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9.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omments2.xml" ContentType="application/vnd.openxmlformats-officedocument.spreadsheetml.comments+xml"/>
  <Override PartName="/xl/threadedComments/threadedComment2.xml" ContentType="application/vnd.ms-excel.threadedcomments+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12"/>
  <workbookPr defaultThemeVersion="166925"/>
  <mc:AlternateContent xmlns:mc="http://schemas.openxmlformats.org/markup-compatibility/2006">
    <mc:Choice Requires="x15">
      <x15ac:absPath xmlns:x15ac="http://schemas.microsoft.com/office/spreadsheetml/2010/11/ac" url="https://sanbiorgza.sharepoint.com/sites/RedListsquad/Shared Documents/General/NBA 2025/Booklet writeup data/Protection level/"/>
    </mc:Choice>
  </mc:AlternateContent>
  <xr:revisionPtr revIDLastSave="0" documentId="8_{4A04A174-B4E9-414C-88B7-D8D44FC5133B}" xr6:coauthVersionLast="47" xr6:coauthVersionMax="47" xr10:uidLastSave="{00000000-0000-0000-0000-000000000000}"/>
  <bookViews>
    <workbookView xWindow="-96" yWindow="-96" windowWidth="23232" windowHeight="13992" tabRatio="861" firstSheet="7" activeTab="12" xr2:uid="{4847ED98-22C9-4615-A726-261F07470A3E}"/>
  </bookViews>
  <sheets>
    <sheet name="2017" sheetId="1" r:id="rId1"/>
    <sheet name="2017_en" sheetId="14" r:id="rId2"/>
    <sheet name="2025" sheetId="8" r:id="rId3"/>
    <sheet name="2025_en" sheetId="15" r:id="rId4"/>
    <sheet name="Combine" sheetId="17" r:id="rId5"/>
    <sheet name="THR_Underprotected" sheetId="27" state="hidden" r:id="rId6"/>
    <sheet name="Thr_Under_2" sheetId="28" state="hidden" r:id="rId7"/>
    <sheet name="New definition of under-prot" sheetId="29" r:id="rId8"/>
    <sheet name="Combine_pivot" sheetId="20" r:id="rId9"/>
    <sheet name="Plants" sheetId="7" r:id="rId10"/>
    <sheet name="Plant_protection levelindexcalc" sheetId="11" r:id="rId11"/>
    <sheet name="Plants trt_pl pivot" sheetId="23" r:id="rId12"/>
    <sheet name="Birds" sheetId="2" r:id="rId13"/>
    <sheet name="Bird_pivot" sheetId="19" r:id="rId14"/>
    <sheet name="Bird trt_pl pivot" sheetId="22" r:id="rId15"/>
    <sheet name="Mammals" sheetId="3" r:id="rId16"/>
    <sheet name="Mammal_pivot" sheetId="9" r:id="rId17"/>
    <sheet name="Mammal_Trt Pl pivot" sheetId="24" r:id="rId18"/>
    <sheet name="Amphibians" sheetId="4" r:id="rId19"/>
    <sheet name="Amphibians_pivot" sheetId="12" r:id="rId20"/>
    <sheet name="Amphibians Trt PL" sheetId="21" r:id="rId21"/>
    <sheet name="Freshwater fishes" sheetId="6" r:id="rId22"/>
    <sheet name="Freshwater Fish_pivot" sheetId="13" r:id="rId23"/>
    <sheet name="Freshwater fishes Trt PL" sheetId="26" r:id="rId24"/>
    <sheet name="Reptiles" sheetId="5" r:id="rId25"/>
    <sheet name="Reptile_pivot" sheetId="18" r:id="rId26"/>
    <sheet name="Reptile TrT PL" sheetId="25" r:id="rId27"/>
    <sheet name="Sheet1" sheetId="30" r:id="rId28"/>
    <sheet name="Sheet2" sheetId="31" r:id="rId29"/>
    <sheet name="Sheet3" sheetId="32" r:id="rId30"/>
  </sheets>
  <definedNames>
    <definedName name="_xlnm._FilterDatabase" localSheetId="12" hidden="1">Birds!$A$1:$I$668</definedName>
    <definedName name="_xlnm._FilterDatabase" localSheetId="15" hidden="1">Mammals!$A$1:$G$269</definedName>
    <definedName name="_xlnm._FilterDatabase" localSheetId="9" hidden="1">Plants!$A$1:$N$901</definedName>
    <definedName name="_xlnm._FilterDatabase" localSheetId="24" hidden="1">Reptiles!$A$1:$S$406</definedName>
    <definedName name="_xlnm._FilterDatabase" localSheetId="18" hidden="1">Amphibians!$A$1:$AD$136</definedName>
    <definedName name="_xlnm._FilterDatabase" localSheetId="21" hidden="1">'Freshwater fishes'!$A$1:$V$108</definedName>
    <definedName name="_xlnm._FilterDatabase" localSheetId="4" hidden="1">Combine!$A$1:$K$2484</definedName>
    <definedName name="_xlcn.WorksheetConnection_AmphibiansA1E1361" hidden="1">Amphibians!$A$1:$E$136</definedName>
    <definedName name="_xlcn.WorksheetConnection_BirdsA1G6681" hidden="1">Birds!$A$1:$G$668</definedName>
    <definedName name="_xlcn.WorksheetConnection_FreshwaterfishesA1G1081" hidden="1">'Freshwater fishes'!$A$1:$E$107</definedName>
    <definedName name="_xlcn.WorksheetConnection_MammalsAF1" hidden="1">Mammals!$A:$F</definedName>
    <definedName name="_xlcn.WorksheetConnection_PlantsAC1" hidden="1">Plants!$A:$C</definedName>
    <definedName name="_xlcn.WorksheetConnection_ReptilesA1E4061" hidden="1">Reptiles!$A$1:$E$406</definedName>
  </definedNames>
  <calcPr calcId="191028"/>
  <pivotCaches>
    <pivotCache cacheId="10458" r:id="rId31"/>
    <pivotCache cacheId="10459" r:id="rId32"/>
    <pivotCache cacheId="10460" r:id="rId33"/>
    <pivotCache cacheId="10461" r:id="rId34"/>
    <pivotCache cacheId="10462" r:id="rId35"/>
    <pivotCache cacheId="10463" r:id="rId36"/>
    <pivotCache cacheId="10464" r:id="rId37"/>
    <pivotCache cacheId="10465" r:id="rId38"/>
    <pivotCache cacheId="10466" r:id="rId39"/>
    <pivotCache cacheId="10467" r:id="rId40"/>
    <pivotCache cacheId="10468" r:id="rId41"/>
    <pivotCache cacheId="10469" r:id="rId42"/>
    <pivotCache cacheId="10470" r:id="rId43"/>
    <pivotCache cacheId="10471" r:id="rId44"/>
    <pivotCache cacheId="10472" r:id="rId45"/>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5" name="Range 5" connection="WorksheetConnection_Reptiles!$A$1:$E$406"/>
          <x15:modelTable id="Range 2" name="Range 2" connection="WorksheetConnection_Plants!$A:$C"/>
          <x15:modelTable id="Range" name="Range" connection="WorksheetConnection_Mammals!$A:$F"/>
          <x15:modelTable id="Range 4" name="Range 4" connection="WorksheetConnection_Freshwater fishes!$A$1:$G$108"/>
          <x15:modelTable id="Range 6" name="Range 6" connection="WorksheetConnection_Birds!$A$1:$G$668"/>
          <x15:modelTable id="Range 3" name="Range 3" connection="WorksheetConnection_Amphibians!$A$1:$E$13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2" i="29" l="1"/>
  <c r="O7" i="29"/>
  <c r="O6" i="29"/>
  <c r="O5" i="29"/>
  <c r="O4" i="29"/>
  <c r="O3" i="29"/>
  <c r="O2" i="29"/>
  <c r="AE91" i="4"/>
  <c r="AE54" i="4"/>
  <c r="K2398" i="17"/>
  <c r="K2372" i="17"/>
  <c r="K2234" i="17"/>
  <c r="K2229" i="17"/>
  <c r="K2115" i="17"/>
  <c r="K2107" i="17"/>
  <c r="K1709" i="17"/>
  <c r="K1566" i="17"/>
  <c r="K1465" i="17"/>
  <c r="K1463" i="17"/>
  <c r="K1437" i="17"/>
  <c r="K1382" i="17"/>
  <c r="K1104" i="17"/>
  <c r="K1102" i="17"/>
  <c r="K1101" i="17"/>
  <c r="K1024" i="17"/>
  <c r="K1021" i="17"/>
  <c r="K1002" i="17"/>
  <c r="K1000" i="17"/>
  <c r="K967" i="17"/>
  <c r="K953" i="17"/>
  <c r="K945" i="17"/>
  <c r="K893" i="17"/>
  <c r="K886" i="17"/>
  <c r="K852" i="17"/>
  <c r="K842" i="17"/>
  <c r="K814" i="17"/>
  <c r="K802" i="17"/>
  <c r="K798" i="17"/>
  <c r="K794" i="17"/>
  <c r="K63" i="17"/>
  <c r="K31" i="17"/>
  <c r="K24" i="17"/>
  <c r="K1436" i="17"/>
  <c r="K1400" i="17"/>
  <c r="K897" i="17"/>
  <c r="K890" i="17"/>
  <c r="K747" i="17"/>
  <c r="K479" i="17"/>
  <c r="K147" i="17"/>
  <c r="K144" i="17"/>
  <c r="K142" i="17"/>
  <c r="K140" i="17"/>
  <c r="K23" i="17"/>
  <c r="K156" i="2"/>
  <c r="G2" i="29"/>
  <c r="T2" i="7"/>
  <c r="S2" i="7"/>
  <c r="R2" i="7"/>
  <c r="W2" i="6" l="1"/>
  <c r="Q2" i="7"/>
  <c r="U2" i="6"/>
  <c r="F4" i="15"/>
  <c r="Z133" i="4"/>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2" i="5"/>
  <c r="F2" i="5"/>
  <c r="R12" i="6"/>
  <c r="T12" i="6"/>
  <c r="T97" i="6"/>
  <c r="T100" i="6"/>
  <c r="T35" i="6"/>
  <c r="T59" i="6"/>
  <c r="T55" i="6"/>
  <c r="T30" i="6"/>
  <c r="T86" i="6"/>
  <c r="T79" i="6"/>
  <c r="T89" i="6"/>
  <c r="T78" i="6"/>
  <c r="T48" i="6"/>
  <c r="T84" i="6"/>
  <c r="T40" i="6"/>
  <c r="T36" i="6"/>
  <c r="T37" i="6"/>
  <c r="T85" i="6"/>
  <c r="T13" i="6"/>
  <c r="T61" i="6"/>
  <c r="T24" i="6"/>
  <c r="T5" i="6"/>
  <c r="T88" i="6"/>
  <c r="T103" i="6"/>
  <c r="T68" i="6"/>
  <c r="T6" i="6"/>
  <c r="T44" i="6"/>
  <c r="T49" i="6"/>
  <c r="T99" i="6"/>
  <c r="T66" i="6"/>
  <c r="T31" i="6"/>
  <c r="T87" i="6"/>
  <c r="T74" i="6"/>
  <c r="T7" i="6"/>
  <c r="T21" i="6"/>
  <c r="T16" i="6"/>
  <c r="T90" i="6"/>
  <c r="T45" i="6"/>
  <c r="T96" i="6"/>
  <c r="T72" i="6"/>
  <c r="T50" i="6"/>
  <c r="T32" i="6"/>
  <c r="T25" i="6"/>
  <c r="T14" i="6"/>
  <c r="T73" i="6"/>
  <c r="T95" i="6"/>
  <c r="T104" i="6"/>
  <c r="T105" i="6"/>
  <c r="T11" i="6"/>
  <c r="T76" i="6"/>
  <c r="T106" i="6"/>
  <c r="T101" i="6"/>
  <c r="T3" i="6"/>
  <c r="T62" i="6"/>
  <c r="T33" i="6"/>
  <c r="T38" i="6"/>
  <c r="T46" i="6"/>
  <c r="T91" i="6"/>
  <c r="T60" i="6"/>
  <c r="T92" i="6"/>
  <c r="T47" i="6"/>
  <c r="T4" i="6"/>
  <c r="T8" i="6"/>
  <c r="T34" i="6"/>
  <c r="T26" i="6"/>
  <c r="T15" i="6"/>
  <c r="T54" i="6"/>
  <c r="T71" i="6"/>
  <c r="T56" i="6"/>
  <c r="T70" i="6"/>
  <c r="T51" i="6"/>
  <c r="T93" i="6"/>
  <c r="T83" i="6"/>
  <c r="T67" i="6"/>
  <c r="T81" i="6"/>
  <c r="T63" i="6"/>
  <c r="T64" i="6"/>
  <c r="T94" i="6"/>
  <c r="T39" i="6"/>
  <c r="T2" i="6"/>
  <c r="T52" i="6"/>
  <c r="T9" i="6"/>
  <c r="T20" i="6"/>
  <c r="T42" i="6"/>
  <c r="T22" i="6"/>
  <c r="T17" i="6"/>
  <c r="T23" i="6"/>
  <c r="T43" i="6"/>
  <c r="T18" i="6"/>
  <c r="T98" i="6"/>
  <c r="T69" i="6"/>
  <c r="T57" i="6"/>
  <c r="T77" i="6"/>
  <c r="T53" i="6"/>
  <c r="T58" i="6"/>
  <c r="T27" i="6"/>
  <c r="T107" i="6"/>
  <c r="T108" i="6"/>
  <c r="T75" i="6"/>
  <c r="T41" i="6"/>
  <c r="T28" i="6"/>
  <c r="T29" i="6"/>
  <c r="T102" i="6"/>
  <c r="T19" i="6"/>
  <c r="T82" i="6"/>
  <c r="T65" i="6"/>
  <c r="T80" i="6"/>
  <c r="T10" i="6"/>
  <c r="AC2" i="4"/>
  <c r="AC11" i="4"/>
  <c r="Z2" i="4"/>
  <c r="AC3" i="4"/>
  <c r="AC4" i="4"/>
  <c r="AC5" i="4"/>
  <c r="AC6" i="4"/>
  <c r="AC7" i="4"/>
  <c r="AC8" i="4"/>
  <c r="AC9" i="4"/>
  <c r="AC10" i="4"/>
  <c r="AC12" i="4"/>
  <c r="AC13" i="4"/>
  <c r="AC14" i="4"/>
  <c r="AC15" i="4"/>
  <c r="AC16" i="4"/>
  <c r="AC17" i="4"/>
  <c r="AC18" i="4"/>
  <c r="AC19" i="4"/>
  <c r="AC20" i="4"/>
  <c r="AC21" i="4"/>
  <c r="AC22" i="4"/>
  <c r="AC23" i="4"/>
  <c r="AC24" i="4"/>
  <c r="AC25" i="4"/>
  <c r="AC26" i="4"/>
  <c r="AC27" i="4"/>
  <c r="AC28" i="4"/>
  <c r="AC29" i="4"/>
  <c r="AC30" i="4"/>
  <c r="AC31" i="4"/>
  <c r="AC32" i="4"/>
  <c r="AC33" i="4"/>
  <c r="AC34" i="4"/>
  <c r="AC35" i="4"/>
  <c r="AC36" i="4"/>
  <c r="AC37" i="4"/>
  <c r="AC38" i="4"/>
  <c r="AC39" i="4"/>
  <c r="AC40" i="4"/>
  <c r="AC41" i="4"/>
  <c r="AC42" i="4"/>
  <c r="AC43" i="4"/>
  <c r="AC44" i="4"/>
  <c r="AC45" i="4"/>
  <c r="AC46" i="4"/>
  <c r="AC47" i="4"/>
  <c r="AC48" i="4"/>
  <c r="AC49" i="4"/>
  <c r="AC50" i="4"/>
  <c r="AC51" i="4"/>
  <c r="AC52" i="4"/>
  <c r="AC53" i="4"/>
  <c r="AC54" i="4"/>
  <c r="AC55" i="4"/>
  <c r="AC56" i="4"/>
  <c r="AC57" i="4"/>
  <c r="AC58" i="4"/>
  <c r="AC59" i="4"/>
  <c r="AC60" i="4"/>
  <c r="AC61" i="4"/>
  <c r="AC62" i="4"/>
  <c r="AC63" i="4"/>
  <c r="AC64" i="4"/>
  <c r="AC65" i="4"/>
  <c r="AC66" i="4"/>
  <c r="AC67" i="4"/>
  <c r="AC68" i="4"/>
  <c r="AC69" i="4"/>
  <c r="AC70" i="4"/>
  <c r="AC71" i="4"/>
  <c r="AC72" i="4"/>
  <c r="AC73" i="4"/>
  <c r="AC74" i="4"/>
  <c r="AC75" i="4"/>
  <c r="AC76" i="4"/>
  <c r="AC77" i="4"/>
  <c r="AC78" i="4"/>
  <c r="AC79" i="4"/>
  <c r="AC80" i="4"/>
  <c r="AC81" i="4"/>
  <c r="AC82" i="4"/>
  <c r="AC83" i="4"/>
  <c r="AC84" i="4"/>
  <c r="AC85" i="4"/>
  <c r="AC86" i="4"/>
  <c r="AC87" i="4"/>
  <c r="AC88" i="4"/>
  <c r="AC89" i="4"/>
  <c r="AC90" i="4"/>
  <c r="AC91" i="4"/>
  <c r="AC92" i="4"/>
  <c r="AC93" i="4"/>
  <c r="AC94" i="4"/>
  <c r="AC95" i="4"/>
  <c r="AC96" i="4"/>
  <c r="AC97" i="4"/>
  <c r="AC98" i="4"/>
  <c r="AC99" i="4"/>
  <c r="AC100" i="4"/>
  <c r="AC101" i="4"/>
  <c r="AC102" i="4"/>
  <c r="AC103" i="4"/>
  <c r="AC104" i="4"/>
  <c r="AC105" i="4"/>
  <c r="AC106" i="4"/>
  <c r="AC107" i="4"/>
  <c r="AC108" i="4"/>
  <c r="AC109" i="4"/>
  <c r="AC110" i="4"/>
  <c r="AC111" i="4"/>
  <c r="AC112" i="4"/>
  <c r="AC113" i="4"/>
  <c r="AC114" i="4"/>
  <c r="AC115" i="4"/>
  <c r="AC116" i="4"/>
  <c r="AC117" i="4"/>
  <c r="AC118" i="4"/>
  <c r="AC119" i="4"/>
  <c r="AC120" i="4"/>
  <c r="AC121" i="4"/>
  <c r="AC122" i="4"/>
  <c r="AC123" i="4"/>
  <c r="AC124" i="4"/>
  <c r="AC125" i="4"/>
  <c r="AC126" i="4"/>
  <c r="AC127" i="4"/>
  <c r="AC128" i="4"/>
  <c r="AC129" i="4"/>
  <c r="AC130" i="4"/>
  <c r="AC131" i="4"/>
  <c r="AC132" i="4"/>
  <c r="AC133" i="4"/>
  <c r="AC134" i="4"/>
  <c r="AC135" i="4"/>
  <c r="AC136" i="4"/>
  <c r="E11" i="11"/>
  <c r="G11" i="11"/>
  <c r="G7" i="11"/>
  <c r="G6" i="11"/>
  <c r="G5" i="11"/>
  <c r="G4" i="11"/>
  <c r="G3" i="11"/>
  <c r="G9" i="11" s="1"/>
  <c r="G10" i="11" s="1"/>
  <c r="K903" i="7"/>
  <c r="N901" i="7"/>
  <c r="N900" i="7"/>
  <c r="N899" i="7"/>
  <c r="N898" i="7"/>
  <c r="N897" i="7"/>
  <c r="N896" i="7"/>
  <c r="N895" i="7"/>
  <c r="N894" i="7"/>
  <c r="N893" i="7"/>
  <c r="N892" i="7"/>
  <c r="N891" i="7"/>
  <c r="N890" i="7"/>
  <c r="N889" i="7"/>
  <c r="N888" i="7"/>
  <c r="N887" i="7"/>
  <c r="N886" i="7"/>
  <c r="N885" i="7"/>
  <c r="N884" i="7"/>
  <c r="N883" i="7"/>
  <c r="N882" i="7"/>
  <c r="N881" i="7"/>
  <c r="N880" i="7"/>
  <c r="N879" i="7"/>
  <c r="N878" i="7"/>
  <c r="N877" i="7"/>
  <c r="N876" i="7"/>
  <c r="N875" i="7"/>
  <c r="N874" i="7"/>
  <c r="N873" i="7"/>
  <c r="N872" i="7"/>
  <c r="N871" i="7"/>
  <c r="N870" i="7"/>
  <c r="N869" i="7"/>
  <c r="N868" i="7"/>
  <c r="N867" i="7"/>
  <c r="N866" i="7"/>
  <c r="N865" i="7"/>
  <c r="N864" i="7"/>
  <c r="N863" i="7"/>
  <c r="N862" i="7"/>
  <c r="N861" i="7"/>
  <c r="N860" i="7"/>
  <c r="N859" i="7"/>
  <c r="N858" i="7"/>
  <c r="N857" i="7"/>
  <c r="N856" i="7"/>
  <c r="N855" i="7"/>
  <c r="N854" i="7"/>
  <c r="N853" i="7"/>
  <c r="N852" i="7"/>
  <c r="N851" i="7"/>
  <c r="N850" i="7"/>
  <c r="N849" i="7"/>
  <c r="N848" i="7"/>
  <c r="N847" i="7"/>
  <c r="N846" i="7"/>
  <c r="N845" i="7"/>
  <c r="N844" i="7"/>
  <c r="N843" i="7"/>
  <c r="N842" i="7"/>
  <c r="N841" i="7"/>
  <c r="N840" i="7"/>
  <c r="N839" i="7"/>
  <c r="N838" i="7"/>
  <c r="N837" i="7"/>
  <c r="N836" i="7"/>
  <c r="N835" i="7"/>
  <c r="N834" i="7"/>
  <c r="N833" i="7"/>
  <c r="N832" i="7"/>
  <c r="N831" i="7"/>
  <c r="N830" i="7"/>
  <c r="N829" i="7"/>
  <c r="N828" i="7"/>
  <c r="N827" i="7"/>
  <c r="N826" i="7"/>
  <c r="N825" i="7"/>
  <c r="N824" i="7"/>
  <c r="N823" i="7"/>
  <c r="N822" i="7"/>
  <c r="N821" i="7"/>
  <c r="N820" i="7"/>
  <c r="N819" i="7"/>
  <c r="N818" i="7"/>
  <c r="N817" i="7"/>
  <c r="N816" i="7"/>
  <c r="N815" i="7"/>
  <c r="N814" i="7"/>
  <c r="N813" i="7"/>
  <c r="N812" i="7"/>
  <c r="N811" i="7"/>
  <c r="N810" i="7"/>
  <c r="N809" i="7"/>
  <c r="N808" i="7"/>
  <c r="N807" i="7"/>
  <c r="N806" i="7"/>
  <c r="N805" i="7"/>
  <c r="N804" i="7"/>
  <c r="N803" i="7"/>
  <c r="N802" i="7"/>
  <c r="N801" i="7"/>
  <c r="N800" i="7"/>
  <c r="N799" i="7"/>
  <c r="N798" i="7"/>
  <c r="N797" i="7"/>
  <c r="N796" i="7"/>
  <c r="N795" i="7"/>
  <c r="N794" i="7"/>
  <c r="N793" i="7"/>
  <c r="N792" i="7"/>
  <c r="N791" i="7"/>
  <c r="N790" i="7"/>
  <c r="N789" i="7"/>
  <c r="N788" i="7"/>
  <c r="N787" i="7"/>
  <c r="N786" i="7"/>
  <c r="N785" i="7"/>
  <c r="N784" i="7"/>
  <c r="N783" i="7"/>
  <c r="N782" i="7"/>
  <c r="N781" i="7"/>
  <c r="N780" i="7"/>
  <c r="N779" i="7"/>
  <c r="N778" i="7"/>
  <c r="N777" i="7"/>
  <c r="N776" i="7"/>
  <c r="N775" i="7"/>
  <c r="N774" i="7"/>
  <c r="N773" i="7"/>
  <c r="N772" i="7"/>
  <c r="N771" i="7"/>
  <c r="N770" i="7"/>
  <c r="N769" i="7"/>
  <c r="N768" i="7"/>
  <c r="N767" i="7"/>
  <c r="N766" i="7"/>
  <c r="N765" i="7"/>
  <c r="N764" i="7"/>
  <c r="N763" i="7"/>
  <c r="N762" i="7"/>
  <c r="N761" i="7"/>
  <c r="N760" i="7"/>
  <c r="N759" i="7"/>
  <c r="N758" i="7"/>
  <c r="N757" i="7"/>
  <c r="N756" i="7"/>
  <c r="N755" i="7"/>
  <c r="N754" i="7"/>
  <c r="N753" i="7"/>
  <c r="N752" i="7"/>
  <c r="N751" i="7"/>
  <c r="N750" i="7"/>
  <c r="N749" i="7"/>
  <c r="N748" i="7"/>
  <c r="N747" i="7"/>
  <c r="N746" i="7"/>
  <c r="N745" i="7"/>
  <c r="N744" i="7"/>
  <c r="N743" i="7"/>
  <c r="N742" i="7"/>
  <c r="N741" i="7"/>
  <c r="N740" i="7"/>
  <c r="N739" i="7"/>
  <c r="N738" i="7"/>
  <c r="N737" i="7"/>
  <c r="N736" i="7"/>
  <c r="N735" i="7"/>
  <c r="N734" i="7"/>
  <c r="N733" i="7"/>
  <c r="N732" i="7"/>
  <c r="N731" i="7"/>
  <c r="N730" i="7"/>
  <c r="N729" i="7"/>
  <c r="N728" i="7"/>
  <c r="N727" i="7"/>
  <c r="N726" i="7"/>
  <c r="N725" i="7"/>
  <c r="N724" i="7"/>
  <c r="N723" i="7"/>
  <c r="N722" i="7"/>
  <c r="N721" i="7"/>
  <c r="N720" i="7"/>
  <c r="N719" i="7"/>
  <c r="N718" i="7"/>
  <c r="N717" i="7"/>
  <c r="N716" i="7"/>
  <c r="N715" i="7"/>
  <c r="N714" i="7"/>
  <c r="N713" i="7"/>
  <c r="N712" i="7"/>
  <c r="N711" i="7"/>
  <c r="N710" i="7"/>
  <c r="N709" i="7"/>
  <c r="N708" i="7"/>
  <c r="N707" i="7"/>
  <c r="N706" i="7"/>
  <c r="N705" i="7"/>
  <c r="N704" i="7"/>
  <c r="N703" i="7"/>
  <c r="N702" i="7"/>
  <c r="N701" i="7"/>
  <c r="N700" i="7"/>
  <c r="N699" i="7"/>
  <c r="N698" i="7"/>
  <c r="N697" i="7"/>
  <c r="N696" i="7"/>
  <c r="N695" i="7"/>
  <c r="N694" i="7"/>
  <c r="N693" i="7"/>
  <c r="N692" i="7"/>
  <c r="N691" i="7"/>
  <c r="N690" i="7"/>
  <c r="N689" i="7"/>
  <c r="N688" i="7"/>
  <c r="N687" i="7"/>
  <c r="N686" i="7"/>
  <c r="N685" i="7"/>
  <c r="N684" i="7"/>
  <c r="N683" i="7"/>
  <c r="N682" i="7"/>
  <c r="N681" i="7"/>
  <c r="N680" i="7"/>
  <c r="N679" i="7"/>
  <c r="N678" i="7"/>
  <c r="N677" i="7"/>
  <c r="N676" i="7"/>
  <c r="N675" i="7"/>
  <c r="N674" i="7"/>
  <c r="N673" i="7"/>
  <c r="N672" i="7"/>
  <c r="N671" i="7"/>
  <c r="N670" i="7"/>
  <c r="N669" i="7"/>
  <c r="N668" i="7"/>
  <c r="N667" i="7"/>
  <c r="N666" i="7"/>
  <c r="N665" i="7"/>
  <c r="N664" i="7"/>
  <c r="N663" i="7"/>
  <c r="N662" i="7"/>
  <c r="N661" i="7"/>
  <c r="N660" i="7"/>
  <c r="N659" i="7"/>
  <c r="N658" i="7"/>
  <c r="N657" i="7"/>
  <c r="N656" i="7"/>
  <c r="N655" i="7"/>
  <c r="N654" i="7"/>
  <c r="N653" i="7"/>
  <c r="N652" i="7"/>
  <c r="N651" i="7"/>
  <c r="N650" i="7"/>
  <c r="N649" i="7"/>
  <c r="N648" i="7"/>
  <c r="N647" i="7"/>
  <c r="N646" i="7"/>
  <c r="N645" i="7"/>
  <c r="N644" i="7"/>
  <c r="N643" i="7"/>
  <c r="N642" i="7"/>
  <c r="N641" i="7"/>
  <c r="N640" i="7"/>
  <c r="N639" i="7"/>
  <c r="N638" i="7"/>
  <c r="N637" i="7"/>
  <c r="N636" i="7"/>
  <c r="N635" i="7"/>
  <c r="N634" i="7"/>
  <c r="N633" i="7"/>
  <c r="N632" i="7"/>
  <c r="N631" i="7"/>
  <c r="N630" i="7"/>
  <c r="N629" i="7"/>
  <c r="N628" i="7"/>
  <c r="N627" i="7"/>
  <c r="N626" i="7"/>
  <c r="N625" i="7"/>
  <c r="N624" i="7"/>
  <c r="N623" i="7"/>
  <c r="N622" i="7"/>
  <c r="N621" i="7"/>
  <c r="N620" i="7"/>
  <c r="N619" i="7"/>
  <c r="N618" i="7"/>
  <c r="N617" i="7"/>
  <c r="N616" i="7"/>
  <c r="N615" i="7"/>
  <c r="N614" i="7"/>
  <c r="N613" i="7"/>
  <c r="N612" i="7"/>
  <c r="N611" i="7"/>
  <c r="N610" i="7"/>
  <c r="N609" i="7"/>
  <c r="N608" i="7"/>
  <c r="N607" i="7"/>
  <c r="N606" i="7"/>
  <c r="N605" i="7"/>
  <c r="N604" i="7"/>
  <c r="N603" i="7"/>
  <c r="N602" i="7"/>
  <c r="N601" i="7"/>
  <c r="N600" i="7"/>
  <c r="N599" i="7"/>
  <c r="N598" i="7"/>
  <c r="N597" i="7"/>
  <c r="N596" i="7"/>
  <c r="N595" i="7"/>
  <c r="N594" i="7"/>
  <c r="N593" i="7"/>
  <c r="N592" i="7"/>
  <c r="N591" i="7"/>
  <c r="N590" i="7"/>
  <c r="N589" i="7"/>
  <c r="N588" i="7"/>
  <c r="N587" i="7"/>
  <c r="N586" i="7"/>
  <c r="N585" i="7"/>
  <c r="N584" i="7"/>
  <c r="N583" i="7"/>
  <c r="N582" i="7"/>
  <c r="N581" i="7"/>
  <c r="N580" i="7"/>
  <c r="N579" i="7"/>
  <c r="N578" i="7"/>
  <c r="N577" i="7"/>
  <c r="N576" i="7"/>
  <c r="N575" i="7"/>
  <c r="N574" i="7"/>
  <c r="N573" i="7"/>
  <c r="N572" i="7"/>
  <c r="N571" i="7"/>
  <c r="N570" i="7"/>
  <c r="N569" i="7"/>
  <c r="N568" i="7"/>
  <c r="N567" i="7"/>
  <c r="N566" i="7"/>
  <c r="N565" i="7"/>
  <c r="N564" i="7"/>
  <c r="N563" i="7"/>
  <c r="N562" i="7"/>
  <c r="N561" i="7"/>
  <c r="N560" i="7"/>
  <c r="N559" i="7"/>
  <c r="N558" i="7"/>
  <c r="N557" i="7"/>
  <c r="N556" i="7"/>
  <c r="N555" i="7"/>
  <c r="N554" i="7"/>
  <c r="N553" i="7"/>
  <c r="N552" i="7"/>
  <c r="N551" i="7"/>
  <c r="N550" i="7"/>
  <c r="N549" i="7"/>
  <c r="N548" i="7"/>
  <c r="N547" i="7"/>
  <c r="N546" i="7"/>
  <c r="N545" i="7"/>
  <c r="N544" i="7"/>
  <c r="N543" i="7"/>
  <c r="N542" i="7"/>
  <c r="N541" i="7"/>
  <c r="N540" i="7"/>
  <c r="N539" i="7"/>
  <c r="N538" i="7"/>
  <c r="N537" i="7"/>
  <c r="N536" i="7"/>
  <c r="N535" i="7"/>
  <c r="N534" i="7"/>
  <c r="N533" i="7"/>
  <c r="N532" i="7"/>
  <c r="N531" i="7"/>
  <c r="N530" i="7"/>
  <c r="N529" i="7"/>
  <c r="N528" i="7"/>
  <c r="N527" i="7"/>
  <c r="N526" i="7"/>
  <c r="N525" i="7"/>
  <c r="N524" i="7"/>
  <c r="N523" i="7"/>
  <c r="N522" i="7"/>
  <c r="N521" i="7"/>
  <c r="N520" i="7"/>
  <c r="N519" i="7"/>
  <c r="N518" i="7"/>
  <c r="N517" i="7"/>
  <c r="N516" i="7"/>
  <c r="N515" i="7"/>
  <c r="N514" i="7"/>
  <c r="N513" i="7"/>
  <c r="N512" i="7"/>
  <c r="N511" i="7"/>
  <c r="N510" i="7"/>
  <c r="N509" i="7"/>
  <c r="N508" i="7"/>
  <c r="N507" i="7"/>
  <c r="N506" i="7"/>
  <c r="N505" i="7"/>
  <c r="N504" i="7"/>
  <c r="N503" i="7"/>
  <c r="N502" i="7"/>
  <c r="N501" i="7"/>
  <c r="N500" i="7"/>
  <c r="N499" i="7"/>
  <c r="N498" i="7"/>
  <c r="N497" i="7"/>
  <c r="N496" i="7"/>
  <c r="N495" i="7"/>
  <c r="N494" i="7"/>
  <c r="N493" i="7"/>
  <c r="N492" i="7"/>
  <c r="N491" i="7"/>
  <c r="N490" i="7"/>
  <c r="N489" i="7"/>
  <c r="N488" i="7"/>
  <c r="N487" i="7"/>
  <c r="N486" i="7"/>
  <c r="N485" i="7"/>
  <c r="N484" i="7"/>
  <c r="N483" i="7"/>
  <c r="N482" i="7"/>
  <c r="N481" i="7"/>
  <c r="N480" i="7"/>
  <c r="N479" i="7"/>
  <c r="N478" i="7"/>
  <c r="N477" i="7"/>
  <c r="N476" i="7"/>
  <c r="N475" i="7"/>
  <c r="N474" i="7"/>
  <c r="N473" i="7"/>
  <c r="N472" i="7"/>
  <c r="N471" i="7"/>
  <c r="N470" i="7"/>
  <c r="N469" i="7"/>
  <c r="N468" i="7"/>
  <c r="N467" i="7"/>
  <c r="N466" i="7"/>
  <c r="N465" i="7"/>
  <c r="N464" i="7"/>
  <c r="N463" i="7"/>
  <c r="N462" i="7"/>
  <c r="N461" i="7"/>
  <c r="N460" i="7"/>
  <c r="N459" i="7"/>
  <c r="N458" i="7"/>
  <c r="N457" i="7"/>
  <c r="N456" i="7"/>
  <c r="N455" i="7"/>
  <c r="N454" i="7"/>
  <c r="N453" i="7"/>
  <c r="N452" i="7"/>
  <c r="N451" i="7"/>
  <c r="N450" i="7"/>
  <c r="N449" i="7"/>
  <c r="N448" i="7"/>
  <c r="N447" i="7"/>
  <c r="N446" i="7"/>
  <c r="N445" i="7"/>
  <c r="N444" i="7"/>
  <c r="N443" i="7"/>
  <c r="N442" i="7"/>
  <c r="N441" i="7"/>
  <c r="N440" i="7"/>
  <c r="N439" i="7"/>
  <c r="N438" i="7"/>
  <c r="N437" i="7"/>
  <c r="N436" i="7"/>
  <c r="N435" i="7"/>
  <c r="N434" i="7"/>
  <c r="N433" i="7"/>
  <c r="N432" i="7"/>
  <c r="N431" i="7"/>
  <c r="N430" i="7"/>
  <c r="N429" i="7"/>
  <c r="N428" i="7"/>
  <c r="N427" i="7"/>
  <c r="N426" i="7"/>
  <c r="N425" i="7"/>
  <c r="N424" i="7"/>
  <c r="N423" i="7"/>
  <c r="N422" i="7"/>
  <c r="N421" i="7"/>
  <c r="N420" i="7"/>
  <c r="N419" i="7"/>
  <c r="N418" i="7"/>
  <c r="N417" i="7"/>
  <c r="N416" i="7"/>
  <c r="N415" i="7"/>
  <c r="N414" i="7"/>
  <c r="N413" i="7"/>
  <c r="N412" i="7"/>
  <c r="N411" i="7"/>
  <c r="N410" i="7"/>
  <c r="N409" i="7"/>
  <c r="N408" i="7"/>
  <c r="N407" i="7"/>
  <c r="N406" i="7"/>
  <c r="N405" i="7"/>
  <c r="N404" i="7"/>
  <c r="N403" i="7"/>
  <c r="N402" i="7"/>
  <c r="N401" i="7"/>
  <c r="N400" i="7"/>
  <c r="N399" i="7"/>
  <c r="N398" i="7"/>
  <c r="N397" i="7"/>
  <c r="N396" i="7"/>
  <c r="N395" i="7"/>
  <c r="N394" i="7"/>
  <c r="N393" i="7"/>
  <c r="N392" i="7"/>
  <c r="N391" i="7"/>
  <c r="N390" i="7"/>
  <c r="N389" i="7"/>
  <c r="N388" i="7"/>
  <c r="N387" i="7"/>
  <c r="N386" i="7"/>
  <c r="N385" i="7"/>
  <c r="N384" i="7"/>
  <c r="N383" i="7"/>
  <c r="N382" i="7"/>
  <c r="N381" i="7"/>
  <c r="N380" i="7"/>
  <c r="N379" i="7"/>
  <c r="N378" i="7"/>
  <c r="N377" i="7"/>
  <c r="N376" i="7"/>
  <c r="N375" i="7"/>
  <c r="N374" i="7"/>
  <c r="N373" i="7"/>
  <c r="N372" i="7"/>
  <c r="N371" i="7"/>
  <c r="N370" i="7"/>
  <c r="N369" i="7"/>
  <c r="N368" i="7"/>
  <c r="N367" i="7"/>
  <c r="N366" i="7"/>
  <c r="N365" i="7"/>
  <c r="N364" i="7"/>
  <c r="N363" i="7"/>
  <c r="N362" i="7"/>
  <c r="N361" i="7"/>
  <c r="N360" i="7"/>
  <c r="N359" i="7"/>
  <c r="N358" i="7"/>
  <c r="N357" i="7"/>
  <c r="N356" i="7"/>
  <c r="N355" i="7"/>
  <c r="N354" i="7"/>
  <c r="N353" i="7"/>
  <c r="N352" i="7"/>
  <c r="N351" i="7"/>
  <c r="N350" i="7"/>
  <c r="N349" i="7"/>
  <c r="N348" i="7"/>
  <c r="N347" i="7"/>
  <c r="N346" i="7"/>
  <c r="N345" i="7"/>
  <c r="N344" i="7"/>
  <c r="N343" i="7"/>
  <c r="N342" i="7"/>
  <c r="N341" i="7"/>
  <c r="N340" i="7"/>
  <c r="N339" i="7"/>
  <c r="N338" i="7"/>
  <c r="N337" i="7"/>
  <c r="N336" i="7"/>
  <c r="N335" i="7"/>
  <c r="N334" i="7"/>
  <c r="N333" i="7"/>
  <c r="N332" i="7"/>
  <c r="N331" i="7"/>
  <c r="N330" i="7"/>
  <c r="N329" i="7"/>
  <c r="N328" i="7"/>
  <c r="N327" i="7"/>
  <c r="N326" i="7"/>
  <c r="N325" i="7"/>
  <c r="N324" i="7"/>
  <c r="N323" i="7"/>
  <c r="N322" i="7"/>
  <c r="N321" i="7"/>
  <c r="N320" i="7"/>
  <c r="N319" i="7"/>
  <c r="N318" i="7"/>
  <c r="N317" i="7"/>
  <c r="N316" i="7"/>
  <c r="N315" i="7"/>
  <c r="N314" i="7"/>
  <c r="N313" i="7"/>
  <c r="N312" i="7"/>
  <c r="N311" i="7"/>
  <c r="N310" i="7"/>
  <c r="N309" i="7"/>
  <c r="N308" i="7"/>
  <c r="N307" i="7"/>
  <c r="N306" i="7"/>
  <c r="N305" i="7"/>
  <c r="N304" i="7"/>
  <c r="N303" i="7"/>
  <c r="N302" i="7"/>
  <c r="N301" i="7"/>
  <c r="N300" i="7"/>
  <c r="N299" i="7"/>
  <c r="N298" i="7"/>
  <c r="N297" i="7"/>
  <c r="N296" i="7"/>
  <c r="N295" i="7"/>
  <c r="N294" i="7"/>
  <c r="N293" i="7"/>
  <c r="N292" i="7"/>
  <c r="N291" i="7"/>
  <c r="N290" i="7"/>
  <c r="N289" i="7"/>
  <c r="N288" i="7"/>
  <c r="N287" i="7"/>
  <c r="N286" i="7"/>
  <c r="N285" i="7"/>
  <c r="N284" i="7"/>
  <c r="N283" i="7"/>
  <c r="N282" i="7"/>
  <c r="N281" i="7"/>
  <c r="N280" i="7"/>
  <c r="N279" i="7"/>
  <c r="N278" i="7"/>
  <c r="N277" i="7"/>
  <c r="N276" i="7"/>
  <c r="N275" i="7"/>
  <c r="N274" i="7"/>
  <c r="N273" i="7"/>
  <c r="N272" i="7"/>
  <c r="N271" i="7"/>
  <c r="N270" i="7"/>
  <c r="N269" i="7"/>
  <c r="N268" i="7"/>
  <c r="N267" i="7"/>
  <c r="N266" i="7"/>
  <c r="N265" i="7"/>
  <c r="N264" i="7"/>
  <c r="N263" i="7"/>
  <c r="N262" i="7"/>
  <c r="N261" i="7"/>
  <c r="N260" i="7"/>
  <c r="N259" i="7"/>
  <c r="N258" i="7"/>
  <c r="N257" i="7"/>
  <c r="N256" i="7"/>
  <c r="N255" i="7"/>
  <c r="N254" i="7"/>
  <c r="N253" i="7"/>
  <c r="N252" i="7"/>
  <c r="N251" i="7"/>
  <c r="N250" i="7"/>
  <c r="N249" i="7"/>
  <c r="N248" i="7"/>
  <c r="N247" i="7"/>
  <c r="N246" i="7"/>
  <c r="N245" i="7"/>
  <c r="N244" i="7"/>
  <c r="N243" i="7"/>
  <c r="N242" i="7"/>
  <c r="N241" i="7"/>
  <c r="N240" i="7"/>
  <c r="N239" i="7"/>
  <c r="N238" i="7"/>
  <c r="N237" i="7"/>
  <c r="N236" i="7"/>
  <c r="N235" i="7"/>
  <c r="N234" i="7"/>
  <c r="N233" i="7"/>
  <c r="N232" i="7"/>
  <c r="N231" i="7"/>
  <c r="N230" i="7"/>
  <c r="N229" i="7"/>
  <c r="N228" i="7"/>
  <c r="N227" i="7"/>
  <c r="N226" i="7"/>
  <c r="N225" i="7"/>
  <c r="N224" i="7"/>
  <c r="N223" i="7"/>
  <c r="N222" i="7"/>
  <c r="N221" i="7"/>
  <c r="N220" i="7"/>
  <c r="N219" i="7"/>
  <c r="N218" i="7"/>
  <c r="N217" i="7"/>
  <c r="N216" i="7"/>
  <c r="N215" i="7"/>
  <c r="N214" i="7"/>
  <c r="N213" i="7"/>
  <c r="N212" i="7"/>
  <c r="N211" i="7"/>
  <c r="N210" i="7"/>
  <c r="N209" i="7"/>
  <c r="N208" i="7"/>
  <c r="N207" i="7"/>
  <c r="N206" i="7"/>
  <c r="N205" i="7"/>
  <c r="N204" i="7"/>
  <c r="N203" i="7"/>
  <c r="N202" i="7"/>
  <c r="N201" i="7"/>
  <c r="N200" i="7"/>
  <c r="N199" i="7"/>
  <c r="N198" i="7"/>
  <c r="N197" i="7"/>
  <c r="N196" i="7"/>
  <c r="N195" i="7"/>
  <c r="N194" i="7"/>
  <c r="N193" i="7"/>
  <c r="N192" i="7"/>
  <c r="N191" i="7"/>
  <c r="N190" i="7"/>
  <c r="N189" i="7"/>
  <c r="N188" i="7"/>
  <c r="N187" i="7"/>
  <c r="N186" i="7"/>
  <c r="N185" i="7"/>
  <c r="N184" i="7"/>
  <c r="N183" i="7"/>
  <c r="N182" i="7"/>
  <c r="N181" i="7"/>
  <c r="N180" i="7"/>
  <c r="N179" i="7"/>
  <c r="N178" i="7"/>
  <c r="N177" i="7"/>
  <c r="N176" i="7"/>
  <c r="N175" i="7"/>
  <c r="N174" i="7"/>
  <c r="N173" i="7"/>
  <c r="N172" i="7"/>
  <c r="N171" i="7"/>
  <c r="N170" i="7"/>
  <c r="N169" i="7"/>
  <c r="N168" i="7"/>
  <c r="N167" i="7"/>
  <c r="N166" i="7"/>
  <c r="N165" i="7"/>
  <c r="N164" i="7"/>
  <c r="N163" i="7"/>
  <c r="N162" i="7"/>
  <c r="N161" i="7"/>
  <c r="N160" i="7"/>
  <c r="N159" i="7"/>
  <c r="N158" i="7"/>
  <c r="N157" i="7"/>
  <c r="N156" i="7"/>
  <c r="N155" i="7"/>
  <c r="N154" i="7"/>
  <c r="N153" i="7"/>
  <c r="N152" i="7"/>
  <c r="N151" i="7"/>
  <c r="N150" i="7"/>
  <c r="N149" i="7"/>
  <c r="N148" i="7"/>
  <c r="N147" i="7"/>
  <c r="N146" i="7"/>
  <c r="N145" i="7"/>
  <c r="N144" i="7"/>
  <c r="N143" i="7"/>
  <c r="N142" i="7"/>
  <c r="N141" i="7"/>
  <c r="N140" i="7"/>
  <c r="N139" i="7"/>
  <c r="N138" i="7"/>
  <c r="N137" i="7"/>
  <c r="N136" i="7"/>
  <c r="N135" i="7"/>
  <c r="N134" i="7"/>
  <c r="N133" i="7"/>
  <c r="N132" i="7"/>
  <c r="N131" i="7"/>
  <c r="N130" i="7"/>
  <c r="N129" i="7"/>
  <c r="N128" i="7"/>
  <c r="N127" i="7"/>
  <c r="N126" i="7"/>
  <c r="N125" i="7"/>
  <c r="N124" i="7"/>
  <c r="N123" i="7"/>
  <c r="N122" i="7"/>
  <c r="N121" i="7"/>
  <c r="N120" i="7"/>
  <c r="N119" i="7"/>
  <c r="N118" i="7"/>
  <c r="N117" i="7"/>
  <c r="N116" i="7"/>
  <c r="N115" i="7"/>
  <c r="N114" i="7"/>
  <c r="N113" i="7"/>
  <c r="N112" i="7"/>
  <c r="N111" i="7"/>
  <c r="N110" i="7"/>
  <c r="N109" i="7"/>
  <c r="N108" i="7"/>
  <c r="N107" i="7"/>
  <c r="N106" i="7"/>
  <c r="N105" i="7"/>
  <c r="N104" i="7"/>
  <c r="N103" i="7"/>
  <c r="N102" i="7"/>
  <c r="N101" i="7"/>
  <c r="N100" i="7"/>
  <c r="N99" i="7"/>
  <c r="N98" i="7"/>
  <c r="N97" i="7"/>
  <c r="N96" i="7"/>
  <c r="N95" i="7"/>
  <c r="N94" i="7"/>
  <c r="N93" i="7"/>
  <c r="N92" i="7"/>
  <c r="N91" i="7"/>
  <c r="N90" i="7"/>
  <c r="N89" i="7"/>
  <c r="N88" i="7"/>
  <c r="N87" i="7"/>
  <c r="N86" i="7"/>
  <c r="N85" i="7"/>
  <c r="N84" i="7"/>
  <c r="N83" i="7"/>
  <c r="N82" i="7"/>
  <c r="N81" i="7"/>
  <c r="N80" i="7"/>
  <c r="N79" i="7"/>
  <c r="N78" i="7"/>
  <c r="N77" i="7"/>
  <c r="N76" i="7"/>
  <c r="N75" i="7"/>
  <c r="N74" i="7"/>
  <c r="N73" i="7"/>
  <c r="N72" i="7"/>
  <c r="N71" i="7"/>
  <c r="N70" i="7"/>
  <c r="N69" i="7"/>
  <c r="N68" i="7"/>
  <c r="N67" i="7"/>
  <c r="N66" i="7"/>
  <c r="N65" i="7"/>
  <c r="N64" i="7"/>
  <c r="N63" i="7"/>
  <c r="N62" i="7"/>
  <c r="N61" i="7"/>
  <c r="N60" i="7"/>
  <c r="N59" i="7"/>
  <c r="N58" i="7"/>
  <c r="N57" i="7"/>
  <c r="N56" i="7"/>
  <c r="N55" i="7"/>
  <c r="N54" i="7"/>
  <c r="N53" i="7"/>
  <c r="N52" i="7"/>
  <c r="N51" i="7"/>
  <c r="N50" i="7"/>
  <c r="N49" i="7"/>
  <c r="N48" i="7"/>
  <c r="N47" i="7"/>
  <c r="N46" i="7"/>
  <c r="N45" i="7"/>
  <c r="N44" i="7"/>
  <c r="N43" i="7"/>
  <c r="N42" i="7"/>
  <c r="N41" i="7"/>
  <c r="N40" i="7"/>
  <c r="N39" i="7"/>
  <c r="N38" i="7"/>
  <c r="N37" i="7"/>
  <c r="N36" i="7"/>
  <c r="N35" i="7"/>
  <c r="N34" i="7"/>
  <c r="N33" i="7"/>
  <c r="N32" i="7"/>
  <c r="N31" i="7"/>
  <c r="N30" i="7"/>
  <c r="N29" i="7"/>
  <c r="N28" i="7"/>
  <c r="N27" i="7"/>
  <c r="N26" i="7"/>
  <c r="N25" i="7"/>
  <c r="N24" i="7"/>
  <c r="N23" i="7"/>
  <c r="N22" i="7"/>
  <c r="N21" i="7"/>
  <c r="N20" i="7"/>
  <c r="N19" i="7"/>
  <c r="N18" i="7"/>
  <c r="N17" i="7"/>
  <c r="N16" i="7"/>
  <c r="N15" i="7"/>
  <c r="N14" i="7"/>
  <c r="N13" i="7"/>
  <c r="N12" i="7"/>
  <c r="N11" i="7"/>
  <c r="N10" i="7"/>
  <c r="N9" i="7"/>
  <c r="N8" i="7"/>
  <c r="N7" i="7"/>
  <c r="N6" i="7"/>
  <c r="N5" i="7"/>
  <c r="N4" i="7"/>
  <c r="N3" i="7"/>
  <c r="N2" i="7"/>
  <c r="E7" i="11"/>
  <c r="E6" i="11"/>
  <c r="E5" i="11"/>
  <c r="E4" i="11"/>
  <c r="E3" i="11"/>
  <c r="E9" i="11" s="1"/>
  <c r="E10" i="11" s="1"/>
  <c r="C7" i="11"/>
  <c r="C6" i="11"/>
  <c r="C5" i="11"/>
  <c r="C3" i="11"/>
  <c r="C4" i="11"/>
  <c r="C9" i="11" s="1"/>
  <c r="C10" i="11" s="1"/>
  <c r="M3" i="7"/>
  <c r="M4" i="7"/>
  <c r="M5" i="7"/>
  <c r="M6" i="7"/>
  <c r="M7" i="7"/>
  <c r="M8" i="7"/>
  <c r="M9" i="7"/>
  <c r="M10" i="7"/>
  <c r="M11" i="7"/>
  <c r="M12" i="7"/>
  <c r="M13" i="7"/>
  <c r="M14" i="7"/>
  <c r="M15" i="7"/>
  <c r="M16" i="7"/>
  <c r="M17" i="7"/>
  <c r="M18" i="7"/>
  <c r="M19" i="7"/>
  <c r="M20" i="7"/>
  <c r="M21" i="7"/>
  <c r="M22" i="7"/>
  <c r="M23" i="7"/>
  <c r="M24" i="7"/>
  <c r="M25" i="7"/>
  <c r="M26" i="7"/>
  <c r="M27" i="7"/>
  <c r="M28" i="7"/>
  <c r="M29" i="7"/>
  <c r="M30" i="7"/>
  <c r="M31" i="7"/>
  <c r="M32" i="7"/>
  <c r="M33" i="7"/>
  <c r="M34" i="7"/>
  <c r="M35" i="7"/>
  <c r="M36" i="7"/>
  <c r="M37" i="7"/>
  <c r="M38" i="7"/>
  <c r="M39" i="7"/>
  <c r="M40" i="7"/>
  <c r="M41" i="7"/>
  <c r="M42" i="7"/>
  <c r="M43" i="7"/>
  <c r="M44" i="7"/>
  <c r="M45" i="7"/>
  <c r="M46" i="7"/>
  <c r="M47" i="7"/>
  <c r="M48" i="7"/>
  <c r="M49" i="7"/>
  <c r="M50" i="7"/>
  <c r="M51" i="7"/>
  <c r="M52" i="7"/>
  <c r="M53" i="7"/>
  <c r="M54" i="7"/>
  <c r="M55" i="7"/>
  <c r="M56" i="7"/>
  <c r="M57" i="7"/>
  <c r="M58" i="7"/>
  <c r="M59" i="7"/>
  <c r="M60" i="7"/>
  <c r="M61" i="7"/>
  <c r="M62" i="7"/>
  <c r="M63" i="7"/>
  <c r="M64" i="7"/>
  <c r="M65" i="7"/>
  <c r="M66" i="7"/>
  <c r="M67" i="7"/>
  <c r="M68" i="7"/>
  <c r="M69" i="7"/>
  <c r="M70" i="7"/>
  <c r="M71" i="7"/>
  <c r="M72" i="7"/>
  <c r="M73" i="7"/>
  <c r="M74" i="7"/>
  <c r="M75" i="7"/>
  <c r="M76" i="7"/>
  <c r="M77" i="7"/>
  <c r="M78" i="7"/>
  <c r="M79" i="7"/>
  <c r="M80" i="7"/>
  <c r="M81" i="7"/>
  <c r="M82" i="7"/>
  <c r="M83" i="7"/>
  <c r="M84" i="7"/>
  <c r="M85" i="7"/>
  <c r="M86" i="7"/>
  <c r="M87" i="7"/>
  <c r="M88" i="7"/>
  <c r="M89" i="7"/>
  <c r="M90" i="7"/>
  <c r="M91" i="7"/>
  <c r="M92" i="7"/>
  <c r="M93" i="7"/>
  <c r="M94" i="7"/>
  <c r="M95" i="7"/>
  <c r="M96" i="7"/>
  <c r="M97" i="7"/>
  <c r="M98" i="7"/>
  <c r="M99" i="7"/>
  <c r="M100" i="7"/>
  <c r="M101" i="7"/>
  <c r="M102" i="7"/>
  <c r="M103" i="7"/>
  <c r="M104" i="7"/>
  <c r="M105" i="7"/>
  <c r="M106" i="7"/>
  <c r="M107" i="7"/>
  <c r="M108" i="7"/>
  <c r="M109" i="7"/>
  <c r="M110" i="7"/>
  <c r="M111" i="7"/>
  <c r="M112" i="7"/>
  <c r="M113" i="7"/>
  <c r="M114" i="7"/>
  <c r="M115"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97" i="7"/>
  <c r="M198" i="7"/>
  <c r="M199" i="7"/>
  <c r="M200" i="7"/>
  <c r="M201" i="7"/>
  <c r="M202" i="7"/>
  <c r="M203" i="7"/>
  <c r="M204" i="7"/>
  <c r="M205" i="7"/>
  <c r="M206" i="7"/>
  <c r="M207" i="7"/>
  <c r="M208" i="7"/>
  <c r="M209" i="7"/>
  <c r="M210" i="7"/>
  <c r="M211" i="7"/>
  <c r="M212" i="7"/>
  <c r="M213" i="7"/>
  <c r="M214" i="7"/>
  <c r="M215" i="7"/>
  <c r="M216" i="7"/>
  <c r="M217" i="7"/>
  <c r="M218" i="7"/>
  <c r="M219" i="7"/>
  <c r="M220" i="7"/>
  <c r="M221" i="7"/>
  <c r="M222" i="7"/>
  <c r="M223" i="7"/>
  <c r="M224" i="7"/>
  <c r="M225" i="7"/>
  <c r="M226" i="7"/>
  <c r="M227" i="7"/>
  <c r="M228" i="7"/>
  <c r="M229" i="7"/>
  <c r="M230" i="7"/>
  <c r="M231" i="7"/>
  <c r="M232" i="7"/>
  <c r="M233" i="7"/>
  <c r="M234" i="7"/>
  <c r="M235" i="7"/>
  <c r="M236" i="7"/>
  <c r="M237" i="7"/>
  <c r="M238" i="7"/>
  <c r="M239" i="7"/>
  <c r="M240" i="7"/>
  <c r="M241" i="7"/>
  <c r="M242" i="7"/>
  <c r="M243" i="7"/>
  <c r="M244" i="7"/>
  <c r="M245" i="7"/>
  <c r="M246" i="7"/>
  <c r="M247" i="7"/>
  <c r="M248" i="7"/>
  <c r="M249" i="7"/>
  <c r="M250" i="7"/>
  <c r="M251" i="7"/>
  <c r="M252" i="7"/>
  <c r="M253" i="7"/>
  <c r="M254" i="7"/>
  <c r="M255" i="7"/>
  <c r="M256" i="7"/>
  <c r="M257" i="7"/>
  <c r="M258" i="7"/>
  <c r="M259" i="7"/>
  <c r="M260" i="7"/>
  <c r="M261" i="7"/>
  <c r="M262" i="7"/>
  <c r="M263" i="7"/>
  <c r="M264" i="7"/>
  <c r="M265" i="7"/>
  <c r="M266" i="7"/>
  <c r="M267" i="7"/>
  <c r="M268" i="7"/>
  <c r="M269" i="7"/>
  <c r="M270" i="7"/>
  <c r="M271" i="7"/>
  <c r="M272" i="7"/>
  <c r="M273" i="7"/>
  <c r="M274" i="7"/>
  <c r="M275" i="7"/>
  <c r="M276" i="7"/>
  <c r="M277" i="7"/>
  <c r="M278" i="7"/>
  <c r="M279" i="7"/>
  <c r="M280" i="7"/>
  <c r="M281" i="7"/>
  <c r="M282" i="7"/>
  <c r="M283" i="7"/>
  <c r="M284" i="7"/>
  <c r="M285" i="7"/>
  <c r="M286" i="7"/>
  <c r="M287" i="7"/>
  <c r="M288" i="7"/>
  <c r="M289" i="7"/>
  <c r="M290" i="7"/>
  <c r="M291" i="7"/>
  <c r="M292" i="7"/>
  <c r="M293" i="7"/>
  <c r="M294" i="7"/>
  <c r="M295" i="7"/>
  <c r="M296" i="7"/>
  <c r="M297" i="7"/>
  <c r="M298" i="7"/>
  <c r="M299" i="7"/>
  <c r="M300" i="7"/>
  <c r="M301" i="7"/>
  <c r="M302" i="7"/>
  <c r="M303" i="7"/>
  <c r="M304" i="7"/>
  <c r="M305" i="7"/>
  <c r="M306" i="7"/>
  <c r="M307" i="7"/>
  <c r="M308" i="7"/>
  <c r="M309" i="7"/>
  <c r="M310" i="7"/>
  <c r="M311" i="7"/>
  <c r="M312" i="7"/>
  <c r="M313" i="7"/>
  <c r="M314" i="7"/>
  <c r="M315" i="7"/>
  <c r="M316" i="7"/>
  <c r="M317" i="7"/>
  <c r="M318" i="7"/>
  <c r="M319" i="7"/>
  <c r="M320" i="7"/>
  <c r="M321" i="7"/>
  <c r="M322" i="7"/>
  <c r="M323" i="7"/>
  <c r="M324" i="7"/>
  <c r="M325" i="7"/>
  <c r="M326" i="7"/>
  <c r="M327" i="7"/>
  <c r="M328" i="7"/>
  <c r="M329" i="7"/>
  <c r="M330" i="7"/>
  <c r="M331" i="7"/>
  <c r="M332" i="7"/>
  <c r="M333" i="7"/>
  <c r="M334" i="7"/>
  <c r="M335" i="7"/>
  <c r="M336" i="7"/>
  <c r="M337" i="7"/>
  <c r="M338" i="7"/>
  <c r="M339" i="7"/>
  <c r="M340" i="7"/>
  <c r="M341" i="7"/>
  <c r="M342" i="7"/>
  <c r="M343" i="7"/>
  <c r="M344" i="7"/>
  <c r="M345" i="7"/>
  <c r="M346" i="7"/>
  <c r="M347" i="7"/>
  <c r="M348" i="7"/>
  <c r="M349" i="7"/>
  <c r="M350" i="7"/>
  <c r="M351" i="7"/>
  <c r="M352" i="7"/>
  <c r="M353" i="7"/>
  <c r="M354" i="7"/>
  <c r="M355" i="7"/>
  <c r="M356" i="7"/>
  <c r="M357" i="7"/>
  <c r="M358" i="7"/>
  <c r="M359" i="7"/>
  <c r="M360" i="7"/>
  <c r="M361" i="7"/>
  <c r="M362" i="7"/>
  <c r="M363" i="7"/>
  <c r="M364" i="7"/>
  <c r="M365" i="7"/>
  <c r="M366" i="7"/>
  <c r="M367" i="7"/>
  <c r="M368" i="7"/>
  <c r="M369" i="7"/>
  <c r="M370" i="7"/>
  <c r="M371" i="7"/>
  <c r="M372" i="7"/>
  <c r="M373" i="7"/>
  <c r="M374" i="7"/>
  <c r="M375" i="7"/>
  <c r="M376" i="7"/>
  <c r="M377" i="7"/>
  <c r="M378" i="7"/>
  <c r="M379" i="7"/>
  <c r="M380" i="7"/>
  <c r="M381" i="7"/>
  <c r="M382" i="7"/>
  <c r="M383" i="7"/>
  <c r="M384" i="7"/>
  <c r="M385" i="7"/>
  <c r="M386" i="7"/>
  <c r="M387" i="7"/>
  <c r="M388" i="7"/>
  <c r="M389" i="7"/>
  <c r="M390" i="7"/>
  <c r="M391" i="7"/>
  <c r="M392" i="7"/>
  <c r="M393" i="7"/>
  <c r="M394" i="7"/>
  <c r="M395" i="7"/>
  <c r="M396" i="7"/>
  <c r="M397" i="7"/>
  <c r="M398" i="7"/>
  <c r="M399" i="7"/>
  <c r="M400" i="7"/>
  <c r="M401" i="7"/>
  <c r="M402" i="7"/>
  <c r="M403" i="7"/>
  <c r="M404" i="7"/>
  <c r="M405" i="7"/>
  <c r="M406" i="7"/>
  <c r="M407" i="7"/>
  <c r="M408" i="7"/>
  <c r="M409" i="7"/>
  <c r="M410" i="7"/>
  <c r="M411" i="7"/>
  <c r="M412" i="7"/>
  <c r="M413" i="7"/>
  <c r="M414" i="7"/>
  <c r="M415" i="7"/>
  <c r="M416" i="7"/>
  <c r="M417" i="7"/>
  <c r="M418" i="7"/>
  <c r="M419" i="7"/>
  <c r="M420" i="7"/>
  <c r="M421" i="7"/>
  <c r="M422" i="7"/>
  <c r="M423" i="7"/>
  <c r="M424" i="7"/>
  <c r="M425" i="7"/>
  <c r="M426" i="7"/>
  <c r="M427" i="7"/>
  <c r="M428" i="7"/>
  <c r="M429" i="7"/>
  <c r="M430" i="7"/>
  <c r="M431" i="7"/>
  <c r="M432" i="7"/>
  <c r="M433" i="7"/>
  <c r="M434" i="7"/>
  <c r="M435" i="7"/>
  <c r="M436" i="7"/>
  <c r="M437" i="7"/>
  <c r="M438" i="7"/>
  <c r="M439" i="7"/>
  <c r="M440" i="7"/>
  <c r="M441" i="7"/>
  <c r="M442" i="7"/>
  <c r="M443" i="7"/>
  <c r="M444" i="7"/>
  <c r="M445" i="7"/>
  <c r="M446" i="7"/>
  <c r="M447" i="7"/>
  <c r="M448" i="7"/>
  <c r="M449" i="7"/>
  <c r="M450" i="7"/>
  <c r="M451" i="7"/>
  <c r="M452" i="7"/>
  <c r="M453" i="7"/>
  <c r="M454" i="7"/>
  <c r="M455" i="7"/>
  <c r="M456" i="7"/>
  <c r="M457" i="7"/>
  <c r="M458" i="7"/>
  <c r="M459" i="7"/>
  <c r="M460" i="7"/>
  <c r="M461" i="7"/>
  <c r="M462" i="7"/>
  <c r="M463" i="7"/>
  <c r="M464" i="7"/>
  <c r="M465" i="7"/>
  <c r="M466" i="7"/>
  <c r="M467" i="7"/>
  <c r="M468" i="7"/>
  <c r="M469" i="7"/>
  <c r="M470" i="7"/>
  <c r="M471" i="7"/>
  <c r="M472" i="7"/>
  <c r="M473" i="7"/>
  <c r="M474" i="7"/>
  <c r="M475" i="7"/>
  <c r="M476" i="7"/>
  <c r="M477" i="7"/>
  <c r="M478" i="7"/>
  <c r="M479" i="7"/>
  <c r="M480" i="7"/>
  <c r="M481" i="7"/>
  <c r="M482" i="7"/>
  <c r="M483" i="7"/>
  <c r="M484" i="7"/>
  <c r="M485" i="7"/>
  <c r="M486" i="7"/>
  <c r="M487" i="7"/>
  <c r="M488" i="7"/>
  <c r="M489" i="7"/>
  <c r="M490" i="7"/>
  <c r="M491" i="7"/>
  <c r="M492" i="7"/>
  <c r="M493" i="7"/>
  <c r="M494" i="7"/>
  <c r="M495" i="7"/>
  <c r="M496" i="7"/>
  <c r="M497" i="7"/>
  <c r="M498" i="7"/>
  <c r="M499" i="7"/>
  <c r="M500" i="7"/>
  <c r="M501" i="7"/>
  <c r="M502" i="7"/>
  <c r="M503" i="7"/>
  <c r="M504" i="7"/>
  <c r="M505" i="7"/>
  <c r="M506" i="7"/>
  <c r="M507" i="7"/>
  <c r="M508" i="7"/>
  <c r="M509" i="7"/>
  <c r="M510" i="7"/>
  <c r="M511" i="7"/>
  <c r="M512" i="7"/>
  <c r="M513" i="7"/>
  <c r="M514" i="7"/>
  <c r="M515" i="7"/>
  <c r="M516" i="7"/>
  <c r="M517" i="7"/>
  <c r="M518" i="7"/>
  <c r="M519" i="7"/>
  <c r="M520" i="7"/>
  <c r="M521" i="7"/>
  <c r="M522" i="7"/>
  <c r="M523" i="7"/>
  <c r="M524" i="7"/>
  <c r="M525" i="7"/>
  <c r="M526" i="7"/>
  <c r="M527" i="7"/>
  <c r="M528" i="7"/>
  <c r="M529" i="7"/>
  <c r="M530" i="7"/>
  <c r="M531" i="7"/>
  <c r="M532" i="7"/>
  <c r="M533" i="7"/>
  <c r="M534" i="7"/>
  <c r="M535" i="7"/>
  <c r="M536" i="7"/>
  <c r="M537" i="7"/>
  <c r="M538" i="7"/>
  <c r="M539" i="7"/>
  <c r="M540" i="7"/>
  <c r="M541" i="7"/>
  <c r="M542" i="7"/>
  <c r="M543" i="7"/>
  <c r="M544" i="7"/>
  <c r="M545" i="7"/>
  <c r="M546" i="7"/>
  <c r="M547" i="7"/>
  <c r="M548" i="7"/>
  <c r="M549" i="7"/>
  <c r="M550" i="7"/>
  <c r="M551" i="7"/>
  <c r="M552" i="7"/>
  <c r="M553" i="7"/>
  <c r="M554" i="7"/>
  <c r="M555" i="7"/>
  <c r="M556" i="7"/>
  <c r="M557" i="7"/>
  <c r="M558" i="7"/>
  <c r="M559" i="7"/>
  <c r="M560" i="7"/>
  <c r="M561" i="7"/>
  <c r="M562" i="7"/>
  <c r="M563" i="7"/>
  <c r="M564" i="7"/>
  <c r="M565" i="7"/>
  <c r="M566" i="7"/>
  <c r="M567" i="7"/>
  <c r="M568" i="7"/>
  <c r="M569" i="7"/>
  <c r="M570" i="7"/>
  <c r="M571" i="7"/>
  <c r="M572" i="7"/>
  <c r="M573" i="7"/>
  <c r="M574" i="7"/>
  <c r="M575" i="7"/>
  <c r="M576" i="7"/>
  <c r="M577" i="7"/>
  <c r="M578" i="7"/>
  <c r="M579" i="7"/>
  <c r="M580" i="7"/>
  <c r="M581" i="7"/>
  <c r="M582" i="7"/>
  <c r="M583" i="7"/>
  <c r="M584" i="7"/>
  <c r="M585" i="7"/>
  <c r="M586" i="7"/>
  <c r="M587" i="7"/>
  <c r="M588" i="7"/>
  <c r="M589" i="7"/>
  <c r="M590" i="7"/>
  <c r="M591" i="7"/>
  <c r="M592" i="7"/>
  <c r="M593" i="7"/>
  <c r="M594" i="7"/>
  <c r="M595" i="7"/>
  <c r="M596" i="7"/>
  <c r="M597" i="7"/>
  <c r="M598" i="7"/>
  <c r="M599" i="7"/>
  <c r="M600" i="7"/>
  <c r="M601" i="7"/>
  <c r="M602" i="7"/>
  <c r="M603" i="7"/>
  <c r="M604" i="7"/>
  <c r="M605" i="7"/>
  <c r="M606" i="7"/>
  <c r="M607" i="7"/>
  <c r="M608" i="7"/>
  <c r="M609" i="7"/>
  <c r="M610" i="7"/>
  <c r="M611" i="7"/>
  <c r="M612" i="7"/>
  <c r="M613" i="7"/>
  <c r="M614" i="7"/>
  <c r="M615" i="7"/>
  <c r="M616" i="7"/>
  <c r="M617" i="7"/>
  <c r="M618" i="7"/>
  <c r="M619" i="7"/>
  <c r="M620" i="7"/>
  <c r="M621" i="7"/>
  <c r="M622" i="7"/>
  <c r="M623" i="7"/>
  <c r="M624" i="7"/>
  <c r="M625" i="7"/>
  <c r="M626" i="7"/>
  <c r="M627" i="7"/>
  <c r="M628" i="7"/>
  <c r="M629" i="7"/>
  <c r="M630" i="7"/>
  <c r="M631" i="7"/>
  <c r="M632" i="7"/>
  <c r="M633" i="7"/>
  <c r="M634" i="7"/>
  <c r="M635" i="7"/>
  <c r="M636" i="7"/>
  <c r="M637" i="7"/>
  <c r="M638" i="7"/>
  <c r="M639" i="7"/>
  <c r="M640" i="7"/>
  <c r="M641" i="7"/>
  <c r="M642" i="7"/>
  <c r="M643" i="7"/>
  <c r="M644" i="7"/>
  <c r="M645" i="7"/>
  <c r="M646" i="7"/>
  <c r="M647" i="7"/>
  <c r="M648" i="7"/>
  <c r="M649" i="7"/>
  <c r="M650" i="7"/>
  <c r="M651" i="7"/>
  <c r="M652" i="7"/>
  <c r="M653" i="7"/>
  <c r="M654" i="7"/>
  <c r="M655" i="7"/>
  <c r="M656" i="7"/>
  <c r="M657" i="7"/>
  <c r="M658" i="7"/>
  <c r="M659" i="7"/>
  <c r="M660" i="7"/>
  <c r="M661" i="7"/>
  <c r="M662" i="7"/>
  <c r="M663" i="7"/>
  <c r="M664" i="7"/>
  <c r="M665" i="7"/>
  <c r="M666" i="7"/>
  <c r="M667" i="7"/>
  <c r="M668" i="7"/>
  <c r="M669" i="7"/>
  <c r="M670" i="7"/>
  <c r="M671" i="7"/>
  <c r="M672" i="7"/>
  <c r="M673" i="7"/>
  <c r="M674" i="7"/>
  <c r="M675" i="7"/>
  <c r="M676" i="7"/>
  <c r="M677" i="7"/>
  <c r="M678" i="7"/>
  <c r="M679" i="7"/>
  <c r="M680" i="7"/>
  <c r="M681" i="7"/>
  <c r="M682" i="7"/>
  <c r="M683" i="7"/>
  <c r="M684" i="7"/>
  <c r="M685" i="7"/>
  <c r="M686" i="7"/>
  <c r="M687" i="7"/>
  <c r="M688" i="7"/>
  <c r="M689" i="7"/>
  <c r="M690" i="7"/>
  <c r="M691" i="7"/>
  <c r="M692" i="7"/>
  <c r="M693" i="7"/>
  <c r="M694" i="7"/>
  <c r="M695" i="7"/>
  <c r="M696" i="7"/>
  <c r="M697" i="7"/>
  <c r="M698" i="7"/>
  <c r="M699" i="7"/>
  <c r="M700" i="7"/>
  <c r="M701" i="7"/>
  <c r="M702" i="7"/>
  <c r="M703" i="7"/>
  <c r="M704" i="7"/>
  <c r="M705" i="7"/>
  <c r="M706" i="7"/>
  <c r="M707" i="7"/>
  <c r="M708" i="7"/>
  <c r="M709" i="7"/>
  <c r="M710" i="7"/>
  <c r="M711" i="7"/>
  <c r="M712" i="7"/>
  <c r="M713" i="7"/>
  <c r="M714" i="7"/>
  <c r="M715" i="7"/>
  <c r="M716" i="7"/>
  <c r="M717" i="7"/>
  <c r="M718" i="7"/>
  <c r="M719" i="7"/>
  <c r="M720" i="7"/>
  <c r="M721" i="7"/>
  <c r="M722" i="7"/>
  <c r="M723" i="7"/>
  <c r="M724" i="7"/>
  <c r="M725" i="7"/>
  <c r="M726" i="7"/>
  <c r="M727" i="7"/>
  <c r="M728" i="7"/>
  <c r="M729" i="7"/>
  <c r="M730" i="7"/>
  <c r="M731" i="7"/>
  <c r="M732" i="7"/>
  <c r="M733" i="7"/>
  <c r="M734" i="7"/>
  <c r="M735" i="7"/>
  <c r="M736" i="7"/>
  <c r="M737" i="7"/>
  <c r="M738" i="7"/>
  <c r="M739" i="7"/>
  <c r="M740" i="7"/>
  <c r="M741" i="7"/>
  <c r="M742" i="7"/>
  <c r="M743" i="7"/>
  <c r="M744" i="7"/>
  <c r="M745" i="7"/>
  <c r="M746" i="7"/>
  <c r="M747" i="7"/>
  <c r="M748" i="7"/>
  <c r="M749" i="7"/>
  <c r="M750" i="7"/>
  <c r="M751" i="7"/>
  <c r="M752" i="7"/>
  <c r="M753" i="7"/>
  <c r="M754" i="7"/>
  <c r="M755" i="7"/>
  <c r="M756" i="7"/>
  <c r="M757" i="7"/>
  <c r="M758" i="7"/>
  <c r="M759" i="7"/>
  <c r="M760" i="7"/>
  <c r="M761" i="7"/>
  <c r="M762" i="7"/>
  <c r="M763" i="7"/>
  <c r="M764" i="7"/>
  <c r="M765" i="7"/>
  <c r="M766" i="7"/>
  <c r="M767" i="7"/>
  <c r="M768" i="7"/>
  <c r="M769" i="7"/>
  <c r="M770" i="7"/>
  <c r="M771" i="7"/>
  <c r="M772" i="7"/>
  <c r="M773" i="7"/>
  <c r="M774" i="7"/>
  <c r="M775" i="7"/>
  <c r="M776" i="7"/>
  <c r="M777" i="7"/>
  <c r="M778" i="7"/>
  <c r="M779" i="7"/>
  <c r="M780" i="7"/>
  <c r="M781" i="7"/>
  <c r="M782" i="7"/>
  <c r="M783" i="7"/>
  <c r="M784" i="7"/>
  <c r="M785" i="7"/>
  <c r="M786" i="7"/>
  <c r="M787" i="7"/>
  <c r="M788" i="7"/>
  <c r="M789" i="7"/>
  <c r="M790" i="7"/>
  <c r="M791" i="7"/>
  <c r="M792" i="7"/>
  <c r="M793" i="7"/>
  <c r="M794" i="7"/>
  <c r="M795" i="7"/>
  <c r="M796" i="7"/>
  <c r="M797" i="7"/>
  <c r="M798" i="7"/>
  <c r="M799" i="7"/>
  <c r="M800" i="7"/>
  <c r="M801" i="7"/>
  <c r="M802" i="7"/>
  <c r="M803" i="7"/>
  <c r="M804" i="7"/>
  <c r="M805" i="7"/>
  <c r="M806" i="7"/>
  <c r="M807" i="7"/>
  <c r="M808" i="7"/>
  <c r="M809" i="7"/>
  <c r="M810" i="7"/>
  <c r="M811" i="7"/>
  <c r="M812" i="7"/>
  <c r="M813" i="7"/>
  <c r="M814" i="7"/>
  <c r="M815" i="7"/>
  <c r="M816" i="7"/>
  <c r="M817" i="7"/>
  <c r="M818" i="7"/>
  <c r="M819" i="7"/>
  <c r="M820" i="7"/>
  <c r="M821" i="7"/>
  <c r="M822" i="7"/>
  <c r="M823" i="7"/>
  <c r="M824" i="7"/>
  <c r="M825" i="7"/>
  <c r="M826" i="7"/>
  <c r="M827" i="7"/>
  <c r="M828" i="7"/>
  <c r="M829" i="7"/>
  <c r="M830" i="7"/>
  <c r="M831" i="7"/>
  <c r="M832" i="7"/>
  <c r="M833" i="7"/>
  <c r="M834" i="7"/>
  <c r="M835" i="7"/>
  <c r="M836" i="7"/>
  <c r="M837" i="7"/>
  <c r="M838" i="7"/>
  <c r="M839" i="7"/>
  <c r="M840" i="7"/>
  <c r="M841" i="7"/>
  <c r="M842" i="7"/>
  <c r="M843" i="7"/>
  <c r="M844" i="7"/>
  <c r="M845" i="7"/>
  <c r="M846" i="7"/>
  <c r="M847" i="7"/>
  <c r="M848" i="7"/>
  <c r="M849" i="7"/>
  <c r="M850" i="7"/>
  <c r="M851" i="7"/>
  <c r="M852" i="7"/>
  <c r="M853" i="7"/>
  <c r="M854" i="7"/>
  <c r="M855" i="7"/>
  <c r="M856" i="7"/>
  <c r="M857" i="7"/>
  <c r="M858" i="7"/>
  <c r="M859" i="7"/>
  <c r="M860" i="7"/>
  <c r="M861" i="7"/>
  <c r="M862" i="7"/>
  <c r="M863" i="7"/>
  <c r="M864" i="7"/>
  <c r="M865" i="7"/>
  <c r="M866" i="7"/>
  <c r="M867" i="7"/>
  <c r="M868" i="7"/>
  <c r="M869" i="7"/>
  <c r="M870" i="7"/>
  <c r="M871" i="7"/>
  <c r="M872" i="7"/>
  <c r="M873" i="7"/>
  <c r="M874" i="7"/>
  <c r="M875" i="7"/>
  <c r="M876" i="7"/>
  <c r="M877" i="7"/>
  <c r="M878" i="7"/>
  <c r="M879" i="7"/>
  <c r="M880" i="7"/>
  <c r="M881" i="7"/>
  <c r="M882" i="7"/>
  <c r="M883" i="7"/>
  <c r="M884" i="7"/>
  <c r="M885" i="7"/>
  <c r="M886" i="7"/>
  <c r="M887" i="7"/>
  <c r="M888" i="7"/>
  <c r="M889" i="7"/>
  <c r="M890" i="7"/>
  <c r="M891" i="7"/>
  <c r="M892" i="7"/>
  <c r="M893" i="7"/>
  <c r="M894" i="7"/>
  <c r="M895" i="7"/>
  <c r="M896" i="7"/>
  <c r="M897" i="7"/>
  <c r="M898" i="7"/>
  <c r="M899" i="7"/>
  <c r="M900" i="7"/>
  <c r="M901" i="7"/>
  <c r="M2" i="7"/>
  <c r="R2" i="6"/>
  <c r="R3" i="6"/>
  <c r="R4" i="6"/>
  <c r="R5" i="6"/>
  <c r="R6" i="6"/>
  <c r="R7" i="6"/>
  <c r="R8" i="6"/>
  <c r="R9" i="6"/>
  <c r="R10" i="6"/>
  <c r="R11" i="6"/>
  <c r="R13" i="6"/>
  <c r="R14" i="6"/>
  <c r="R15" i="6"/>
  <c r="R16" i="6"/>
  <c r="R17" i="6"/>
  <c r="R18" i="6"/>
  <c r="R19" i="6"/>
  <c r="R20" i="6"/>
  <c r="R21" i="6"/>
  <c r="R22" i="6"/>
  <c r="R23" i="6"/>
  <c r="R24" i="6"/>
  <c r="R25" i="6"/>
  <c r="R26" i="6"/>
  <c r="R27" i="6"/>
  <c r="R28" i="6"/>
  <c r="R29" i="6"/>
  <c r="R30" i="6"/>
  <c r="R31" i="6"/>
  <c r="R32" i="6"/>
  <c r="R33" i="6"/>
  <c r="R34" i="6"/>
  <c r="R35" i="6"/>
  <c r="R36" i="6"/>
  <c r="R37" i="6"/>
  <c r="R38" i="6"/>
  <c r="R39" i="6"/>
  <c r="R40" i="6"/>
  <c r="R41" i="6"/>
  <c r="R42" i="6"/>
  <c r="R43" i="6"/>
  <c r="R44" i="6"/>
  <c r="R45" i="6"/>
  <c r="R46" i="6"/>
  <c r="R47" i="6"/>
  <c r="R48" i="6"/>
  <c r="R49" i="6"/>
  <c r="R50" i="6"/>
  <c r="R51" i="6"/>
  <c r="R52" i="6"/>
  <c r="R53" i="6"/>
  <c r="R54" i="6"/>
  <c r="R55" i="6"/>
  <c r="R56" i="6"/>
  <c r="R57" i="6"/>
  <c r="R58" i="6"/>
  <c r="R59" i="6"/>
  <c r="R60" i="6"/>
  <c r="R61" i="6"/>
  <c r="R62" i="6"/>
  <c r="R63" i="6"/>
  <c r="R64" i="6"/>
  <c r="R65" i="6"/>
  <c r="R66" i="6"/>
  <c r="R67" i="6"/>
  <c r="R68" i="6"/>
  <c r="R69" i="6"/>
  <c r="R70" i="6"/>
  <c r="R71" i="6"/>
  <c r="R72" i="6"/>
  <c r="R73" i="6"/>
  <c r="R74" i="6"/>
  <c r="R75" i="6"/>
  <c r="R76" i="6"/>
  <c r="R77" i="6"/>
  <c r="R78" i="6"/>
  <c r="R79" i="6"/>
  <c r="R80" i="6"/>
  <c r="R81" i="6"/>
  <c r="R82" i="6"/>
  <c r="R83" i="6"/>
  <c r="R84" i="6"/>
  <c r="R85" i="6"/>
  <c r="R86" i="6"/>
  <c r="R87" i="6"/>
  <c r="R88" i="6"/>
  <c r="R89" i="6"/>
  <c r="R90" i="6"/>
  <c r="R91" i="6"/>
  <c r="R92" i="6"/>
  <c r="R93" i="6"/>
  <c r="R94" i="6"/>
  <c r="R95" i="6"/>
  <c r="R96" i="6"/>
  <c r="R97" i="6"/>
  <c r="R98" i="6"/>
  <c r="R99" i="6"/>
  <c r="R100" i="6"/>
  <c r="R101" i="6"/>
  <c r="R102" i="6"/>
  <c r="R103" i="6"/>
  <c r="R104" i="6"/>
  <c r="R105" i="6"/>
  <c r="R106" i="6"/>
  <c r="R107" i="6"/>
  <c r="R108" i="6"/>
  <c r="Z3"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4" i="4"/>
  <c r="Z135" i="4"/>
  <c r="Z136" i="4"/>
  <c r="M30" i="4"/>
  <c r="M49" i="4"/>
  <c r="M81" i="4"/>
  <c r="M87" i="4"/>
  <c r="M94" i="4"/>
  <c r="M95" i="4"/>
  <c r="M97" i="4"/>
  <c r="M99" i="4"/>
  <c r="M101" i="4"/>
  <c r="M102" i="4"/>
  <c r="M104" i="4"/>
  <c r="M107" i="4"/>
  <c r="M108" i="4"/>
  <c r="M109" i="4"/>
  <c r="M110" i="4"/>
  <c r="M111" i="4"/>
  <c r="M112" i="4"/>
  <c r="M116" i="4"/>
  <c r="M119" i="4"/>
  <c r="M122" i="4"/>
  <c r="M125" i="4"/>
  <c r="M127" i="4"/>
  <c r="M128" i="4"/>
  <c r="M135" i="4"/>
  <c r="M8" i="4"/>
  <c r="M40" i="4"/>
  <c r="M43" i="4"/>
  <c r="M120" i="4"/>
  <c r="M124" i="4"/>
  <c r="M130" i="4"/>
  <c r="M10" i="4"/>
  <c r="M76" i="4"/>
  <c r="M115" i="4"/>
  <c r="M100" i="4"/>
  <c r="M131" i="4"/>
  <c r="M66" i="4"/>
  <c r="M77" i="4"/>
  <c r="M42" i="4"/>
  <c r="M55" i="4"/>
  <c r="M85" i="4"/>
  <c r="M114" i="4"/>
  <c r="M117" i="4"/>
  <c r="M126" i="4"/>
  <c r="M74" i="4"/>
  <c r="M103" i="4"/>
  <c r="M106" i="4"/>
  <c r="M136" i="4"/>
  <c r="M38" i="4"/>
  <c r="M48" i="4"/>
  <c r="M80" i="4"/>
  <c r="M25" i="4"/>
  <c r="M91" i="4"/>
  <c r="M113" i="4"/>
  <c r="M118" i="4"/>
  <c r="M134" i="4"/>
  <c r="M39" i="4"/>
  <c r="M52" i="4"/>
  <c r="M6" i="4"/>
  <c r="M13" i="4"/>
  <c r="M28" i="4"/>
  <c r="M46" i="4"/>
  <c r="M58" i="4"/>
  <c r="M59" i="4"/>
  <c r="M83" i="4"/>
  <c r="M84" i="4"/>
  <c r="M86" i="4"/>
  <c r="M89" i="4"/>
  <c r="M121" i="4"/>
  <c r="M2" i="4"/>
  <c r="M41" i="4"/>
  <c r="M88" i="4"/>
  <c r="M65" i="4"/>
  <c r="M68" i="4"/>
  <c r="M3" i="4"/>
  <c r="M4" i="4"/>
  <c r="M75" i="4"/>
  <c r="M78" i="4"/>
  <c r="M79" i="4"/>
  <c r="M82" i="4"/>
  <c r="M5" i="4"/>
  <c r="M35" i="4"/>
  <c r="M72" i="4"/>
  <c r="M132" i="4"/>
  <c r="M21" i="4"/>
  <c r="M29" i="4"/>
  <c r="M71" i="4"/>
  <c r="M15" i="4"/>
  <c r="M96" i="4"/>
  <c r="M19" i="4"/>
  <c r="M67" i="4"/>
  <c r="M36" i="4"/>
  <c r="M56" i="4"/>
  <c r="M69" i="4"/>
  <c r="M90" i="4"/>
  <c r="M47" i="4"/>
  <c r="M70" i="4"/>
  <c r="M45" i="4"/>
  <c r="M17" i="4"/>
  <c r="M50" i="4"/>
  <c r="M62" i="4"/>
  <c r="M11" i="4"/>
  <c r="M98" i="4"/>
  <c r="M32" i="4"/>
  <c r="M14" i="4"/>
  <c r="M22" i="4"/>
  <c r="M57" i="4"/>
  <c r="M63" i="4"/>
  <c r="M73" i="4"/>
  <c r="M51" i="4"/>
  <c r="M26" i="4"/>
  <c r="M44" i="4"/>
  <c r="M93" i="4"/>
  <c r="M105" i="4"/>
  <c r="M34" i="4"/>
  <c r="M54" i="4"/>
  <c r="M92" i="4"/>
  <c r="M27" i="4"/>
  <c r="M31" i="4"/>
  <c r="M64" i="4"/>
  <c r="M9" i="4"/>
  <c r="M12" i="4"/>
  <c r="M53" i="4"/>
  <c r="M133" i="4"/>
  <c r="M16" i="4"/>
  <c r="M24" i="4"/>
  <c r="M18" i="4"/>
  <c r="M61" i="4"/>
  <c r="M20" i="4"/>
  <c r="M123" i="4"/>
  <c r="M23" i="4"/>
  <c r="M33" i="4"/>
  <c r="M37" i="4"/>
  <c r="M60" i="4"/>
  <c r="M129" i="4"/>
  <c r="M7" i="4"/>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2" i="5"/>
  <c r="F7" i="8"/>
  <c r="D2" i="29"/>
  <c r="I2" i="29"/>
  <c r="J2" i="29" s="1"/>
  <c r="D3" i="29"/>
  <c r="G3" i="29"/>
  <c r="I3" i="29" s="1"/>
  <c r="J3" i="29" s="1"/>
  <c r="D4" i="29"/>
  <c r="G4" i="29"/>
  <c r="I4" i="29" s="1"/>
  <c r="J4" i="29" s="1"/>
  <c r="D5" i="29"/>
  <c r="G5" i="29"/>
  <c r="I5" i="29" s="1"/>
  <c r="J5" i="29" s="1"/>
  <c r="D6" i="29"/>
  <c r="G6" i="29"/>
  <c r="D7" i="29"/>
  <c r="G7" i="29"/>
  <c r="I7" i="29" s="1"/>
  <c r="J7" i="29" s="1"/>
  <c r="J6" i="28"/>
  <c r="J7" i="28"/>
  <c r="J2" i="28"/>
  <c r="J3" i="28"/>
  <c r="J4" i="28"/>
  <c r="J5" i="28"/>
  <c r="G3" i="28"/>
  <c r="G4" i="28"/>
  <c r="G5" i="28"/>
  <c r="G6" i="28"/>
  <c r="G7" i="28"/>
  <c r="G2" i="28"/>
  <c r="D3" i="28"/>
  <c r="D4" i="28"/>
  <c r="D5" i="28"/>
  <c r="D6" i="28"/>
  <c r="D7" i="28"/>
  <c r="D2" i="28"/>
  <c r="Q2" i="27"/>
  <c r="H3" i="27"/>
  <c r="H4" i="27"/>
  <c r="H5" i="27"/>
  <c r="H6" i="27"/>
  <c r="H7" i="27"/>
  <c r="H2" i="27"/>
  <c r="G5" i="27"/>
  <c r="D5" i="27"/>
  <c r="D3" i="27"/>
  <c r="G3" i="27"/>
  <c r="P11" i="27"/>
  <c r="Q3" i="27"/>
  <c r="Q4" i="27"/>
  <c r="Q5" i="27"/>
  <c r="Q6" i="27"/>
  <c r="Q7" i="27"/>
  <c r="M5" i="27"/>
  <c r="M7" i="27"/>
  <c r="P7" i="27"/>
  <c r="G7" i="27"/>
  <c r="D7" i="27"/>
  <c r="P4" i="27"/>
  <c r="G4" i="27"/>
  <c r="D2" i="27"/>
  <c r="D4" i="27"/>
  <c r="P2" i="27"/>
  <c r="P3" i="27"/>
  <c r="M2" i="27"/>
  <c r="M3" i="27"/>
  <c r="M4" i="27"/>
  <c r="P5" i="27"/>
  <c r="M6" i="27"/>
  <c r="P6" i="27"/>
  <c r="G6" i="27"/>
  <c r="G2" i="27"/>
  <c r="D6" i="27"/>
  <c r="F7" i="15"/>
  <c r="F6" i="15"/>
  <c r="F5" i="15"/>
  <c r="J4" i="15"/>
  <c r="F3" i="15"/>
  <c r="F2" i="15"/>
  <c r="J2" i="14"/>
  <c r="F2" i="14"/>
  <c r="F3" i="14"/>
  <c r="F7" i="14"/>
  <c r="F6" i="14"/>
  <c r="F5" i="14"/>
  <c r="F4" i="14"/>
  <c r="H5" i="23"/>
  <c r="B11" i="23"/>
  <c r="H11" i="23"/>
  <c r="B12" i="23"/>
  <c r="I5" i="23"/>
  <c r="K4" i="21"/>
  <c r="E19" i="13"/>
  <c r="B19" i="13"/>
  <c r="B18" i="13"/>
  <c r="E18" i="13"/>
  <c r="G6" i="26"/>
  <c r="C10" i="21"/>
  <c r="K7" i="21"/>
  <c r="B10" i="21"/>
  <c r="H6" i="25"/>
  <c r="C10" i="24"/>
  <c r="C11" i="24" s="1"/>
  <c r="C13" i="13"/>
  <c r="G13" i="13"/>
  <c r="G6" i="24"/>
  <c r="H6" i="24" s="1"/>
  <c r="C11" i="26"/>
  <c r="F2" i="8"/>
  <c r="C11" i="25"/>
  <c r="G7" i="22"/>
  <c r="H7" i="22" s="1"/>
  <c r="F129" i="4"/>
  <c r="F60" i="4"/>
  <c r="F37" i="4"/>
  <c r="F33" i="4"/>
  <c r="F23" i="4"/>
  <c r="F123" i="4"/>
  <c r="F20" i="4"/>
  <c r="F61" i="4"/>
  <c r="F18" i="4"/>
  <c r="F24" i="4"/>
  <c r="F16" i="4"/>
  <c r="F133" i="4"/>
  <c r="F53" i="4"/>
  <c r="F12" i="4"/>
  <c r="F9" i="4"/>
  <c r="F64" i="4"/>
  <c r="F31" i="4"/>
  <c r="F27" i="4"/>
  <c r="F92" i="4"/>
  <c r="F54" i="4"/>
  <c r="F34" i="4"/>
  <c r="F105" i="4"/>
  <c r="F93" i="4"/>
  <c r="F44" i="4"/>
  <c r="F26" i="4"/>
  <c r="F51" i="4"/>
  <c r="F73" i="4"/>
  <c r="F63" i="4"/>
  <c r="F57" i="4"/>
  <c r="F22" i="4"/>
  <c r="F14" i="4"/>
  <c r="F32" i="4"/>
  <c r="F98" i="4"/>
  <c r="F11" i="4"/>
  <c r="F62" i="4"/>
  <c r="F50" i="4"/>
  <c r="F17" i="4"/>
  <c r="F45" i="4"/>
  <c r="F70" i="4"/>
  <c r="F47" i="4"/>
  <c r="F90" i="4"/>
  <c r="F69" i="4"/>
  <c r="F56" i="4"/>
  <c r="F36" i="4"/>
  <c r="F67" i="4"/>
  <c r="F19" i="4"/>
  <c r="F96" i="4"/>
  <c r="F15" i="4"/>
  <c r="F71" i="4"/>
  <c r="F29" i="4"/>
  <c r="F21" i="4"/>
  <c r="F132" i="4"/>
  <c r="F72" i="4"/>
  <c r="F35" i="4"/>
  <c r="F5" i="4"/>
  <c r="F82" i="4"/>
  <c r="F79" i="4"/>
  <c r="F78" i="4"/>
  <c r="F75" i="4"/>
  <c r="F4" i="4"/>
  <c r="F3" i="4"/>
  <c r="F68" i="4"/>
  <c r="F65" i="4"/>
  <c r="F88" i="4"/>
  <c r="F41" i="4"/>
  <c r="F2" i="4"/>
  <c r="F121" i="4"/>
  <c r="F89" i="4"/>
  <c r="F86" i="4"/>
  <c r="F84" i="4"/>
  <c r="F83" i="4"/>
  <c r="F59" i="4"/>
  <c r="F58" i="4"/>
  <c r="F46" i="4"/>
  <c r="F28" i="4"/>
  <c r="F13" i="4"/>
  <c r="F6" i="4"/>
  <c r="F52" i="4"/>
  <c r="F39" i="4"/>
  <c r="F134" i="4"/>
  <c r="F118" i="4"/>
  <c r="F113" i="4"/>
  <c r="F91" i="4"/>
  <c r="F25" i="4"/>
  <c r="F80" i="4"/>
  <c r="F48" i="4"/>
  <c r="F38" i="4"/>
  <c r="F136" i="4"/>
  <c r="F106" i="4"/>
  <c r="F103" i="4"/>
  <c r="F74" i="4"/>
  <c r="F126" i="4"/>
  <c r="F117" i="4"/>
  <c r="F114" i="4"/>
  <c r="F85" i="4"/>
  <c r="F55" i="4"/>
  <c r="F42" i="4"/>
  <c r="F77" i="4"/>
  <c r="F66" i="4"/>
  <c r="F131" i="4"/>
  <c r="F100" i="4"/>
  <c r="F115" i="4"/>
  <c r="F76" i="4"/>
  <c r="F10" i="4"/>
  <c r="F130" i="4"/>
  <c r="F124" i="4"/>
  <c r="F120" i="4"/>
  <c r="F43" i="4"/>
  <c r="F40" i="4"/>
  <c r="F8" i="4"/>
  <c r="F135" i="4"/>
  <c r="F128" i="4"/>
  <c r="F127" i="4"/>
  <c r="F125" i="4"/>
  <c r="F122" i="4"/>
  <c r="F119" i="4"/>
  <c r="F116" i="4"/>
  <c r="F112" i="4"/>
  <c r="F111" i="4"/>
  <c r="F110" i="4"/>
  <c r="F109" i="4"/>
  <c r="F108" i="4"/>
  <c r="F107" i="4"/>
  <c r="F104" i="4"/>
  <c r="F102" i="4"/>
  <c r="F101" i="4"/>
  <c r="F99" i="4"/>
  <c r="F97" i="4"/>
  <c r="F95" i="4"/>
  <c r="F94" i="4"/>
  <c r="F87" i="4"/>
  <c r="F81" i="4"/>
  <c r="F49" i="4"/>
  <c r="F30" i="4"/>
  <c r="F7" i="4"/>
  <c r="J7" i="1"/>
  <c r="I7" i="1"/>
  <c r="H7" i="1"/>
  <c r="J6" i="1"/>
  <c r="I6" i="1"/>
  <c r="H6" i="1"/>
  <c r="J5" i="1"/>
  <c r="I5" i="1"/>
  <c r="H5" i="1"/>
  <c r="J4" i="1"/>
  <c r="I4" i="1"/>
  <c r="H4" i="1"/>
  <c r="J3" i="1"/>
  <c r="I3" i="1"/>
  <c r="H3" i="1"/>
  <c r="J2" i="1"/>
  <c r="I2" i="1"/>
  <c r="H2" i="1"/>
  <c r="G7" i="1"/>
  <c r="G6" i="1"/>
  <c r="G5" i="1"/>
  <c r="G4" i="1"/>
  <c r="G3" i="1"/>
  <c r="G2" i="1"/>
  <c r="F3" i="1"/>
  <c r="F4" i="1"/>
  <c r="F5" i="1"/>
  <c r="F6" i="1"/>
  <c r="F7" i="1"/>
  <c r="F2" i="1"/>
  <c r="F6" i="8"/>
  <c r="F5" i="8"/>
  <c r="F4" i="8"/>
  <c r="F3" i="8"/>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 i="2"/>
  <c r="I2" i="2"/>
  <c r="C12" i="25"/>
  <c r="I6" i="25"/>
  <c r="B11" i="22"/>
  <c r="I6" i="29" l="1"/>
  <c r="J6" i="29" s="1"/>
  <c r="J3" i="8"/>
  <c r="I3" i="8"/>
  <c r="H3" i="8"/>
  <c r="G3" i="8"/>
  <c r="F8" i="8"/>
  <c r="G4" i="8"/>
  <c r="J4" i="8"/>
  <c r="I4" i="8"/>
  <c r="H4" i="8"/>
  <c r="J5" i="8"/>
  <c r="I5" i="8"/>
  <c r="H5" i="8"/>
  <c r="G5" i="8"/>
  <c r="J6" i="8"/>
  <c r="I6" i="8"/>
  <c r="H6" i="8"/>
  <c r="G6" i="8"/>
  <c r="J2" i="8"/>
  <c r="I2" i="8"/>
  <c r="H2" i="8"/>
  <c r="G2" i="8"/>
  <c r="J7" i="8"/>
  <c r="I7" i="8"/>
  <c r="H7" i="8"/>
  <c r="G7" i="8"/>
  <c r="I2" i="28"/>
  <c r="I7" i="28"/>
  <c r="I6" i="28"/>
  <c r="I5" i="28"/>
  <c r="I4" i="28"/>
  <c r="I3" i="28"/>
  <c r="J2" i="15"/>
  <c r="I2" i="15"/>
  <c r="H2" i="15"/>
  <c r="G2" i="15"/>
  <c r="J3" i="15"/>
  <c r="I3" i="15"/>
  <c r="H3" i="15"/>
  <c r="G3" i="15"/>
  <c r="I4" i="15"/>
  <c r="H4" i="15"/>
  <c r="G4" i="15"/>
  <c r="J5" i="15"/>
  <c r="I5" i="15"/>
  <c r="H5" i="15"/>
  <c r="G5" i="15"/>
  <c r="J6" i="15"/>
  <c r="I6" i="15"/>
  <c r="H6" i="15"/>
  <c r="G6" i="15"/>
  <c r="J7" i="15"/>
  <c r="I7" i="15"/>
  <c r="H7" i="15"/>
  <c r="G7" i="15"/>
  <c r="I2" i="14"/>
  <c r="H2" i="14"/>
  <c r="G2" i="14"/>
  <c r="J3" i="14"/>
  <c r="I3" i="14"/>
  <c r="H3" i="14"/>
  <c r="G3" i="14"/>
  <c r="J4" i="14"/>
  <c r="I4" i="14"/>
  <c r="H4" i="14"/>
  <c r="G4" i="14"/>
  <c r="J5" i="14"/>
  <c r="I5" i="14"/>
  <c r="H5" i="14"/>
  <c r="G5" i="14"/>
  <c r="J6" i="14"/>
  <c r="I6" i="14"/>
  <c r="H6" i="14"/>
  <c r="G6" i="14"/>
  <c r="J7" i="14"/>
  <c r="I7" i="14"/>
  <c r="H7" i="14"/>
  <c r="G7" i="14"/>
  <c r="C11" i="22"/>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3" i="6" l="1"/>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2"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tc={47798277-DAA8-4C96-8086-CEA8DEB22371}</author>
  </authors>
  <commentList>
    <comment ref="I1" authorId="0" shapeId="0" xr:uid="{47798277-DAA8-4C96-8086-CEA8DEB22371}">
      <text>
        <t xml:space="preserve">[Threaded comment]
Your version of Excel allows you to read this threaded comment; however, any edits to it will get removed if the file is opened in a newer version of Excel. Learn more: https://go.microsoft.com/fwlink/?linkid=870924
Comment:
    Andrew explained this is correct term for this type of calculation, and when we say percentage change its the calculation in J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tc={33AFD371-3854-4689-92F4-95F5C898F69E}</author>
  </authors>
  <commentList>
    <comment ref="D1" authorId="0" shapeId="0" xr:uid="{33AFD371-3854-4689-92F4-95F5C898F69E}">
      <text>
        <t xml:space="preserve">[Threaded comment]
Your version of Excel allows you to read this threaded comment; however, any edits to it will get removed if the file is opened in a newer version of Excel. Learn more: https://go.microsoft.com/fwlink/?linkid=870924
Comment:
    35 species needs edits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9A0E30-5690-4736-A0A5-6D0D25C7F4B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F7F01B6-21BE-4F7B-951B-9082F81A4B46}" name="WorksheetConnection_Amphibians!$A$1:$E$136" type="102" refreshedVersion="8" minRefreshableVersion="5">
    <extLst>
      <ext xmlns:x15="http://schemas.microsoft.com/office/spreadsheetml/2010/11/main" uri="{DE250136-89BD-433C-8126-D09CA5730AF9}">
        <x15:connection id="Range 3" autoDelete="1">
          <x15:rangePr sourceName="_xlcn.WorksheetConnection_AmphibiansA1E1361"/>
        </x15:connection>
      </ext>
    </extLst>
  </connection>
  <connection id="3" xr16:uid="{742E2AA8-AA5F-4BFC-A4FF-2E895068B7AE}" name="WorksheetConnection_Birds!$A$1:$G$668" type="102" refreshedVersion="8" minRefreshableVersion="5">
    <extLst>
      <ext xmlns:x15="http://schemas.microsoft.com/office/spreadsheetml/2010/11/main" uri="{DE250136-89BD-433C-8126-D09CA5730AF9}">
        <x15:connection id="Range 6" autoDelete="1">
          <x15:rangePr sourceName="_xlcn.WorksheetConnection_BirdsA1G6681"/>
        </x15:connection>
      </ext>
    </extLst>
  </connection>
  <connection id="4" xr16:uid="{0F527232-602F-4A39-A202-91C67C084782}" name="WorksheetConnection_Freshwater fishes!$A$1:$G$108" type="102" refreshedVersion="8" minRefreshableVersion="5">
    <extLst>
      <ext xmlns:x15="http://schemas.microsoft.com/office/spreadsheetml/2010/11/main" uri="{DE250136-89BD-433C-8126-D09CA5730AF9}">
        <x15:connection id="Range 4" autoDelete="1">
          <x15:rangePr sourceName="_xlcn.WorksheetConnection_FreshwaterfishesA1G1081"/>
        </x15:connection>
      </ext>
    </extLst>
  </connection>
  <connection id="5" xr16:uid="{6B802634-1183-4218-81CF-A0AB39840EFB}" name="WorksheetConnection_Mammals!$A:$F" type="102" refreshedVersion="8" minRefreshableVersion="5">
    <extLst>
      <ext xmlns:x15="http://schemas.microsoft.com/office/spreadsheetml/2010/11/main" uri="{DE250136-89BD-433C-8126-D09CA5730AF9}">
        <x15:connection id="Range" autoDelete="1">
          <x15:rangePr sourceName="_xlcn.WorksheetConnection_MammalsAF1"/>
        </x15:connection>
      </ext>
    </extLst>
  </connection>
  <connection id="6" xr16:uid="{0722F153-136D-40FF-AE67-4F4331AE8934}" name="WorksheetConnection_Plants!$A:$C" type="102" refreshedVersion="8" minRefreshableVersion="5">
    <extLst>
      <ext xmlns:x15="http://schemas.microsoft.com/office/spreadsheetml/2010/11/main" uri="{DE250136-89BD-433C-8126-D09CA5730AF9}">
        <x15:connection id="Range 2" autoDelete="1">
          <x15:rangePr sourceName="_xlcn.WorksheetConnection_PlantsAC1"/>
        </x15:connection>
      </ext>
    </extLst>
  </connection>
  <connection id="7" xr16:uid="{251866E8-23E1-494E-BBBE-6E5B74AB3DF8}" name="WorksheetConnection_Reptiles!$A$1:$E$406" type="102" refreshedVersion="8" minRefreshableVersion="5">
    <extLst>
      <ext xmlns:x15="http://schemas.microsoft.com/office/spreadsheetml/2010/11/main" uri="{DE250136-89BD-433C-8126-D09CA5730AF9}">
        <x15:connection id="Range 5" autoDelete="1">
          <x15:rangePr sourceName="_xlcn.WorksheetConnection_ReptilesA1E406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 6].[Status].&amp;[CR],[Range 6].[Status].&amp;[EN],[Range 6].[Status].&amp;[LC],[Range 6].[Status].&amp;[NT],[Range 6].[Status].&amp;[VU]}"/>
  </metadataStrings>
  <mdxMetadata count="1">
    <mdx n="0" f="s">
      <ms ns="1" c="0"/>
    </mdx>
  </mdxMetadata>
  <valueMetadata count="1">
    <bk>
      <rc t="1" v="0"/>
    </bk>
  </valueMetadata>
</metadata>
</file>

<file path=xl/sharedStrings.xml><?xml version="1.0" encoding="utf-8"?>
<sst xmlns="http://schemas.openxmlformats.org/spreadsheetml/2006/main" count="39163" uniqueCount="3407">
  <si>
    <t>Taxon groups</t>
  </si>
  <si>
    <t>Well Protected</t>
  </si>
  <si>
    <t>Moderately Protected</t>
  </si>
  <si>
    <t>Poorly Protected</t>
  </si>
  <si>
    <t>Not Protected</t>
  </si>
  <si>
    <t>Total</t>
  </si>
  <si>
    <t>%WP</t>
  </si>
  <si>
    <t>%MP</t>
  </si>
  <si>
    <t>%PP</t>
  </si>
  <si>
    <t>%NP</t>
  </si>
  <si>
    <t>Freshwater Fishes</t>
  </si>
  <si>
    <t>Mammal</t>
  </si>
  <si>
    <t>Plants*</t>
  </si>
  <si>
    <t>Amphibians</t>
  </si>
  <si>
    <t>Birds</t>
  </si>
  <si>
    <t>Reptiles</t>
  </si>
  <si>
    <t>Mammals</t>
  </si>
  <si>
    <t>Group</t>
  </si>
  <si>
    <t>Taxon</t>
  </si>
  <si>
    <t>Status</t>
  </si>
  <si>
    <t xml:space="preserve">Endemism </t>
  </si>
  <si>
    <t>pl_2018</t>
  </si>
  <si>
    <t>pl_2025</t>
  </si>
  <si>
    <t>pl_2025_representation</t>
  </si>
  <si>
    <t>Notes</t>
  </si>
  <si>
    <t>Unluckly species</t>
  </si>
  <si>
    <t>Links to assessment</t>
  </si>
  <si>
    <t>https://www.birdlife.org.za/red-list/red-lark/</t>
  </si>
  <si>
    <t>Afrixalus aureus</t>
  </si>
  <si>
    <t>LC</t>
  </si>
  <si>
    <t>Not endemic</t>
  </si>
  <si>
    <t>Well protected</t>
  </si>
  <si>
    <t>Afrixalus delicatus</t>
  </si>
  <si>
    <t>Afrixalus fornasini</t>
  </si>
  <si>
    <t>Afrixalus knysnae</t>
  </si>
  <si>
    <t>EN</t>
  </si>
  <si>
    <t>Endemic</t>
  </si>
  <si>
    <t>Poorly protected</t>
  </si>
  <si>
    <t>Afrixalus spinifrons</t>
  </si>
  <si>
    <t>Amietia delalandii</t>
  </si>
  <si>
    <t>Amietia fuscigula</t>
  </si>
  <si>
    <t>Amietia hymenopus</t>
  </si>
  <si>
    <t>VU</t>
  </si>
  <si>
    <t>Amietia poyntoni</t>
  </si>
  <si>
    <t>Amietia vandijki</t>
  </si>
  <si>
    <t>Moderately protected</t>
  </si>
  <si>
    <t>Amietia vertebralis</t>
  </si>
  <si>
    <t>Anhydrophryne hewitti</t>
  </si>
  <si>
    <t>Anhydrophryne ngongoniensis</t>
  </si>
  <si>
    <t>Not protected</t>
  </si>
  <si>
    <t>Anhydrophryne rattrayi</t>
  </si>
  <si>
    <t>Arthroleptella atermina</t>
  </si>
  <si>
    <t>Arthroleptella bicolor</t>
  </si>
  <si>
    <t>Arthroleptella draconella</t>
  </si>
  <si>
    <t>NT</t>
  </si>
  <si>
    <t>Arthroleptella drewesii</t>
  </si>
  <si>
    <t>Arthroleptella kogelbergensis</t>
  </si>
  <si>
    <t>Arthroleptella landdrosia</t>
  </si>
  <si>
    <t>Arthroleptella lightfooti</t>
  </si>
  <si>
    <t>Arthroleptella rugosa</t>
  </si>
  <si>
    <t>CR</t>
  </si>
  <si>
    <t>Arthroleptella subvoce</t>
  </si>
  <si>
    <t>Arthroleptella villiersi</t>
  </si>
  <si>
    <t>Arthroleptis stenodactylus</t>
  </si>
  <si>
    <t>Arthroleptis wageri</t>
  </si>
  <si>
    <t>Arthroleptis wahlbergii</t>
  </si>
  <si>
    <t>Breviceps acutirostris</t>
  </si>
  <si>
    <t>Breviceps adspersus</t>
  </si>
  <si>
    <t>Breviceps bagginsi</t>
  </si>
  <si>
    <t>Breviceps batrachophiliorum</t>
  </si>
  <si>
    <t>Breviceps branchi</t>
  </si>
  <si>
    <t>DD</t>
  </si>
  <si>
    <t>Breviceps carruthersi</t>
  </si>
  <si>
    <t>Breviceps fuscus</t>
  </si>
  <si>
    <t>Breviceps gibbosus</t>
  </si>
  <si>
    <t>Breviceps macrops</t>
  </si>
  <si>
    <t>Breviceps montanus</t>
  </si>
  <si>
    <t>Breviceps mossambicus</t>
  </si>
  <si>
    <t>Breviceps namaquensis</t>
  </si>
  <si>
    <t>Breviceps passmorei</t>
  </si>
  <si>
    <t>Breviceps pentheri</t>
  </si>
  <si>
    <t>Breviceps rosei</t>
  </si>
  <si>
    <t>Breviceps sopranus</t>
  </si>
  <si>
    <t>Breviceps sylvestris</t>
  </si>
  <si>
    <t>Breviceps verrucosus</t>
  </si>
  <si>
    <t>Cacosternum aggestum</t>
  </si>
  <si>
    <t>Cacosternum australis</t>
  </si>
  <si>
    <t>Cacosternum boettgeri</t>
  </si>
  <si>
    <t>Cacosternum capense</t>
  </si>
  <si>
    <t>Cacosternum cederbergense</t>
  </si>
  <si>
    <t>Cacosternum karooicum</t>
  </si>
  <si>
    <t>Cacosternum namaquense</t>
  </si>
  <si>
    <t>Cacosternum nanogularum</t>
  </si>
  <si>
    <t xml:space="preserve">Effectiveness scores goes from Fair to Good, species on the edge of Poorly protected when no effectivess is applied. </t>
  </si>
  <si>
    <t>Cacosternum nanum</t>
  </si>
  <si>
    <t>Cacosternum parvum</t>
  </si>
  <si>
    <t>Cacosternum platys</t>
  </si>
  <si>
    <t>Cacosternum rhythmum</t>
  </si>
  <si>
    <t>Cacosternum striatum</t>
  </si>
  <si>
    <t>Cacosternum thorini</t>
  </si>
  <si>
    <t>Capensibufo deceptus</t>
  </si>
  <si>
    <t>Capensibufo magistratus</t>
  </si>
  <si>
    <t>Capensibufo rosei</t>
  </si>
  <si>
    <t>Notes from effectivenes scores indicate that the one protected area where the species was present, is impacts by threats and the effectives has gone from good to fair - "Habiitat is well conserved, but some concerns around interaction of fire and habitat quality for Capensibufo rosei. Hybridization between Xenopus gilli and Xenopus laevis"</t>
  </si>
  <si>
    <t>Capensibufo selenophos</t>
  </si>
  <si>
    <t>Capensibufo tradouwi</t>
  </si>
  <si>
    <t>Chiromantis xerampelina</t>
  </si>
  <si>
    <t>Hadromophryne natalensis</t>
  </si>
  <si>
    <t>Heleophryne depressa</t>
  </si>
  <si>
    <t>Heleophryne hewitti</t>
  </si>
  <si>
    <t>Heleophryne orientalis</t>
  </si>
  <si>
    <t>Heleophryne purcelli</t>
  </si>
  <si>
    <t>Heleophryne regis</t>
  </si>
  <si>
    <t>Heleophryne rosei</t>
  </si>
  <si>
    <t>Hemisus guineensis</t>
  </si>
  <si>
    <t>Not evaluated</t>
  </si>
  <si>
    <t>Hemisus guttatus</t>
  </si>
  <si>
    <t>Hemisus marmoratus</t>
  </si>
  <si>
    <t>Hildebrandtia ornata</t>
  </si>
  <si>
    <t>Hylambates maculatus</t>
  </si>
  <si>
    <t>Hyperolius argus</t>
  </si>
  <si>
    <t>Hyperolius horstockii</t>
  </si>
  <si>
    <t>Hyperolius marmoratus</t>
  </si>
  <si>
    <t>Hyperolius pickersgilli</t>
  </si>
  <si>
    <t>Hyperolius poweri</t>
  </si>
  <si>
    <t>Hyperolius pusillus</t>
  </si>
  <si>
    <t>Hyperolius semidiscus</t>
  </si>
  <si>
    <t>Hyperolius tuberilinguis</t>
  </si>
  <si>
    <t>Kassina senegalensis</t>
  </si>
  <si>
    <t>Leptopelis mossambicus</t>
  </si>
  <si>
    <t>Leptopelis natalensis</t>
  </si>
  <si>
    <t>Leptopelis xenodactylus</t>
  </si>
  <si>
    <t>Microbatrachella capensis</t>
  </si>
  <si>
    <t>Expansion  + Improvement in sections of a PA - effectiveness scores from fair to good . "Wetland habitats are threatened by roads but there has been a lot of rehab, but there has been good wetland rehabilitation in the park"</t>
  </si>
  <si>
    <t>Natalobatrachus bonebergi</t>
  </si>
  <si>
    <t>Phrynobatrachus acridoides</t>
  </si>
  <si>
    <t>Phrynobatrachus mababiensis</t>
  </si>
  <si>
    <t>Phrynobatrachus natalensis</t>
  </si>
  <si>
    <t>Phrynomantis annectens</t>
  </si>
  <si>
    <t>Phrynomantis bifasciatus</t>
  </si>
  <si>
    <t>Poyntonia paludicola</t>
  </si>
  <si>
    <t>Poyntonophrynus fenoulheti</t>
  </si>
  <si>
    <t>Poyntonophrynus vertebralis</t>
  </si>
  <si>
    <t>Major expansion in Zebra Camdebo PE</t>
  </si>
  <si>
    <t>Ptychadena anchietae</t>
  </si>
  <si>
    <t>Ptychadena mossambica</t>
  </si>
  <si>
    <t>Ptychadena oxyrhynchus</t>
  </si>
  <si>
    <t>Ptychadena porosissima</t>
  </si>
  <si>
    <t>Ptychadena taenioscelis</t>
  </si>
  <si>
    <t>Ptychadena uzungwensis</t>
  </si>
  <si>
    <t>Pyxicephalus adspersus</t>
  </si>
  <si>
    <t>Pyxicephalus edulis</t>
  </si>
  <si>
    <t>Schismaderma carens</t>
  </si>
  <si>
    <t>Sclerophrys capensis</t>
  </si>
  <si>
    <t>Sclerophrys garmani</t>
  </si>
  <si>
    <t>Sclerophrys gutturalis</t>
  </si>
  <si>
    <t>Sclerophrys pantherina</t>
  </si>
  <si>
    <t>Sclerophrys pardalis</t>
  </si>
  <si>
    <t xml:space="preserve">Major expansion of Indalo PE expansion </t>
  </si>
  <si>
    <t>Sclerophrys poweri</t>
  </si>
  <si>
    <t>Sclerophrys pusilla</t>
  </si>
  <si>
    <t>Semnodactylus wealii</t>
  </si>
  <si>
    <t>Strongylopus bonaespei</t>
  </si>
  <si>
    <t>Strongylopus fasciatus</t>
  </si>
  <si>
    <t>Strongylopus grayii</t>
  </si>
  <si>
    <t>Strongylopus wageri</t>
  </si>
  <si>
    <t>Tomopterna adiastola</t>
  </si>
  <si>
    <t>Tomopterna branchi</t>
  </si>
  <si>
    <t>Tomopterna delalandii</t>
  </si>
  <si>
    <t>Tomopterna krugerensis</t>
  </si>
  <si>
    <t>Tomopterna marmorata</t>
  </si>
  <si>
    <t>Tomopterna natalensis</t>
  </si>
  <si>
    <t>Tomopterna tandyi</t>
  </si>
  <si>
    <t>Vandijkophrynus amatolicus</t>
  </si>
  <si>
    <t>Vandijkophrynus angusticeps</t>
  </si>
  <si>
    <t>Vandijkophrynus gariepensis</t>
  </si>
  <si>
    <t>Vandijkophrynus nubicola</t>
  </si>
  <si>
    <t>Vandijkophrynus robinsoni</t>
  </si>
  <si>
    <t>Some recovery after drought, but drought remains a threat - effectiveness in one PA went from Good to Fair</t>
  </si>
  <si>
    <t>Xenopus gilli</t>
  </si>
  <si>
    <t xml:space="preserve">Possibly expansion as well, didnt check . Improvement in sections of a PA - effectiveness scores from previous assessment fair to good . "Wetland habitats are threatened by roads but there has been a lot of rehab, but there has been good wetland rehabilitation in the park". </t>
  </si>
  <si>
    <t>Xenopus laevis</t>
  </si>
  <si>
    <t>Xenopus muelleri</t>
  </si>
  <si>
    <t>Anarhynchus pallidus</t>
  </si>
  <si>
    <t>Anthus brachyurus</t>
  </si>
  <si>
    <t>Caprimulgus natalensis</t>
  </si>
  <si>
    <t>Circaetus fasciolatus</t>
  </si>
  <si>
    <t>Geokichla gurneyi</t>
  </si>
  <si>
    <t>Gypaetus barbatus</t>
  </si>
  <si>
    <t>Macheiramphus alcinus</t>
  </si>
  <si>
    <t>Necrosyrtes monachus</t>
  </si>
  <si>
    <t>Pelecanus rufescens</t>
  </si>
  <si>
    <t>Poicephalus robustus</t>
  </si>
  <si>
    <t>Trigonoceps occipitalis</t>
  </si>
  <si>
    <t>Turnix nanus</t>
  </si>
  <si>
    <t>Accipiter badius</t>
  </si>
  <si>
    <t>Accipiter melanoleucus</t>
  </si>
  <si>
    <t>Accipiter minullus</t>
  </si>
  <si>
    <t>Accipiter ovampensis</t>
  </si>
  <si>
    <t>Accipiter rufiventris</t>
  </si>
  <si>
    <t>Accipiter tachiro</t>
  </si>
  <si>
    <t>Acrocephalus arundinaceus</t>
  </si>
  <si>
    <t>Acrocephalus baeticatus</t>
  </si>
  <si>
    <t>Acrocephalus gracilirostris</t>
  </si>
  <si>
    <t>Acrocephalus palustris</t>
  </si>
  <si>
    <t>Acrocephalus schoenobaenus</t>
  </si>
  <si>
    <t>Actitis hypoleucos</t>
  </si>
  <si>
    <t>Actophilornis africanus</t>
  </si>
  <si>
    <t>Aenigmatolimnas marginalis</t>
  </si>
  <si>
    <t>Afrotis afra</t>
  </si>
  <si>
    <t>Afrotis afraoides</t>
  </si>
  <si>
    <t>Agapornis roseicollis</t>
  </si>
  <si>
    <t>Agricola infuscatus</t>
  </si>
  <si>
    <t>Agricola pallidus</t>
  </si>
  <si>
    <t>Alcedo semitorquata</t>
  </si>
  <si>
    <t>Alopochen aegyptiaca</t>
  </si>
  <si>
    <t>Amadina erythrocephala</t>
  </si>
  <si>
    <t>Amadina fasciata</t>
  </si>
  <si>
    <t>Amandava subflava</t>
  </si>
  <si>
    <t>Amblyospiza albifrons</t>
  </si>
  <si>
    <t>Anaplectes rubriceps</t>
  </si>
  <si>
    <t>Anarhynchus asiaticus</t>
  </si>
  <si>
    <t>Anarhynchus leschenaultii</t>
  </si>
  <si>
    <t>Anarhynchus marginatus</t>
  </si>
  <si>
    <t>Anarhynchus mongolus</t>
  </si>
  <si>
    <t>Anarhynchus pecuarius</t>
  </si>
  <si>
    <t>Anas capensis</t>
  </si>
  <si>
    <t>Anas erythrorhyncha</t>
  </si>
  <si>
    <t>Anas sparsa</t>
  </si>
  <si>
    <t>Anas undulata</t>
  </si>
  <si>
    <t>Anastomus lamelligerus</t>
  </si>
  <si>
    <t>NE</t>
  </si>
  <si>
    <t>Andropadus importunus</t>
  </si>
  <si>
    <t>Anhinga rufa</t>
  </si>
  <si>
    <t>Anomalospiza imberbis</t>
  </si>
  <si>
    <t>Anthobaphes violacea</t>
  </si>
  <si>
    <t>Anthoscopus caroli</t>
  </si>
  <si>
    <t>Anthoscopus minutus</t>
  </si>
  <si>
    <t>Anthreptes reichenowi</t>
  </si>
  <si>
    <t>Anthus caffer</t>
  </si>
  <si>
    <t>Anthus chloris</t>
  </si>
  <si>
    <t>Anthus cinnamomeus</t>
  </si>
  <si>
    <t>Anthus crenatus</t>
  </si>
  <si>
    <t>Anthus hoeschi</t>
  </si>
  <si>
    <t>Anthus leucophrys</t>
  </si>
  <si>
    <t>Anthus lineiventris</t>
  </si>
  <si>
    <t>Anthus nicholsoni</t>
  </si>
  <si>
    <t>Anthus trivialis</t>
  </si>
  <si>
    <t>Anthus vaalensis</t>
  </si>
  <si>
    <t>Apalis flavida</t>
  </si>
  <si>
    <t>Apalis ruddi</t>
  </si>
  <si>
    <t>Apalis thoracica</t>
  </si>
  <si>
    <t>Apaloderma narina</t>
  </si>
  <si>
    <t>Apus affinis</t>
  </si>
  <si>
    <t>Apus apus</t>
  </si>
  <si>
    <t>Apus barbatus</t>
  </si>
  <si>
    <t>Apus bradfieldi</t>
  </si>
  <si>
    <t>Apus caffer</t>
  </si>
  <si>
    <t>Apus horus</t>
  </si>
  <si>
    <t>Aquila nipalensis</t>
  </si>
  <si>
    <t>Aquila rapax</t>
  </si>
  <si>
    <t>Aquila spilogaster</t>
  </si>
  <si>
    <t>Aquila verreauxii</t>
  </si>
  <si>
    <t>Ardea alba</t>
  </si>
  <si>
    <t>Ardea brachyrhyncha</t>
  </si>
  <si>
    <t>Ardea cinerea</t>
  </si>
  <si>
    <t>Ardea goliath</t>
  </si>
  <si>
    <t>Ardea melanocephala</t>
  </si>
  <si>
    <t>Ardea purpurea</t>
  </si>
  <si>
    <t>Ardeola ralloides</t>
  </si>
  <si>
    <t>Ardeola rufiventris</t>
  </si>
  <si>
    <t>Ardeotis kori</t>
  </si>
  <si>
    <t>Arenaria interpres</t>
  </si>
  <si>
    <t>Asio capensis</t>
  </si>
  <si>
    <t>Aviceda cuculoides</t>
  </si>
  <si>
    <t>Balearica regulorum</t>
  </si>
  <si>
    <t>Batis capensis</t>
  </si>
  <si>
    <t>Batis fratrum</t>
  </si>
  <si>
    <t>Batis molitor</t>
  </si>
  <si>
    <t>Batis pririt</t>
  </si>
  <si>
    <t>Bostrychia hagedash</t>
  </si>
  <si>
    <t>Botaurus stellaris</t>
  </si>
  <si>
    <t>Bradornis mariquensis</t>
  </si>
  <si>
    <t>Bradypterus baboecala</t>
  </si>
  <si>
    <t>Bradypterus barratti</t>
  </si>
  <si>
    <t>Bradypterus sylvaticus</t>
  </si>
  <si>
    <t>Brunhilda erythronotos</t>
  </si>
  <si>
    <t>Bubalornis niger</t>
  </si>
  <si>
    <t>Bubo africanus</t>
  </si>
  <si>
    <t>Bubo capensis</t>
  </si>
  <si>
    <t>Bubo lacteus</t>
  </si>
  <si>
    <t>Bubulcus ibis</t>
  </si>
  <si>
    <t>Bucorvus leadbeateri</t>
  </si>
  <si>
    <t>Buphagus africanus</t>
  </si>
  <si>
    <t>Buphagus erythrorynchus</t>
  </si>
  <si>
    <t>Burhinus capensis</t>
  </si>
  <si>
    <t>Burhinus vermiculatus</t>
  </si>
  <si>
    <t>Buteo buteo</t>
  </si>
  <si>
    <t>Buteo rufofuscus</t>
  </si>
  <si>
    <t>Buteo trizonatus</t>
  </si>
  <si>
    <t>Butorides striata</t>
  </si>
  <si>
    <t>Bycanistes bucinator</t>
  </si>
  <si>
    <t>Calamonastes fasciolatus</t>
  </si>
  <si>
    <t>Calamonastes stierlingi</t>
  </si>
  <si>
    <t>Calandrella cinerea</t>
  </si>
  <si>
    <t>Calendulauda africanoides</t>
  </si>
  <si>
    <t>Calendulauda albescens</t>
  </si>
  <si>
    <t>Calendulauda erythrochlamys</t>
  </si>
  <si>
    <t>Calendulauda sabota</t>
  </si>
  <si>
    <t>Calidris alba</t>
  </si>
  <si>
    <t>Calidris canutus</t>
  </si>
  <si>
    <t>Calidris ferruginea</t>
  </si>
  <si>
    <t>Calidris melanotos</t>
  </si>
  <si>
    <t>Calidris minuta</t>
  </si>
  <si>
    <t>Calidris pugnax</t>
  </si>
  <si>
    <t>Camaroptera brachyura</t>
  </si>
  <si>
    <t>Camaroptera brevicaudata</t>
  </si>
  <si>
    <t>Campephaga flava</t>
  </si>
  <si>
    <t>Campethera abingoni</t>
  </si>
  <si>
    <t>Campethera bennettii</t>
  </si>
  <si>
    <t>Campethera notata</t>
  </si>
  <si>
    <t>Campicoloides bifasciatus</t>
  </si>
  <si>
    <t>Campocolinus coqui</t>
  </si>
  <si>
    <t>Caprimulgus europaeus</t>
  </si>
  <si>
    <t>Caprimulgus fossii</t>
  </si>
  <si>
    <t>Caprimulgus pectoralis</t>
  </si>
  <si>
    <t>Caprimulgus rufigena</t>
  </si>
  <si>
    <t>Caprimulgus tristigma</t>
  </si>
  <si>
    <t>Caprimulgus vexillarius</t>
  </si>
  <si>
    <t>Catriscus brevirostris</t>
  </si>
  <si>
    <t>Ceblepyris caesius</t>
  </si>
  <si>
    <t>Ceblepyris pectoralis</t>
  </si>
  <si>
    <t>Cecropis abyssinica</t>
  </si>
  <si>
    <t>Cecropis cucullata</t>
  </si>
  <si>
    <t>Cecropis semirufa</t>
  </si>
  <si>
    <t>Cecropis senegalensis</t>
  </si>
  <si>
    <t>Centropus burchellii</t>
  </si>
  <si>
    <t>Centropus grillii</t>
  </si>
  <si>
    <t>Centropus senegalensis</t>
  </si>
  <si>
    <t>Cercotrichas coryphoeus</t>
  </si>
  <si>
    <t>Cercotrichas leucophrys</t>
  </si>
  <si>
    <t>Cercotrichas paena</t>
  </si>
  <si>
    <t>Cercotrichas quadrivirgata</t>
  </si>
  <si>
    <t>Cercotrichas signata</t>
  </si>
  <si>
    <t>Certhilauda brevirostris</t>
  </si>
  <si>
    <t>Certhilauda chuana</t>
  </si>
  <si>
    <t>Certhilauda curvirostris</t>
  </si>
  <si>
    <t>Certhilauda semitorquata</t>
  </si>
  <si>
    <t>Certhilauda subcoronata</t>
  </si>
  <si>
    <t>Ceryle rudis</t>
  </si>
  <si>
    <t>Ceuthmochares australis</t>
  </si>
  <si>
    <t>Chaetops aurantius</t>
  </si>
  <si>
    <t>Chaetops frenatus</t>
  </si>
  <si>
    <t>Chalcomitra amethystina</t>
  </si>
  <si>
    <t>Chalcomitra senegalensis</t>
  </si>
  <si>
    <t>Charadrius hiaticula</t>
  </si>
  <si>
    <t>Charadrius tricollaris</t>
  </si>
  <si>
    <t>Chersomanes albofasciata</t>
  </si>
  <si>
    <t>Chlidonias hybrida</t>
  </si>
  <si>
    <t>Chlidonias leucopterus</t>
  </si>
  <si>
    <t>Chlorocichla flaviventris</t>
  </si>
  <si>
    <t>Chlorophoneus nigrifrons</t>
  </si>
  <si>
    <t>Chlorophoneus olivaceus</t>
  </si>
  <si>
    <t>Chlorophoneus sulfureopectus</t>
  </si>
  <si>
    <t>Chloropicus namaquus</t>
  </si>
  <si>
    <t>Chrysococcyx caprius</t>
  </si>
  <si>
    <t>Chrysococcyx cupreus</t>
  </si>
  <si>
    <t>Chrysococcyx klaas</t>
  </si>
  <si>
    <t>Cichladusa arquata</t>
  </si>
  <si>
    <t>Ciconia abdimii</t>
  </si>
  <si>
    <t>Ciconia ciconia</t>
  </si>
  <si>
    <t>Ciconia episcopus</t>
  </si>
  <si>
    <t>Ciconia nigra</t>
  </si>
  <si>
    <t>Cinnyricinclus leucogaster</t>
  </si>
  <si>
    <t>Cinnyris afer</t>
  </si>
  <si>
    <t>Cinnyris bifasciatus</t>
  </si>
  <si>
    <t>Cinnyris chalybeus</t>
  </si>
  <si>
    <t>Cinnyris fuscus</t>
  </si>
  <si>
    <t>Cinnyris mariquensis</t>
  </si>
  <si>
    <t>Cinnyris talatala</t>
  </si>
  <si>
    <t>Circaetus cinereus</t>
  </si>
  <si>
    <t>Circaetus pectoralis</t>
  </si>
  <si>
    <t>Circus aeruginosus</t>
  </si>
  <si>
    <t>Circus macrourus</t>
  </si>
  <si>
    <t>Circus maurus</t>
  </si>
  <si>
    <t>Circus pygargus</t>
  </si>
  <si>
    <t>Circus ranivorus</t>
  </si>
  <si>
    <t>Cisticola aberrans</t>
  </si>
  <si>
    <t>Cisticola aridulus</t>
  </si>
  <si>
    <t>Cisticola ayresii</t>
  </si>
  <si>
    <t>Cisticola chiniana</t>
  </si>
  <si>
    <t>Cisticola cinnamomeus</t>
  </si>
  <si>
    <t>Cisticola erythrops</t>
  </si>
  <si>
    <t>Cisticola fulvicapilla</t>
  </si>
  <si>
    <t>Cisticola galactotes</t>
  </si>
  <si>
    <t>Cisticola juncidis</t>
  </si>
  <si>
    <t>Cisticola lais</t>
  </si>
  <si>
    <t>Cisticola natalensis</t>
  </si>
  <si>
    <t>Cisticola rufilatus</t>
  </si>
  <si>
    <t>Cisticola subruficapilla</t>
  </si>
  <si>
    <t>Cisticola textrix</t>
  </si>
  <si>
    <t>Cisticola tinniens</t>
  </si>
  <si>
    <t>Clamator glandarius</t>
  </si>
  <si>
    <t>Clamator jacobinus</t>
  </si>
  <si>
    <t>Clamator levaillantii</t>
  </si>
  <si>
    <t>Clanga pomarina</t>
  </si>
  <si>
    <t>Coccopygia melanotis</t>
  </si>
  <si>
    <t>Colius colius</t>
  </si>
  <si>
    <t>Colius striatus</t>
  </si>
  <si>
    <t>Columba arquatrix</t>
  </si>
  <si>
    <t>Columba guinea</t>
  </si>
  <si>
    <t>Columba larvata</t>
  </si>
  <si>
    <t>Columba livia</t>
  </si>
  <si>
    <t>Coracias caudatus</t>
  </si>
  <si>
    <t>Coracias garrulus</t>
  </si>
  <si>
    <t>Coracias naevius</t>
  </si>
  <si>
    <t>Coracias spatulatus</t>
  </si>
  <si>
    <t>Corvus albicollis</t>
  </si>
  <si>
    <t>Corvus albus</t>
  </si>
  <si>
    <t>Corvus capensis</t>
  </si>
  <si>
    <t>Corythornis cristatus</t>
  </si>
  <si>
    <t>Cossypha dichroa</t>
  </si>
  <si>
    <t>Cossypha heuglini</t>
  </si>
  <si>
    <t>Cossypha natalensis</t>
  </si>
  <si>
    <t>Coturnix coturnix</t>
  </si>
  <si>
    <t>Coturnix delegorguei</t>
  </si>
  <si>
    <t>Creatophora cinerea</t>
  </si>
  <si>
    <t>Crecopsis egregia</t>
  </si>
  <si>
    <t>Crex crex</t>
  </si>
  <si>
    <t>Crinifer concolor</t>
  </si>
  <si>
    <t>Crithagra albogularis</t>
  </si>
  <si>
    <t>Crithagra atrogularis</t>
  </si>
  <si>
    <t>Crithagra citrinipectus</t>
  </si>
  <si>
    <t>Crithagra flaviventris</t>
  </si>
  <si>
    <t>Crithagra gularis</t>
  </si>
  <si>
    <t>Crithagra leucoptera</t>
  </si>
  <si>
    <t>Crithagra mozambica</t>
  </si>
  <si>
    <t>Crithagra scotops</t>
  </si>
  <si>
    <t>Crithagra sulphurata</t>
  </si>
  <si>
    <t>Crithagra symonsi</t>
  </si>
  <si>
    <t>Crithagra totta</t>
  </si>
  <si>
    <t>Cryptillas victorini</t>
  </si>
  <si>
    <t>Cuculus canorus</t>
  </si>
  <si>
    <t>Cuculus clamosus</t>
  </si>
  <si>
    <t>Cuculus gularis</t>
  </si>
  <si>
    <t>Cuculus solitarius</t>
  </si>
  <si>
    <t>Curruca communis</t>
  </si>
  <si>
    <t>Curruca layardi</t>
  </si>
  <si>
    <t>Curruca subcoerulea</t>
  </si>
  <si>
    <t>Cursorius rufus</t>
  </si>
  <si>
    <t>Cursorius temminckii</t>
  </si>
  <si>
    <t>Cyanomitra olivacea</t>
  </si>
  <si>
    <t>Cyanomitra veroxii</t>
  </si>
  <si>
    <t>Cypsiurus parvus</t>
  </si>
  <si>
    <t>Delichon urbicum</t>
  </si>
  <si>
    <t>Dendrocygna bicolor</t>
  </si>
  <si>
    <t>Dendrocygna viduata</t>
  </si>
  <si>
    <t>Dendropicos fuscescens</t>
  </si>
  <si>
    <t>Dendropicos griseocephalus</t>
  </si>
  <si>
    <t>Dessonornis caffer</t>
  </si>
  <si>
    <t>Dessonornis humeralis</t>
  </si>
  <si>
    <t>Dicrurus adsimilis</t>
  </si>
  <si>
    <t>Dicrurus ludwigii</t>
  </si>
  <si>
    <t>Dryoscopus cubla</t>
  </si>
  <si>
    <t>Egretta ardesiaca</t>
  </si>
  <si>
    <t>Egretta garzetta</t>
  </si>
  <si>
    <t>Elanus caeruleus</t>
  </si>
  <si>
    <t>Emarginata schlegelii</t>
  </si>
  <si>
    <t>Emarginata sinuata</t>
  </si>
  <si>
    <t>Emarginata tractrac</t>
  </si>
  <si>
    <t>Emberiza capensis</t>
  </si>
  <si>
    <t>Emberiza flaviventris</t>
  </si>
  <si>
    <t>Emberiza impetuani</t>
  </si>
  <si>
    <t>Emberiza tahapisi</t>
  </si>
  <si>
    <t>Ephippiorhynchus senegalensis</t>
  </si>
  <si>
    <t>Eremomela gregalis</t>
  </si>
  <si>
    <t>Eremomela icteropygialis</t>
  </si>
  <si>
    <t>Eremomela scotops</t>
  </si>
  <si>
    <t>Eremomela usticollis</t>
  </si>
  <si>
    <t>Eremopterix australis</t>
  </si>
  <si>
    <t>Eremopterix leucotis</t>
  </si>
  <si>
    <t>Eremopterix verticalis</t>
  </si>
  <si>
    <t>Estrilda astrild</t>
  </si>
  <si>
    <t>Euplectes afer</t>
  </si>
  <si>
    <t>Euplectes albonotatus</t>
  </si>
  <si>
    <t>Euplectes ardens</t>
  </si>
  <si>
    <t>Euplectes axillaris</t>
  </si>
  <si>
    <t>Euplectes capensis</t>
  </si>
  <si>
    <t>Euplectes orix</t>
  </si>
  <si>
    <t>Euplectes progne</t>
  </si>
  <si>
    <t>Eupodotis caerulescens</t>
  </si>
  <si>
    <t>Eupodotis senegalensis</t>
  </si>
  <si>
    <t>Eurocephalus anguitimens</t>
  </si>
  <si>
    <t>Euryptila subcinnamomea</t>
  </si>
  <si>
    <t>Eurystomus glaucurus</t>
  </si>
  <si>
    <t>Falco amurensis</t>
  </si>
  <si>
    <t>Falco biarmicus</t>
  </si>
  <si>
    <t>Falco chicquera</t>
  </si>
  <si>
    <t>Falco concolor</t>
  </si>
  <si>
    <t>Falco dickinsoni</t>
  </si>
  <si>
    <t>Falco naumanni</t>
  </si>
  <si>
    <t>Falco peregrinus</t>
  </si>
  <si>
    <t>Falco rupicoloides</t>
  </si>
  <si>
    <t>Falco rupicolus</t>
  </si>
  <si>
    <t>Falco subbuteo</t>
  </si>
  <si>
    <t>Falco vespertinus</t>
  </si>
  <si>
    <t>Fraseria caerulescens</t>
  </si>
  <si>
    <t>Fulica cristata</t>
  </si>
  <si>
    <t>Galerida magnirostris</t>
  </si>
  <si>
    <t>Gallinago nigripennis</t>
  </si>
  <si>
    <t>Gallinula chloropus</t>
  </si>
  <si>
    <t>Gallirex porphyreolophus</t>
  </si>
  <si>
    <t>Geocolaptes olivaceus</t>
  </si>
  <si>
    <t>Geronticus calvus</t>
  </si>
  <si>
    <t>Glareola nordmanni</t>
  </si>
  <si>
    <t>Glareola pratincola</t>
  </si>
  <si>
    <t>Glaucestrilda perreini</t>
  </si>
  <si>
    <t>Glaucidium capense</t>
  </si>
  <si>
    <t>Glaucidium perlatum</t>
  </si>
  <si>
    <t>Calherodius leuconotus</t>
  </si>
  <si>
    <t>Granatina granatina</t>
  </si>
  <si>
    <t>Grus carunculata</t>
  </si>
  <si>
    <t>Grus paradisea</t>
  </si>
  <si>
    <t>Guttera edouardi</t>
  </si>
  <si>
    <t>Gymnoris superciliaris</t>
  </si>
  <si>
    <t>Gypohierax angolensis</t>
  </si>
  <si>
    <t>Gyps africanus</t>
  </si>
  <si>
    <t>Gyps coprotheres</t>
  </si>
  <si>
    <t>Haematopus moquini</t>
  </si>
  <si>
    <t>Halcyon albiventris</t>
  </si>
  <si>
    <t>Halcyon chelicuti</t>
  </si>
  <si>
    <t>Halcyon leucocephala</t>
  </si>
  <si>
    <t>Halcyon senegalensis</t>
  </si>
  <si>
    <t>Hedydipna collaris</t>
  </si>
  <si>
    <t>Heterotetrax vigorsii</t>
  </si>
  <si>
    <t>Hieraaetus ayresii</t>
  </si>
  <si>
    <t>Hieraaetus pennatus</t>
  </si>
  <si>
    <t>Hieraaetus wahlbergi</t>
  </si>
  <si>
    <t>Himantopus himantopus</t>
  </si>
  <si>
    <t>Hippolais icterina</t>
  </si>
  <si>
    <t>Hippolais olivetorum</t>
  </si>
  <si>
    <t>Hirundo albigularis</t>
  </si>
  <si>
    <t>Hirundo dimidiata</t>
  </si>
  <si>
    <t>Hirundo rustica</t>
  </si>
  <si>
    <t>Hirundo smithii</t>
  </si>
  <si>
    <t>Hyliota australis</t>
  </si>
  <si>
    <t>Hypargos margaritatus</t>
  </si>
  <si>
    <t>Hypargos niveoguttatus</t>
  </si>
  <si>
    <t>Icthyophaga vocifer</t>
  </si>
  <si>
    <t>Iduna natalensis</t>
  </si>
  <si>
    <t>Indicator indicator</t>
  </si>
  <si>
    <t>Indicator minor</t>
  </si>
  <si>
    <t>Indicator variegatus</t>
  </si>
  <si>
    <t>Ispidina picta</t>
  </si>
  <si>
    <t>Ixobrychus minutus</t>
  </si>
  <si>
    <t>Ixobrychus sturmii</t>
  </si>
  <si>
    <t>Jynx ruficollis</t>
  </si>
  <si>
    <t>Kaupifalco monogrammicus</t>
  </si>
  <si>
    <t>Lagonosticta rhodopareia</t>
  </si>
  <si>
    <t>Lagonosticta rubricata</t>
  </si>
  <si>
    <t>Lagonosticta senegala</t>
  </si>
  <si>
    <t>Lamprotornis australis</t>
  </si>
  <si>
    <t>Lamprotornis bicolor</t>
  </si>
  <si>
    <t>Lamprotornis chalybaeus</t>
  </si>
  <si>
    <t>Lamprotornis mevesii</t>
  </si>
  <si>
    <t>Lamprotornis nitens</t>
  </si>
  <si>
    <t>Laniarius atrococcineus</t>
  </si>
  <si>
    <t>Laniarius ferrugineus</t>
  </si>
  <si>
    <t>Laniarius major</t>
  </si>
  <si>
    <t>Lanius collaris</t>
  </si>
  <si>
    <t>Lanius collurio</t>
  </si>
  <si>
    <t>Lanius minor</t>
  </si>
  <si>
    <t>Leptoptilos crumenifer</t>
  </si>
  <si>
    <t>Limosa lapponica</t>
  </si>
  <si>
    <t>Lissotis melanogaster</t>
  </si>
  <si>
    <t>Locustella fluviatilis</t>
  </si>
  <si>
    <t>Lophaetus occipitalis</t>
  </si>
  <si>
    <t>Lophoceros alboterminatus</t>
  </si>
  <si>
    <t>Lophoceros nasutus</t>
  </si>
  <si>
    <t>Lophotis ruficrista</t>
  </si>
  <si>
    <t>Luscinia luscinia</t>
  </si>
  <si>
    <t>Lybius torquatus</t>
  </si>
  <si>
    <t>Macronyx capensis</t>
  </si>
  <si>
    <t>Macronyx croceus</t>
  </si>
  <si>
    <t>Malaconotus blanchoti</t>
  </si>
  <si>
    <t>Malcorus pectoralis</t>
  </si>
  <si>
    <t>Mandingoa nitidula</t>
  </si>
  <si>
    <t>Megaceryle maxima</t>
  </si>
  <si>
    <t>Melaenornis pammelaina</t>
  </si>
  <si>
    <t>Melaniparus afer</t>
  </si>
  <si>
    <t>Melaniparus cinerascens</t>
  </si>
  <si>
    <t>Melaniparus niger</t>
  </si>
  <si>
    <t>Melierax canorus</t>
  </si>
  <si>
    <t>Melierax metabates</t>
  </si>
  <si>
    <t>Merops apiaster</t>
  </si>
  <si>
    <t>Merops bullockoides</t>
  </si>
  <si>
    <t>Merops hirundineus</t>
  </si>
  <si>
    <t>Merops nubicoides</t>
  </si>
  <si>
    <t>Merops persicus</t>
  </si>
  <si>
    <t>Merops pusillus</t>
  </si>
  <si>
    <t>Microcarbo africanus</t>
  </si>
  <si>
    <t>Micronisus gabar</t>
  </si>
  <si>
    <t>Microparra capensis</t>
  </si>
  <si>
    <t>Milvus aegyptius</t>
  </si>
  <si>
    <t>Milvus migrans</t>
  </si>
  <si>
    <t>Mirafra africana</t>
  </si>
  <si>
    <t>Mirafra apiata</t>
  </si>
  <si>
    <t>Mirafra cheniana</t>
  </si>
  <si>
    <t>Mirafra fasciolata</t>
  </si>
  <si>
    <t>Mirafra passerina</t>
  </si>
  <si>
    <t>Mirafra rufocinnamomea</t>
  </si>
  <si>
    <t>Monticola brevipes</t>
  </si>
  <si>
    <t>Monticola explorator</t>
  </si>
  <si>
    <t>Monticola rupestris</t>
  </si>
  <si>
    <t>Motacilla aguimp</t>
  </si>
  <si>
    <t>Motacilla capensis</t>
  </si>
  <si>
    <t>Motacilla clara</t>
  </si>
  <si>
    <t>Motacilla flava</t>
  </si>
  <si>
    <t>Muscicapa adusta</t>
  </si>
  <si>
    <t>Muscicapa striata</t>
  </si>
  <si>
    <t>Mycteria ibis</t>
  </si>
  <si>
    <t>Myioparus plumbeus</t>
  </si>
  <si>
    <t>Myrmecocichla arnotti</t>
  </si>
  <si>
    <t>Myrmecocichla formicivora</t>
  </si>
  <si>
    <t>Myrmecocichla monticola</t>
  </si>
  <si>
    <t>Neafrapus boehmi</t>
  </si>
  <si>
    <t>Nectarinia famosa</t>
  </si>
  <si>
    <t>Neophedina cincta</t>
  </si>
  <si>
    <t>Neotis denhami</t>
  </si>
  <si>
    <t>Neotis ludwigii</t>
  </si>
  <si>
    <t>Netta erythrophthalma</t>
  </si>
  <si>
    <t>Nettapus auritus</t>
  </si>
  <si>
    <t>Nicator gularis</t>
  </si>
  <si>
    <t>Nilaus afer</t>
  </si>
  <si>
    <t>Notopholia corusca</t>
  </si>
  <si>
    <t>Numenius arquata</t>
  </si>
  <si>
    <t>Numenius phaeopus</t>
  </si>
  <si>
    <t>Numida meleagris</t>
  </si>
  <si>
    <t>Nycticorax nycticorax</t>
  </si>
  <si>
    <t>Oena capensis</t>
  </si>
  <si>
    <t>Oenanthe familiaris</t>
  </si>
  <si>
    <t>Oenanthe pileata</t>
  </si>
  <si>
    <t>Onychognathus morio</t>
  </si>
  <si>
    <t>Onychognathus nabouroup</t>
  </si>
  <si>
    <t>Oriolus auratus</t>
  </si>
  <si>
    <t>Oriolus larvatus</t>
  </si>
  <si>
    <t>Oriolus oriolus</t>
  </si>
  <si>
    <t>Ortygornis sephaena</t>
  </si>
  <si>
    <t>Ortygospiza atricollis</t>
  </si>
  <si>
    <t>Otus senegalensis</t>
  </si>
  <si>
    <t>Oxyura maccoa</t>
  </si>
  <si>
    <t>Pachycoccyx audeberti</t>
  </si>
  <si>
    <t>Pandion haliaetus</t>
  </si>
  <si>
    <t>Paragallinula angulata</t>
  </si>
  <si>
    <t>Passer diffusus</t>
  </si>
  <si>
    <t>Passer melanurus</t>
  </si>
  <si>
    <t>Passer motitensis</t>
  </si>
  <si>
    <t>Pernis apivorus</t>
  </si>
  <si>
    <t>Petrochelidon spilodera</t>
  </si>
  <si>
    <t>Philetairus socius</t>
  </si>
  <si>
    <t>Phoeniconaias minor</t>
  </si>
  <si>
    <t>Phoenicopterus roseus</t>
  </si>
  <si>
    <t>Phoeniculus purpureus</t>
  </si>
  <si>
    <t>Phragmacia substriata</t>
  </si>
  <si>
    <t>Phyllastrephus flavostriatus</t>
  </si>
  <si>
    <t>Phyllastrephus terrestris</t>
  </si>
  <si>
    <t>Phylloscopus ruficapilla</t>
  </si>
  <si>
    <t>Phylloscopus trochilus</t>
  </si>
  <si>
    <t>Pinarocorys nigricans</t>
  </si>
  <si>
    <t>Platalea alba</t>
  </si>
  <si>
    <t>Platysteira peltata</t>
  </si>
  <si>
    <t>Plectropterus gambensis</t>
  </si>
  <si>
    <t>Plegadis falcinellus</t>
  </si>
  <si>
    <t>Plocepasser mahali</t>
  </si>
  <si>
    <t>Ploceus bicolor</t>
  </si>
  <si>
    <t>Ploceus capensis</t>
  </si>
  <si>
    <t>Ploceus cucullatus</t>
  </si>
  <si>
    <t>Ploceus intermedius</t>
  </si>
  <si>
    <t>Ploceus ocularis</t>
  </si>
  <si>
    <t>Ploceus subaureus</t>
  </si>
  <si>
    <t>Ploceus velatus</t>
  </si>
  <si>
    <t>Ploceus xanthops</t>
  </si>
  <si>
    <t>Ploceus xanthopterus</t>
  </si>
  <si>
    <t>Pluvialis squatarola</t>
  </si>
  <si>
    <t>Podica senegalensis</t>
  </si>
  <si>
    <t>Podiceps cristatus</t>
  </si>
  <si>
    <t>Podiceps nigricollis</t>
  </si>
  <si>
    <t>Pogoniulus bilineatus</t>
  </si>
  <si>
    <t>Pogoniulus chrysoconus</t>
  </si>
  <si>
    <t>Pogoniulus pusillus</t>
  </si>
  <si>
    <t>Pogonocichla stellata</t>
  </si>
  <si>
    <t>Poicephalus cryptoxanthus</t>
  </si>
  <si>
    <t>Poicephalus fuscicollis</t>
  </si>
  <si>
    <t>Poicephalus meyeri</t>
  </si>
  <si>
    <t>Polemaetus bellicosus</t>
  </si>
  <si>
    <t>Polihierax semitorquatus</t>
  </si>
  <si>
    <t>Polyboroides typus</t>
  </si>
  <si>
    <t>Porphyrio alleni</t>
  </si>
  <si>
    <t>Porphyrio madagascariensis</t>
  </si>
  <si>
    <t>Porzana porzana</t>
  </si>
  <si>
    <t>Prinia flavicans</t>
  </si>
  <si>
    <t>Prinia hypoxantha</t>
  </si>
  <si>
    <t>Prinia maculosa</t>
  </si>
  <si>
    <t>Prinia subflava</t>
  </si>
  <si>
    <t>Prionops plumatus</t>
  </si>
  <si>
    <t>Prionops retzii</t>
  </si>
  <si>
    <t>Prodotiscus regulus</t>
  </si>
  <si>
    <t>Promerops cafer</t>
  </si>
  <si>
    <t>Promerops gurneyi</t>
  </si>
  <si>
    <t>Psalidoprocne pristoptera</t>
  </si>
  <si>
    <t>Pseudhirundo griseopyga</t>
  </si>
  <si>
    <t>Pternistis adspersus</t>
  </si>
  <si>
    <t>Pternistis afer</t>
  </si>
  <si>
    <t>Pternistis capensis</t>
  </si>
  <si>
    <t>Pternistis natalensis</t>
  </si>
  <si>
    <t>Pternistis swainsonii</t>
  </si>
  <si>
    <t>Pterocles bicinctus</t>
  </si>
  <si>
    <t>Pterocles burchelli</t>
  </si>
  <si>
    <t>Pterocles gutturalis</t>
  </si>
  <si>
    <t>Pterocles namaqua</t>
  </si>
  <si>
    <t>Ptilopsis granti</t>
  </si>
  <si>
    <t>Ptyonoprogne fuligula</t>
  </si>
  <si>
    <t>Pycnonotus capensis</t>
  </si>
  <si>
    <t>Pycnonotus nigricans</t>
  </si>
  <si>
    <t>Pycnonotus tricolor</t>
  </si>
  <si>
    <t>Pytilia afra</t>
  </si>
  <si>
    <t>Pytilia melba</t>
  </si>
  <si>
    <t>Quelea erythrops</t>
  </si>
  <si>
    <t>Quelea quelea</t>
  </si>
  <si>
    <t>Rallus caerulescens</t>
  </si>
  <si>
    <t>Recurvirostra avosetta</t>
  </si>
  <si>
    <t>Rhinopomastus cyanomelas</t>
  </si>
  <si>
    <t>Rhinoptilus africanus</t>
  </si>
  <si>
    <t>Rhinoptilus chalcopterus</t>
  </si>
  <si>
    <t>Rhinoptilus cinctus</t>
  </si>
  <si>
    <t>Riparia paludicola</t>
  </si>
  <si>
    <t>Riparia riparia</t>
  </si>
  <si>
    <t>Rostratula benghalensis</t>
  </si>
  <si>
    <t>Rynchops flavirostris</t>
  </si>
  <si>
    <t>Sagittarius serpentarius</t>
  </si>
  <si>
    <t>Sarkidiornis melanotos</t>
  </si>
  <si>
    <t>Sarothrura affinis</t>
  </si>
  <si>
    <t>Sarothrura elegans</t>
  </si>
  <si>
    <t>Sarothrura rufa</t>
  </si>
  <si>
    <t>Saxicola torquatus</t>
  </si>
  <si>
    <t>Scleroptila afra</t>
  </si>
  <si>
    <t>Scleroptila gutturalis</t>
  </si>
  <si>
    <t>Scleroptila levaillantii</t>
  </si>
  <si>
    <t>Scleroptila shelleyi</t>
  </si>
  <si>
    <t>Scopus umbretta</t>
  </si>
  <si>
    <t>Scotopelia peli</t>
  </si>
  <si>
    <t>Serinus alario</t>
  </si>
  <si>
    <t>Serinus canicollis</t>
  </si>
  <si>
    <t>Sigelus silens</t>
  </si>
  <si>
    <t>Spatula hottentota</t>
  </si>
  <si>
    <t>Spatula smithii</t>
  </si>
  <si>
    <t>Spermestes cucullata</t>
  </si>
  <si>
    <t>Spermestes fringilloides</t>
  </si>
  <si>
    <t>Spermestes nigriceps</t>
  </si>
  <si>
    <t>Sphenoeacus afer</t>
  </si>
  <si>
    <t>Spilopelia senegalensis</t>
  </si>
  <si>
    <t>Spizocorys conirostris</t>
  </si>
  <si>
    <t>Spizocorys sclateri</t>
  </si>
  <si>
    <t>Spizocorys starki</t>
  </si>
  <si>
    <t>Sporopipes squamifrons</t>
  </si>
  <si>
    <t>Stactolaema leucotis</t>
  </si>
  <si>
    <t>Stenostira scita</t>
  </si>
  <si>
    <t>Stephanoaetus coronatus</t>
  </si>
  <si>
    <t>Streptopelia capicola</t>
  </si>
  <si>
    <t>Streptopelia decipiens</t>
  </si>
  <si>
    <t>Streptopelia semitorquata</t>
  </si>
  <si>
    <t>Strix woodfordii</t>
  </si>
  <si>
    <t>Struthio camelus</t>
  </si>
  <si>
    <t>Sylvia borin</t>
  </si>
  <si>
    <t>Sylvia nigricapillus</t>
  </si>
  <si>
    <t>Sylvietta rufescens</t>
  </si>
  <si>
    <t>Tachybaptus ruficollis</t>
  </si>
  <si>
    <t>Tachymarptis melba</t>
  </si>
  <si>
    <t>Tadorna cana</t>
  </si>
  <si>
    <t>Tauraco corythaix</t>
  </si>
  <si>
    <t>Tauraco livingstonii</t>
  </si>
  <si>
    <t>Tchagra australis</t>
  </si>
  <si>
    <t>Tchagra senegalus</t>
  </si>
  <si>
    <t>Tchagra tchagra</t>
  </si>
  <si>
    <t>Telacanthura ussheri</t>
  </si>
  <si>
    <t>Telophorus viridis</t>
  </si>
  <si>
    <t>Telophorus zeylonus</t>
  </si>
  <si>
    <t>Terathopius ecaudatus</t>
  </si>
  <si>
    <t>Terpsiphone viridis</t>
  </si>
  <si>
    <t>Thalassornis leuconotus</t>
  </si>
  <si>
    <t>Thamnolaea cinnamomeiventris</t>
  </si>
  <si>
    <t>Threskiornis aethiopicus</t>
  </si>
  <si>
    <t>Tockus leucomelas</t>
  </si>
  <si>
    <t>Tockus rufirostris</t>
  </si>
  <si>
    <t>Torgos tracheliotos</t>
  </si>
  <si>
    <t>Trachyphonus vaillantii</t>
  </si>
  <si>
    <t>Treron calvus</t>
  </si>
  <si>
    <t>Tricholaema leucomelas</t>
  </si>
  <si>
    <t>Tringa glareola</t>
  </si>
  <si>
    <t>Tringa nebularia</t>
  </si>
  <si>
    <t>Tringa ochropus</t>
  </si>
  <si>
    <t>Tringa stagnatilis</t>
  </si>
  <si>
    <t>Tringa totanus</t>
  </si>
  <si>
    <t>Trochocercus cyanomelas</t>
  </si>
  <si>
    <t>Turdoides bicolor</t>
  </si>
  <si>
    <t>Turdoides jardineii</t>
  </si>
  <si>
    <t>Turdus libonyana</t>
  </si>
  <si>
    <t>Turdus litsitsirupa</t>
  </si>
  <si>
    <t>Turdus olivaceus</t>
  </si>
  <si>
    <t>Turdus smithi</t>
  </si>
  <si>
    <t>Turnix hottentottus</t>
  </si>
  <si>
    <t>Turnix sylvaticus</t>
  </si>
  <si>
    <t>Turtur afer</t>
  </si>
  <si>
    <t>Turtur chalcospilos</t>
  </si>
  <si>
    <t>Turtur tympanistria</t>
  </si>
  <si>
    <t>Tyto alba</t>
  </si>
  <si>
    <t>Tyto capensis</t>
  </si>
  <si>
    <t>Upupa africana</t>
  </si>
  <si>
    <t>Uraeginthus angolensis</t>
  </si>
  <si>
    <t>Urocolius indicus</t>
  </si>
  <si>
    <t>Vanellus albiceps</t>
  </si>
  <si>
    <t>Vanellus armatus</t>
  </si>
  <si>
    <t>Vanellus coronatus</t>
  </si>
  <si>
    <t>Vanellus lugubris</t>
  </si>
  <si>
    <t>Vanellus melanopterus</t>
  </si>
  <si>
    <t>Vanellus senegallus</t>
  </si>
  <si>
    <t>Vidua chalybeata</t>
  </si>
  <si>
    <t>Vidua funerea</t>
  </si>
  <si>
    <t>Vidua macroura</t>
  </si>
  <si>
    <t>Vidua paradisaea</t>
  </si>
  <si>
    <t>Vidua purpurascens</t>
  </si>
  <si>
    <t>Vidua regia</t>
  </si>
  <si>
    <t>Xenus cinereus</t>
  </si>
  <si>
    <t>Zapornia flavirostra</t>
  </si>
  <si>
    <t>Zapornia pusilla</t>
  </si>
  <si>
    <t>Zosterops pallidus</t>
  </si>
  <si>
    <t>Zosterops senegalensis</t>
  </si>
  <si>
    <t>Zosterops virens</t>
  </si>
  <si>
    <t>Calendulauda burra</t>
  </si>
  <si>
    <t>Cinnyris neergaardi</t>
  </si>
  <si>
    <t>Columba delegorguei</t>
  </si>
  <si>
    <t>Falco fasciinucha</t>
  </si>
  <si>
    <t>Geokichla guttata</t>
  </si>
  <si>
    <t>Halcyon senegaloides</t>
  </si>
  <si>
    <t>Heteromirafra ruddi</t>
  </si>
  <si>
    <t>Hirundo atrocaerulea</t>
  </si>
  <si>
    <t>Macronyx ameliae</t>
  </si>
  <si>
    <t>Sarothrura ayresi</t>
  </si>
  <si>
    <t>Smithornis capensis</t>
  </si>
  <si>
    <t>Spizocorys fringillaris</t>
  </si>
  <si>
    <t>Cryptolybia olivacea</t>
  </si>
  <si>
    <t>Freshwater fishes</t>
  </si>
  <si>
    <t>Amphilius natalensis</t>
  </si>
  <si>
    <t>Amphilius uranoscopus</t>
  </si>
  <si>
    <t>Austroglanis barnardi</t>
  </si>
  <si>
    <t>Austroglanis gilli</t>
  </si>
  <si>
    <t>Austroglanis sclateri</t>
  </si>
  <si>
    <t>Brycinus imberi</t>
  </si>
  <si>
    <t>Brycinus lateralis</t>
  </si>
  <si>
    <t>Chetia brevis</t>
  </si>
  <si>
    <t>Chetia flaviventris</t>
  </si>
  <si>
    <t>Chiloglanis anoterus</t>
  </si>
  <si>
    <t>Chiloglanis bifurcus</t>
  </si>
  <si>
    <t>Chiloglanis emarginatus</t>
  </si>
  <si>
    <t>Chiloglanis paratus</t>
  </si>
  <si>
    <t>Chiloglanis pretoriae</t>
  </si>
  <si>
    <t>Chiloglanis swierstrai</t>
  </si>
  <si>
    <t>Clarias ngamensis</t>
  </si>
  <si>
    <t>Target not set</t>
  </si>
  <si>
    <t>Coptodon rendalli</t>
  </si>
  <si>
    <t>Ctenopoma multispine</t>
  </si>
  <si>
    <t>Engraulicypris brevianalis</t>
  </si>
  <si>
    <t>Engraulicypris gariepinus</t>
  </si>
  <si>
    <t>Enteromius afrohamiltoni</t>
  </si>
  <si>
    <t>Enteromius amatolicus</t>
  </si>
  <si>
    <t>Enteromius annectens</t>
  </si>
  <si>
    <t>Enteromius anoplus</t>
  </si>
  <si>
    <t>Enteromius bifrenatus</t>
  </si>
  <si>
    <t>Enteromius brevipinnis</t>
  </si>
  <si>
    <t>Enteromius crocodilensis</t>
  </si>
  <si>
    <t>Enteromius gurneyi</t>
  </si>
  <si>
    <t>Enteromius hospes</t>
  </si>
  <si>
    <t>Enteromius lineomaculatus</t>
  </si>
  <si>
    <t>Enteromius motebensis</t>
  </si>
  <si>
    <t>Enteromius pallidus</t>
  </si>
  <si>
    <t>Enteromius paludinosus</t>
  </si>
  <si>
    <t>Enteromius radiatus</t>
  </si>
  <si>
    <t>Enteromius rapax</t>
  </si>
  <si>
    <t>Enteromius sp nov south africa</t>
  </si>
  <si>
    <t>Enteromius sp nov waterberg</t>
  </si>
  <si>
    <t>Enteromius toppini</t>
  </si>
  <si>
    <t>Enteromius treurensis</t>
  </si>
  <si>
    <t>Enteromius trimaculatus</t>
  </si>
  <si>
    <t>Enteromius unitaeniatus</t>
  </si>
  <si>
    <t>Enteromius viviparus</t>
  </si>
  <si>
    <t>Galaxias sp nov breede</t>
  </si>
  <si>
    <t>Galaxias sp nov goukou</t>
  </si>
  <si>
    <t>Galaxias sp nov gourits</t>
  </si>
  <si>
    <t>Galaxias sp nov heuningnes</t>
  </si>
  <si>
    <t>Galaxias sp nov klein</t>
  </si>
  <si>
    <t>Galaxias sp nov riviersonderend</t>
  </si>
  <si>
    <t>Galaxias sp nov slender</t>
  </si>
  <si>
    <t>Galaxias sp nov verlorenvlei</t>
  </si>
  <si>
    <t>Glossogobius callidus</t>
  </si>
  <si>
    <t>Hydrocynus vittatus</t>
  </si>
  <si>
    <t>Kneria sp nov south africa</t>
  </si>
  <si>
    <t>Labeo capensis</t>
  </si>
  <si>
    <t>Labeo cylindricus</t>
  </si>
  <si>
    <t>Labeo molybdinus</t>
  </si>
  <si>
    <t>Labeo rosae</t>
  </si>
  <si>
    <t>Labeo rubromaculatus</t>
  </si>
  <si>
    <t>Labeo ruddi</t>
  </si>
  <si>
    <t>Labeo seeberi</t>
  </si>
  <si>
    <t>Labeo umbratus</t>
  </si>
  <si>
    <t>Labeobarbus aeneus</t>
  </si>
  <si>
    <t>Labeobarbus kimberleyensis</t>
  </si>
  <si>
    <t>Labeobarbus marequensis</t>
  </si>
  <si>
    <t>Labeobarbus natalensis</t>
  </si>
  <si>
    <t>Labeobarbus nelspruitensis</t>
  </si>
  <si>
    <t>Labeobarbus polylepis</t>
  </si>
  <si>
    <t>Labeobarbus seeberi</t>
  </si>
  <si>
    <t>Marcusenius caudisquamatus</t>
  </si>
  <si>
    <t>Marcusenius krameri</t>
  </si>
  <si>
    <t>Marcusenius pongolensis</t>
  </si>
  <si>
    <t>Marcusenius sp nov kosi</t>
  </si>
  <si>
    <t>Micralestes acutidens</t>
  </si>
  <si>
    <t>Micropanchax johnstoni</t>
  </si>
  <si>
    <t>Micropanchax katangae</t>
  </si>
  <si>
    <t>Micropanchax myaposae</t>
  </si>
  <si>
    <t>Nothobranchius orthonotus</t>
  </si>
  <si>
    <t>Opsaridium peringueyi</t>
  </si>
  <si>
    <t>Oreochromis mossambicus</t>
  </si>
  <si>
    <t>Petrocephalus wesselsi</t>
  </si>
  <si>
    <t>Pseudobarbus afer</t>
  </si>
  <si>
    <t>Pseudobarbus asper</t>
  </si>
  <si>
    <t>Pseudobarbus burchelli</t>
  </si>
  <si>
    <t>Pseudobarbus burgi</t>
  </si>
  <si>
    <t>Pseudobarbus calidus</t>
  </si>
  <si>
    <t>Pseudobarbus capensis</t>
  </si>
  <si>
    <t>Pseudobarbus erubescens</t>
  </si>
  <si>
    <t>Pseudobarbus phlegethon</t>
  </si>
  <si>
    <t>Pseudobarbus quathlambae</t>
  </si>
  <si>
    <t>Pseudobarbus senticeps</t>
  </si>
  <si>
    <t>Pseudobarbus serra</t>
  </si>
  <si>
    <t>Pseudobarbus skeltoni</t>
  </si>
  <si>
    <t>Pseudobarbus sp nov breede</t>
  </si>
  <si>
    <t>Pseudobarbus sp nov doring</t>
  </si>
  <si>
    <t>Pseudobarbus sp nov forest</t>
  </si>
  <si>
    <t>Pseudobarbus sp nov heuningnes</t>
  </si>
  <si>
    <t>Pseudobarbus sp nov keiskamma</t>
  </si>
  <si>
    <t>Pseudobarbus sp nov keurbooms</t>
  </si>
  <si>
    <t>Pseudobarbus swartzi</t>
  </si>
  <si>
    <t>Pseudobarbus tenuis</t>
  </si>
  <si>
    <t>Pseudobarbus trevelyani</t>
  </si>
  <si>
    <t>Pseudobarbus verloreni</t>
  </si>
  <si>
    <t>Sandelia bainsii</t>
  </si>
  <si>
    <t>Serranochromis meridianus</t>
  </si>
  <si>
    <t>Silhouettea sibayi</t>
  </si>
  <si>
    <t>Synodontis zambezensis</t>
  </si>
  <si>
    <t>Tilapia sparrmanii</t>
  </si>
  <si>
    <t>Plants</t>
  </si>
  <si>
    <t>Abutilon angulatum</t>
  </si>
  <si>
    <t>Acalypha sonderiana</t>
  </si>
  <si>
    <t>Acmadenia burchellii</t>
  </si>
  <si>
    <t>Rare</t>
  </si>
  <si>
    <t>Acmadenia tetracarpellata</t>
  </si>
  <si>
    <t>Adenandra villosa subsp. orbicularis</t>
  </si>
  <si>
    <t>Adenia fruticosa subsp. fruticosa</t>
  </si>
  <si>
    <t>Adenium swazicum</t>
  </si>
  <si>
    <t>Adenogramma littoralis</t>
  </si>
  <si>
    <t>Adromischus leucophyllus</t>
  </si>
  <si>
    <t>Adromischus marianiae</t>
  </si>
  <si>
    <t>Aeollanthus buchnerianus</t>
  </si>
  <si>
    <t>Agathosma affinis</t>
  </si>
  <si>
    <t>Agathosma geniculata</t>
  </si>
  <si>
    <t>Agathosma hirta</t>
  </si>
  <si>
    <t>Agathosma longicornu</t>
  </si>
  <si>
    <t>Agathosma peglerae</t>
  </si>
  <si>
    <t>Agelanthus natalitius subsp. zeyheri</t>
  </si>
  <si>
    <t>Albuca ciliaris</t>
  </si>
  <si>
    <t>Albuca clanwilliamaegloria</t>
  </si>
  <si>
    <t>Albuca echinosperma</t>
  </si>
  <si>
    <t>Albuca etesiogaripensis</t>
  </si>
  <si>
    <t>Albuca hesquaspoortensis</t>
  </si>
  <si>
    <t>Albuca juncifolia subsp. xanthocodon</t>
  </si>
  <si>
    <t>Albuca longipes</t>
  </si>
  <si>
    <t>Albuca osmynella</t>
  </si>
  <si>
    <t>Alchemilla elongata</t>
  </si>
  <si>
    <t>Alchemilla natalensis</t>
  </si>
  <si>
    <t>Alectra orobanchoides</t>
  </si>
  <si>
    <t>Alectra sessiliflora</t>
  </si>
  <si>
    <t>Alepidea insculpta</t>
  </si>
  <si>
    <t>Alepidea jenkinsii</t>
  </si>
  <si>
    <t>Allophylus dregeanus</t>
  </si>
  <si>
    <t>Aloe glauca</t>
  </si>
  <si>
    <t>Aloe maculata</t>
  </si>
  <si>
    <t>Aloe meyeri</t>
  </si>
  <si>
    <t>Aloe viridiana</t>
  </si>
  <si>
    <t>Alsophila dregei</t>
  </si>
  <si>
    <t>Amphibolia succulenta</t>
  </si>
  <si>
    <t>Anacampseros albissima</t>
  </si>
  <si>
    <t>Anaxeton hirsutum</t>
  </si>
  <si>
    <t>Anemone fanninii</t>
  </si>
  <si>
    <t>Anisochaeta mikanioides</t>
  </si>
  <si>
    <t>Anisotoma natalensis</t>
  </si>
  <si>
    <t>Antegibbaeum fissoides</t>
  </si>
  <si>
    <t>Antherotoma phaeotricha</t>
  </si>
  <si>
    <t>Anthochortus ecklonii</t>
  </si>
  <si>
    <t>Antimima bracteata</t>
  </si>
  <si>
    <t>Antimima hallii</t>
  </si>
  <si>
    <t>Antimima peersii</t>
  </si>
  <si>
    <t>Antimima ventricosa</t>
  </si>
  <si>
    <t>Antizoma miersiana</t>
  </si>
  <si>
    <t>Aptosimum albomarginatum</t>
  </si>
  <si>
    <t>Aptosimum marlothii</t>
  </si>
  <si>
    <t>Arctopus echinatus</t>
  </si>
  <si>
    <t>Arctotis acaulis</t>
  </si>
  <si>
    <t>Arctotis diffusa</t>
  </si>
  <si>
    <t>Arenifera pillansii</t>
  </si>
  <si>
    <t>Argyroderma testiculare</t>
  </si>
  <si>
    <t>Argyrolobium harmsianum</t>
  </si>
  <si>
    <t>Aristea abyssinica</t>
  </si>
  <si>
    <t>Aristea ecklonii</t>
  </si>
  <si>
    <t>Aristea ensifolia</t>
  </si>
  <si>
    <t>Aristea teretifolia</t>
  </si>
  <si>
    <t>Aristida dasydesmis</t>
  </si>
  <si>
    <t>Aristida monticola</t>
  </si>
  <si>
    <t>Aristida recta</t>
  </si>
  <si>
    <t>Asclepias densiflora</t>
  </si>
  <si>
    <t>Asclepias woodii</t>
  </si>
  <si>
    <t>Askidiosperma andreaeanum</t>
  </si>
  <si>
    <t>Aspalathus acanthoclada</t>
  </si>
  <si>
    <t>Aspalathus arida subsp. arida</t>
  </si>
  <si>
    <t>Aspalathus bowieana</t>
  </si>
  <si>
    <t>Aspalathus calcarea</t>
  </si>
  <si>
    <t>Aspalathus concava</t>
  </si>
  <si>
    <t>Aspalathus divaricata subsp. gracilior</t>
  </si>
  <si>
    <t>Aspalathus incurva</t>
  </si>
  <si>
    <t>Aspalathus intricata subsp. intricata</t>
  </si>
  <si>
    <t>Aspalathus lanifera</t>
  </si>
  <si>
    <t>Aspalathus lotoides subsp. lotoides</t>
  </si>
  <si>
    <t>Aspalathus patens</t>
  </si>
  <si>
    <t>Aspalathus pinea subsp. caudata</t>
  </si>
  <si>
    <t>Aspalathus setacea</t>
  </si>
  <si>
    <t>Aspalathus steudeliana</t>
  </si>
  <si>
    <t>Asparagus concinnus</t>
  </si>
  <si>
    <t>Asparagus laricinus</t>
  </si>
  <si>
    <t>Asparagus lignosus</t>
  </si>
  <si>
    <t>Asparagus multituberosus</t>
  </si>
  <si>
    <t>Asparagus stipulaceus</t>
  </si>
  <si>
    <t>Asparagus volubilis</t>
  </si>
  <si>
    <t>Astridia citrina</t>
  </si>
  <si>
    <t>Babiana lineolata</t>
  </si>
  <si>
    <t>Babiana radiata</t>
  </si>
  <si>
    <t>Bergeranthus addoensis</t>
  </si>
  <si>
    <t>Berkheya rhapontica subsp. aristosa</t>
  </si>
  <si>
    <t>Berkheya subulata</t>
  </si>
  <si>
    <t>Berkheya viscosa</t>
  </si>
  <si>
    <t>Bersama lucens</t>
  </si>
  <si>
    <t>Bijlia tugwelliae</t>
  </si>
  <si>
    <t>Blepharis capensis</t>
  </si>
  <si>
    <t>Blepharis spinipes</t>
  </si>
  <si>
    <t>Bobartia gracilis</t>
  </si>
  <si>
    <t>Bobartia longicyma subsp. magna</t>
  </si>
  <si>
    <t>Bonatea cassidea</t>
  </si>
  <si>
    <t>Brachiaria xantholeuca</t>
  </si>
  <si>
    <t>Brachycorythis pubescens</t>
  </si>
  <si>
    <t>Breonadia salicina</t>
  </si>
  <si>
    <t>Bromus pectinatus</t>
  </si>
  <si>
    <t>Brunia microphylla</t>
  </si>
  <si>
    <t>Brunia monostyla</t>
  </si>
  <si>
    <t>Brunia pentandra</t>
  </si>
  <si>
    <t>Brunia trigyna</t>
  </si>
  <si>
    <t>Bulbine asphodeloides</t>
  </si>
  <si>
    <t>Bulbine cepacea</t>
  </si>
  <si>
    <t>Bulbine lolita</t>
  </si>
  <si>
    <t>Bulbine succulenta</t>
  </si>
  <si>
    <t>Caesia capensis</t>
  </si>
  <si>
    <t>Caesia contorta</t>
  </si>
  <si>
    <t>Cannomois arenicola</t>
  </si>
  <si>
    <t>Cannomois parviflora</t>
  </si>
  <si>
    <t>Cannomois robusta</t>
  </si>
  <si>
    <t>Capnophyllum africanum</t>
  </si>
  <si>
    <t>Carex zuluensis</t>
  </si>
  <si>
    <t>Carissa macrocarpa</t>
  </si>
  <si>
    <t>Casearia gladiiformis</t>
  </si>
  <si>
    <t>Cassine peragua subsp. barbara</t>
  </si>
  <si>
    <t>Cassinopsis tinifolia</t>
  </si>
  <si>
    <t>Cassipourea malosana</t>
  </si>
  <si>
    <t>Cassytha pondoensis</t>
  </si>
  <si>
    <t>Catalepis gracilis</t>
  </si>
  <si>
    <t>Catophractes alexandri</t>
  </si>
  <si>
    <t>Celosia trigyna</t>
  </si>
  <si>
    <t>Celtis mildbraedii</t>
  </si>
  <si>
    <t>Centella glabrata</t>
  </si>
  <si>
    <t>Centella thesioides</t>
  </si>
  <si>
    <t>Cephalaria rigida</t>
  </si>
  <si>
    <t>Cephalophyllum purpureo-album</t>
  </si>
  <si>
    <t>Ceropegia angustata</t>
  </si>
  <si>
    <t>Ceropegia arnotii</t>
  </si>
  <si>
    <t>Ceropegia articulata subsp. namaquensis</t>
  </si>
  <si>
    <t>Ceropegia atrosanguinea</t>
  </si>
  <si>
    <t>Ceropegia blyderiverensis</t>
  </si>
  <si>
    <t>Ceropegia clavicorona</t>
  </si>
  <si>
    <t>Ceropegia cupulata</t>
  </si>
  <si>
    <t>Ceropegia dwequensis</t>
  </si>
  <si>
    <t>Ceropegia filifolia</t>
  </si>
  <si>
    <t>Ceropegia herrei</t>
  </si>
  <si>
    <t>Ceropegia inversa</t>
  </si>
  <si>
    <t>Ceropegia neocompta</t>
  </si>
  <si>
    <t>Ceropegia obducta</t>
  </si>
  <si>
    <t>Ceropegia oiantha</t>
  </si>
  <si>
    <t>Ceropegia perlata</t>
  </si>
  <si>
    <t>Ceropegia rendallii</t>
  </si>
  <si>
    <t>Ceropegia thudichumii</t>
  </si>
  <si>
    <t>Ceropegia villosa</t>
  </si>
  <si>
    <t>Chaenostoma calycinum</t>
  </si>
  <si>
    <t>Chaenostoma halimifolium</t>
  </si>
  <si>
    <t>Chaenostoma titanophilum</t>
  </si>
  <si>
    <t>Chamaecrista mimosoides</t>
  </si>
  <si>
    <t>Chascanum cernuum</t>
  </si>
  <si>
    <t>Cheilanthes contracta</t>
  </si>
  <si>
    <t>Cheilanthes namaquensis</t>
  </si>
  <si>
    <t>Cheilanthes parviloba</t>
  </si>
  <si>
    <t>Chenopodium mucronatum</t>
  </si>
  <si>
    <t>Chironia krebsii</t>
  </si>
  <si>
    <t>Chironia palustris subsp. transvaalensis</t>
  </si>
  <si>
    <t>Chlorophytum aridum</t>
  </si>
  <si>
    <t>Chrysocoma acicularis</t>
  </si>
  <si>
    <t>Chrysocoma strigosa</t>
  </si>
  <si>
    <t>Chrysocoma tridentata</t>
  </si>
  <si>
    <t>Cissus cactiformis</t>
  </si>
  <si>
    <t>Cleistanthus schlechteri</t>
  </si>
  <si>
    <t>Clematis villosa subsp. stanleyi</t>
  </si>
  <si>
    <t>Cleome monophylla</t>
  </si>
  <si>
    <t>Cliffortia dentata</t>
  </si>
  <si>
    <t>Cliffortia hexandra</t>
  </si>
  <si>
    <t>Cliffortia odorata</t>
  </si>
  <si>
    <t>Cliffortia propinqua</t>
  </si>
  <si>
    <t>Cliffortia robusta</t>
  </si>
  <si>
    <t>Cliffortia strigosa</t>
  </si>
  <si>
    <t>Cliffortia virgata</t>
  </si>
  <si>
    <t>Coccinia mackenii</t>
  </si>
  <si>
    <t>Codon schenckii</t>
  </si>
  <si>
    <t>Codonorhiza fastigiata</t>
  </si>
  <si>
    <t>Colchicum coloratum subsp. burchellii</t>
  </si>
  <si>
    <t>Coleonema pulchrum</t>
  </si>
  <si>
    <t>Coleus venteri</t>
  </si>
  <si>
    <t>Combretum nelsonii</t>
  </si>
  <si>
    <t>Combretum patelliforme</t>
  </si>
  <si>
    <t>Commicarpus helenae</t>
  </si>
  <si>
    <t>Commiphora viminea</t>
  </si>
  <si>
    <t>Conophytum francoiseae</t>
  </si>
  <si>
    <t>Conophytum irmae</t>
  </si>
  <si>
    <t>Conophytum minutum</t>
  </si>
  <si>
    <t>Conophytum pellucidum subsp. saueri</t>
  </si>
  <si>
    <t>Conophytum praesectum</t>
  </si>
  <si>
    <t>Conophytum rugosum</t>
  </si>
  <si>
    <t>Conophytum stevens-jonesianum</t>
  </si>
  <si>
    <t>Convolvulus dregeanus</t>
  </si>
  <si>
    <t>Cotula discolor</t>
  </si>
  <si>
    <t>Crassocephalum rubens</t>
  </si>
  <si>
    <t>Crassothonna rechingeri</t>
  </si>
  <si>
    <t>Crassula alba</t>
  </si>
  <si>
    <t>Crassula alstonii</t>
  </si>
  <si>
    <t>Crassula arborescens subsp. arborescens</t>
  </si>
  <si>
    <t>Crassula capensis</t>
  </si>
  <si>
    <t>Crassula latibracteata</t>
  </si>
  <si>
    <t>Crassula muricata</t>
  </si>
  <si>
    <t>Crassula muscosa</t>
  </si>
  <si>
    <t>Crassula pruinosa</t>
  </si>
  <si>
    <t>Crassula sediflora</t>
  </si>
  <si>
    <t>Crassula setulosa</t>
  </si>
  <si>
    <t>Crassula subacaulis subsp. subacaulis</t>
  </si>
  <si>
    <t>Crassula subulata</t>
  </si>
  <si>
    <t>Crassula susannae</t>
  </si>
  <si>
    <t>Cromidon minutum</t>
  </si>
  <si>
    <t>Crotalaria excisa subsp. namaquensis</t>
  </si>
  <si>
    <t>Crotalaria humilis</t>
  </si>
  <si>
    <t>Crotalaria podocarpa</t>
  </si>
  <si>
    <t>Crystallopollen angustifolium</t>
  </si>
  <si>
    <t>Cucumis rigidus</t>
  </si>
  <si>
    <t>Cyclopia burtonii</t>
  </si>
  <si>
    <t>Cylindrophyllum calamiforme</t>
  </si>
  <si>
    <t>Cymbopogon prolixus</t>
  </si>
  <si>
    <t>Cynanchum gerrardii</t>
  </si>
  <si>
    <t>Cynanchum viminale subsp. orangeanum</t>
  </si>
  <si>
    <t>Cynanchum zeyheri</t>
  </si>
  <si>
    <t>Cyperus indecorus</t>
  </si>
  <si>
    <t>Cyperus zollingeri</t>
  </si>
  <si>
    <t>Cyphia elata</t>
  </si>
  <si>
    <t>Cyphia stenopetala</t>
  </si>
  <si>
    <t>Cyphostemma rubroglandulosum</t>
  </si>
  <si>
    <t>Cyrtanthus herrei</t>
  </si>
  <si>
    <t>Cyrtanthus labiatus</t>
  </si>
  <si>
    <t>Cyrtanthus nutans</t>
  </si>
  <si>
    <t>Cyrtomium pseudocaryotideum</t>
  </si>
  <si>
    <t>Dahlgrenodendron natalense</t>
  </si>
  <si>
    <t>Dalbergia armata</t>
  </si>
  <si>
    <t>Daubenya namaquensis</t>
  </si>
  <si>
    <t>Delosperma ficksburgense</t>
  </si>
  <si>
    <t>Delosperma giffenii</t>
  </si>
  <si>
    <t>Delosperma hollandii</t>
  </si>
  <si>
    <t>Delosperma mahonii</t>
  </si>
  <si>
    <t>Delosperma parviflorum</t>
  </si>
  <si>
    <t>Diaphananthe fragrantissima</t>
  </si>
  <si>
    <t>Diascia alonsooides</t>
  </si>
  <si>
    <t>Diascia veronicoides</t>
  </si>
  <si>
    <t>Dichilus strictus</t>
  </si>
  <si>
    <t>Dicliptera fruticosa</t>
  </si>
  <si>
    <t>Dicliptera magaliesbergensis</t>
  </si>
  <si>
    <t>Diclis petiolaris</t>
  </si>
  <si>
    <t>Dicoma kurumanii</t>
  </si>
  <si>
    <t>Dicrocaulon ramulosum</t>
  </si>
  <si>
    <t>Dierama formosum</t>
  </si>
  <si>
    <t>Dierama nebrownii</t>
  </si>
  <si>
    <t>Dierama pulcherrimum</t>
  </si>
  <si>
    <t>Digitaria milanjiana</t>
  </si>
  <si>
    <t>Dimorphotheca pinnata</t>
  </si>
  <si>
    <t>Dioscorea quartiniana</t>
  </si>
  <si>
    <t>Diosma recurva</t>
  </si>
  <si>
    <t>Diplosoma luckhoffii</t>
  </si>
  <si>
    <t>Disa bivalvata</t>
  </si>
  <si>
    <t>Disa introrsa</t>
  </si>
  <si>
    <t>Disa karooica</t>
  </si>
  <si>
    <t>Disa obliqua subsp. clavigera</t>
  </si>
  <si>
    <t>Disa oreophila subsp. oreophila</t>
  </si>
  <si>
    <t>Disa spathulata subsp. tripartita</t>
  </si>
  <si>
    <t>Disa tripetaloides</t>
  </si>
  <si>
    <t>Disparago tortilis</t>
  </si>
  <si>
    <t>Disperis capensis</t>
  </si>
  <si>
    <t>Disperis concinna</t>
  </si>
  <si>
    <t>Disperis woodii</t>
  </si>
  <si>
    <t>Dovyalis lucida</t>
  </si>
  <si>
    <t>Dracosciadium saniculifolium</t>
  </si>
  <si>
    <t>Critically Rare</t>
  </si>
  <si>
    <t>Dracoscirpoides ficinioides</t>
  </si>
  <si>
    <t>Drimia ecklonii</t>
  </si>
  <si>
    <t>Drimia haworthioides</t>
  </si>
  <si>
    <t>Drosanthemum capillare</t>
  </si>
  <si>
    <t>Drosanthemum floribundum</t>
  </si>
  <si>
    <t>Drosanthemum oculatum</t>
  </si>
  <si>
    <t>Drosanthemum prostratum</t>
  </si>
  <si>
    <t>Drosanthemum salicola</t>
  </si>
  <si>
    <t>Drosanthemum worcesterense</t>
  </si>
  <si>
    <t>Drosera hilaris</t>
  </si>
  <si>
    <t>Drosera pauciflora</t>
  </si>
  <si>
    <t>Dryopteris inaequalis</t>
  </si>
  <si>
    <t>Eberlanzia sedoides</t>
  </si>
  <si>
    <t>Edmondia sesamoides</t>
  </si>
  <si>
    <t>Ehrharta bulbosa</t>
  </si>
  <si>
    <t>Ehrharta setacea subsp. disticha</t>
  </si>
  <si>
    <t>Elaphoglossum angustatum</t>
  </si>
  <si>
    <t>Elaphoglossum hybridum</t>
  </si>
  <si>
    <t>Elegia racemosa</t>
  </si>
  <si>
    <t>Encephalartos lebomboensis</t>
  </si>
  <si>
    <t>Endostemon tenuiflorus</t>
  </si>
  <si>
    <t>Epilobium hirsutum</t>
  </si>
  <si>
    <t>Equilabium laxiflorum</t>
  </si>
  <si>
    <t>Equilabium petiolare</t>
  </si>
  <si>
    <t>Eragrostis aethiopica</t>
  </si>
  <si>
    <t>Eragrostis macrochlamys</t>
  </si>
  <si>
    <t>Eragrostis sclerantha subsp. sclerantha</t>
  </si>
  <si>
    <t>Eragrostis superba</t>
  </si>
  <si>
    <t>Erica abietina subsp. aurantiaca</t>
  </si>
  <si>
    <t>Erica argentea</t>
  </si>
  <si>
    <t>Erica bicolor</t>
  </si>
  <si>
    <t>Erica binaria</t>
  </si>
  <si>
    <t>Erica brachialis</t>
  </si>
  <si>
    <t>Erica brachysepala</t>
  </si>
  <si>
    <t>Erica caprina</t>
  </si>
  <si>
    <t>Erica cerinthoides</t>
  </si>
  <si>
    <t>Erica cincta</t>
  </si>
  <si>
    <t>Erica depressa</t>
  </si>
  <si>
    <t>Erica exleeana</t>
  </si>
  <si>
    <t>Erica glaphyra</t>
  </si>
  <si>
    <t>Erica inclusa</t>
  </si>
  <si>
    <t>Erica ioniana</t>
  </si>
  <si>
    <t>Erica juniperina</t>
  </si>
  <si>
    <t>Erica leptopus</t>
  </si>
  <si>
    <t>Erica limosa</t>
  </si>
  <si>
    <t>Erica maderi</t>
  </si>
  <si>
    <t>Erica miniscula</t>
  </si>
  <si>
    <t>Erica opulenta</t>
  </si>
  <si>
    <t>Erica palliiflora</t>
  </si>
  <si>
    <t>Erica pilosiflora subsp. pilosiflora</t>
  </si>
  <si>
    <t>Erica praecox</t>
  </si>
  <si>
    <t>Erica pulchella</t>
  </si>
  <si>
    <t>Erica pyxidiflora</t>
  </si>
  <si>
    <t>Erica scabriuscula</t>
  </si>
  <si>
    <t>Erica tegetiformis</t>
  </si>
  <si>
    <t>Erica trichophylla</t>
  </si>
  <si>
    <t>Erica viscidiflora</t>
  </si>
  <si>
    <t>Erica vlokii</t>
  </si>
  <si>
    <t>Eriosema cordatum</t>
  </si>
  <si>
    <t>Eriospermum appendiculatum</t>
  </si>
  <si>
    <t>Eriospermum lanuginosum</t>
  </si>
  <si>
    <t>Eriospermum viscosum</t>
  </si>
  <si>
    <t>Euchaetis ericoides</t>
  </si>
  <si>
    <t>Euchaetis laevigata</t>
  </si>
  <si>
    <t>Euclea polyandra</t>
  </si>
  <si>
    <t>Euclea racemosa subsp. bernardii</t>
  </si>
  <si>
    <t>Euclea undulata</t>
  </si>
  <si>
    <t>Eucomis humilis</t>
  </si>
  <si>
    <t>Eucomis vandermerwei</t>
  </si>
  <si>
    <t>Euphorbia arida</t>
  </si>
  <si>
    <t>Euphorbia ericoides</t>
  </si>
  <si>
    <t>Euphorbia excelsa</t>
  </si>
  <si>
    <t>Euphorbia grandidens</t>
  </si>
  <si>
    <t>Euphorbia gummifera</t>
  </si>
  <si>
    <t>Euphorbia heptagona</t>
  </si>
  <si>
    <t>Euphorbia hypogaea</t>
  </si>
  <si>
    <t>Euphorbia multiceps</t>
  </si>
  <si>
    <t>Euphorbia muraltioides</t>
  </si>
  <si>
    <t>Euphorbia muricata</t>
  </si>
  <si>
    <t>Euphorbia rhombifolia</t>
  </si>
  <si>
    <t>Euryops gracilipes</t>
  </si>
  <si>
    <t>Euryops lasiocladus</t>
  </si>
  <si>
    <t>Euryops laxus</t>
  </si>
  <si>
    <t>Euryops oligoglossus subsp. racemosus</t>
  </si>
  <si>
    <t>Euryops subcarnosus subsp. minor</t>
  </si>
  <si>
    <t>Euryops subcarnosus subsp. subcarnosus</t>
  </si>
  <si>
    <t>Felicia deserti</t>
  </si>
  <si>
    <t>Felicia hispida</t>
  </si>
  <si>
    <t>Felicia lasiocarpa</t>
  </si>
  <si>
    <t>Ferraria flava</t>
  </si>
  <si>
    <t>Ferraria schaeferi</t>
  </si>
  <si>
    <t>Ficinia compasbergensis</t>
  </si>
  <si>
    <t>Ficinia praemorsa</t>
  </si>
  <si>
    <t>Fockea edulis</t>
  </si>
  <si>
    <t>Freesia fergusoniae</t>
  </si>
  <si>
    <t>Freesia laxa subsp. azurea</t>
  </si>
  <si>
    <t>Freylinia vlokii</t>
  </si>
  <si>
    <t>Frithia humilis</t>
  </si>
  <si>
    <t>Galium rourkei</t>
  </si>
  <si>
    <t>Gasteria polita</t>
  </si>
  <si>
    <t>Geissorhiza confusa</t>
  </si>
  <si>
    <t>Geissorhiza corrugata</t>
  </si>
  <si>
    <t>Geissorhiza eurystigma</t>
  </si>
  <si>
    <t>Geissorhiza foliosa</t>
  </si>
  <si>
    <t>Geissorhiza heterostyla</t>
  </si>
  <si>
    <t>Geissorhiza spiralis</t>
  </si>
  <si>
    <t>Geranium arabicum subsp. arabicum</t>
  </si>
  <si>
    <t>Geranium drakensbergensis</t>
  </si>
  <si>
    <t>Geranium ornithopodon</t>
  </si>
  <si>
    <t>Gladiolus appendiculatus</t>
  </si>
  <si>
    <t>Gladiolus ceresianus</t>
  </si>
  <si>
    <t>Gladiolus comptonii</t>
  </si>
  <si>
    <t>Gladiolus geardii</t>
  </si>
  <si>
    <t>Gladiolus hirsutus</t>
  </si>
  <si>
    <t>Gladiolus marlothii</t>
  </si>
  <si>
    <t>Gladiolus ochroleucus</t>
  </si>
  <si>
    <t>Gladiolus parvulus</t>
  </si>
  <si>
    <t>Gladiolus splendens</t>
  </si>
  <si>
    <t>Glottiphyllum difforme</t>
  </si>
  <si>
    <t>Gnidia nitida</t>
  </si>
  <si>
    <t>Gnidia simplex</t>
  </si>
  <si>
    <t>Gnidia sonderiana</t>
  </si>
  <si>
    <t>Gomphostigma incomptum</t>
  </si>
  <si>
    <t>Grewia avellana</t>
  </si>
  <si>
    <t>Gymnosporia gariepensis</t>
  </si>
  <si>
    <t>Gymnosporia nemorosa</t>
  </si>
  <si>
    <t>Habenaria trilobulata</t>
  </si>
  <si>
    <t>Haworthia floribunda</t>
  </si>
  <si>
    <t>Haworthia lockwoodii</t>
  </si>
  <si>
    <t>Haworthia nortieri</t>
  </si>
  <si>
    <t>Haworthia wittebergensis</t>
  </si>
  <si>
    <t>Haworthiopsis bruynsii</t>
  </si>
  <si>
    <t>Haworthiopsis sordida</t>
  </si>
  <si>
    <t>Haworthiopsis tessellata</t>
  </si>
  <si>
    <t>Hebenstretia dregei</t>
  </si>
  <si>
    <t>Hebenstretia fastigiosa</t>
  </si>
  <si>
    <t>Hebenstretia ramosissima</t>
  </si>
  <si>
    <t>Helichrysum aureum</t>
  </si>
  <si>
    <t>Helichrysum bachmannii</t>
  </si>
  <si>
    <t>Helichrysum dasycephalum</t>
  </si>
  <si>
    <t>Helichrysum decorum</t>
  </si>
  <si>
    <t>Helichrysum elegantissimum</t>
  </si>
  <si>
    <t>Helichrysum harveyanum</t>
  </si>
  <si>
    <t>Helichrysum haygarthii</t>
  </si>
  <si>
    <t>Helichrysum intricatum</t>
  </si>
  <si>
    <t>Helichrysum leontonyx</t>
  </si>
  <si>
    <t>Helichrysum mimetes</t>
  </si>
  <si>
    <t>Helichrysum mixtum</t>
  </si>
  <si>
    <t>Helichrysum moeserianum</t>
  </si>
  <si>
    <t>Helichrysum mutabile</t>
  </si>
  <si>
    <t>Helichrysum splendidum</t>
  </si>
  <si>
    <t>Helichrysum stellatum</t>
  </si>
  <si>
    <t>Heliophila amplexicaulis</t>
  </si>
  <si>
    <t>Heliophila cornuta</t>
  </si>
  <si>
    <t>Heliophila crithmifolia</t>
  </si>
  <si>
    <t>Heliophila elongata</t>
  </si>
  <si>
    <t>Heliophila namaquana</t>
  </si>
  <si>
    <t>Heliophila remotiflora</t>
  </si>
  <si>
    <t>Heliophila seselifolia</t>
  </si>
  <si>
    <t>Heliotropium strigosum</t>
  </si>
  <si>
    <t>Hemarthria altissima</t>
  </si>
  <si>
    <t>Hereroa crassa</t>
  </si>
  <si>
    <t>Hermannia abrotanoides</t>
  </si>
  <si>
    <t>Hermannia althaeifolia</t>
  </si>
  <si>
    <t>Hermannia damarana</t>
  </si>
  <si>
    <t>Hermannia eenii</t>
  </si>
  <si>
    <t>Hermannia filifolia</t>
  </si>
  <si>
    <t>Hermannia gerrardii</t>
  </si>
  <si>
    <t>Hermannia jacobeifolia</t>
  </si>
  <si>
    <t>Hermannia lavandulifolia</t>
  </si>
  <si>
    <t>Hermas intermedia</t>
  </si>
  <si>
    <t>Hermbstaedtia caffra</t>
  </si>
  <si>
    <t>Hermbstaedtia capitata</t>
  </si>
  <si>
    <t>Hermbstaedtia odorata</t>
  </si>
  <si>
    <t>Hesperantha bulbifera</t>
  </si>
  <si>
    <t>Hesperantha glabrescens</t>
  </si>
  <si>
    <t>Hesperantha helmei</t>
  </si>
  <si>
    <t>Hesperantha huttonii</t>
  </si>
  <si>
    <t>Hesperantha muirii</t>
  </si>
  <si>
    <t>Hesperantha schelpeana</t>
  </si>
  <si>
    <t>Hessea monticola</t>
  </si>
  <si>
    <t>Heteropogon contortus</t>
  </si>
  <si>
    <t>Hewittia malabarica</t>
  </si>
  <si>
    <t>Hibiscus vitifolius subsp. vitifolius</t>
  </si>
  <si>
    <t>Holarrhena pubescens</t>
  </si>
  <si>
    <t>Holothrix brevipetala</t>
  </si>
  <si>
    <t>Hugonia orientalis</t>
  </si>
  <si>
    <t>Hymenolepis dentata</t>
  </si>
  <si>
    <t>Hymenophyllum aeruginosum</t>
  </si>
  <si>
    <t>Hyparrhenia tamba</t>
  </si>
  <si>
    <t>Hypericophyllum elatum</t>
  </si>
  <si>
    <t>Hypericum aethiopicum subsp. aethiopicum</t>
  </si>
  <si>
    <t>Hypocalyptus oxalidifolius</t>
  </si>
  <si>
    <t>Hypoxis rigidula</t>
  </si>
  <si>
    <t>Hypoxis zeyheri</t>
  </si>
  <si>
    <t>Indigofera circinnata</t>
  </si>
  <si>
    <t>Indigofera daleoides</t>
  </si>
  <si>
    <t>Indigofera damarana</t>
  </si>
  <si>
    <t>Indigofera floribunda</t>
  </si>
  <si>
    <t>Indigofera limosa</t>
  </si>
  <si>
    <t>Indigofera ovina</t>
  </si>
  <si>
    <t>Ipomoea pes-caprae subsp. brasiliensis</t>
  </si>
  <si>
    <t>Isoglossa ovata</t>
  </si>
  <si>
    <t>Isolepis hemiuncialis</t>
  </si>
  <si>
    <t>Isolepis sororia</t>
  </si>
  <si>
    <t>Ixia acaulis</t>
  </si>
  <si>
    <t>Ixia capillaris</t>
  </si>
  <si>
    <t>Ixia patens</t>
  </si>
  <si>
    <t>Ixia ramulosa</t>
  </si>
  <si>
    <t>Jamesbrittenia albanensis</t>
  </si>
  <si>
    <t>Jamesbrittenia breviflora</t>
  </si>
  <si>
    <t>Jamesbrittenia incisa</t>
  </si>
  <si>
    <t>Jamesbrittenia kraussiana</t>
  </si>
  <si>
    <t>Jamesbrittenia phlogiflora</t>
  </si>
  <si>
    <t>Jatropha latifolia</t>
  </si>
  <si>
    <t>Jatropha orangeana</t>
  </si>
  <si>
    <t>Jordaaniella uniflora</t>
  </si>
  <si>
    <t>Justicia cuneata subsp. latifolia</t>
  </si>
  <si>
    <t>Justicia orchioides subsp. orchioides</t>
  </si>
  <si>
    <t>Kalanchoe luciae subsp. montana</t>
  </si>
  <si>
    <t>Klattia partita</t>
  </si>
  <si>
    <t>Kniphofia ensifolia subsp. autumnalis</t>
  </si>
  <si>
    <t>Lablab purpureus subsp. uncinatus</t>
  </si>
  <si>
    <t>Lachenalia ameliae</t>
  </si>
  <si>
    <t>Lachenalia doleritica</t>
  </si>
  <si>
    <t>Lachenalia duncanii</t>
  </si>
  <si>
    <t>Lachenalia inconspicua</t>
  </si>
  <si>
    <t>Lachenalia leomontana</t>
  </si>
  <si>
    <t>Lachenalia longibracteata</t>
  </si>
  <si>
    <t>Lachenalia marlothii</t>
  </si>
  <si>
    <t>Lachenalia martiniae</t>
  </si>
  <si>
    <t>Lachenalia mutabilis</t>
  </si>
  <si>
    <t>Lachenalia orthopetala</t>
  </si>
  <si>
    <t>Lachnaea burchellii</t>
  </si>
  <si>
    <t>Lachnaea naviculifolia</t>
  </si>
  <si>
    <t>Lachnostylis bilocularis</t>
  </si>
  <si>
    <t>Lampranthus bicolor</t>
  </si>
  <si>
    <t>Lampranthus falcatus</t>
  </si>
  <si>
    <t>Lampranthus purpureus</t>
  </si>
  <si>
    <t>Lampranthus sociorum</t>
  </si>
  <si>
    <t>Lampranthus spiniformis</t>
  </si>
  <si>
    <t>Lapeirousia dolomitica</t>
  </si>
  <si>
    <t>Lapeirousia littoralis</t>
  </si>
  <si>
    <t>Lasiosiphon polycephalus</t>
  </si>
  <si>
    <t>Ledebouria pilosa</t>
  </si>
  <si>
    <t>Ledebouria zebrina</t>
  </si>
  <si>
    <t>Lepidium africanum subsp. divaricatum</t>
  </si>
  <si>
    <t>Lepidium pinnatum</t>
  </si>
  <si>
    <t>Lessertia flanaganii</t>
  </si>
  <si>
    <t>Lessertia flexuosa</t>
  </si>
  <si>
    <t>Lessertia frutescens subsp. microphylla</t>
  </si>
  <si>
    <t>Lessertia perennans</t>
  </si>
  <si>
    <t>Leucadendron chamelaea</t>
  </si>
  <si>
    <t>Leucadendron comosum subsp. homaeophyllum</t>
  </si>
  <si>
    <t>Leucadendron meridianum</t>
  </si>
  <si>
    <t>Leucadendron stellare</t>
  </si>
  <si>
    <t>Leucadendron uliginosum subsp. uliginosum</t>
  </si>
  <si>
    <t>Leucospermum gracile</t>
  </si>
  <si>
    <t>Leucospermum oleifolium</t>
  </si>
  <si>
    <t>Limonium equisetinum</t>
  </si>
  <si>
    <t>Limonium linifolium</t>
  </si>
  <si>
    <t>Limonium scabrum</t>
  </si>
  <si>
    <t>Linum gracile</t>
  </si>
  <si>
    <t>Lippia javanica</t>
  </si>
  <si>
    <t>Lithops salicola</t>
  </si>
  <si>
    <t>Lobelia ardisiandroides</t>
  </si>
  <si>
    <t>Lobelia comptonii</t>
  </si>
  <si>
    <t>Lobelia setacea</t>
  </si>
  <si>
    <t>Lopholaena disticha</t>
  </si>
  <si>
    <t>Lopholaena longipes</t>
  </si>
  <si>
    <t>Lotononis lenticula</t>
  </si>
  <si>
    <t>Lotononis oxyptera</t>
  </si>
  <si>
    <t>Lotononis purpurescens</t>
  </si>
  <si>
    <t>Lycium bosciifolium</t>
  </si>
  <si>
    <t>Maerua rosmarinoides</t>
  </si>
  <si>
    <t>Malephora framesii</t>
  </si>
  <si>
    <t>Malephora herrei</t>
  </si>
  <si>
    <t>Manulea acutiloba</t>
  </si>
  <si>
    <t>Manulea altissima subsp. altissima</t>
  </si>
  <si>
    <t>Manulea minor</t>
  </si>
  <si>
    <t>Manulea nervosa</t>
  </si>
  <si>
    <t>Manulea robusta</t>
  </si>
  <si>
    <t>Margaritaria discoidea</t>
  </si>
  <si>
    <t>Melhania polygama</t>
  </si>
  <si>
    <t>Melolobium calycinum</t>
  </si>
  <si>
    <t>Melolobium lampolobum</t>
  </si>
  <si>
    <t>Merremia palmata</t>
  </si>
  <si>
    <t>Mesembryanthemum digitatum subsp. digitatum</t>
  </si>
  <si>
    <t>Mesembryanthemum pallens subsp. luteum</t>
  </si>
  <si>
    <t>Mesembryanthemum pellitum</t>
  </si>
  <si>
    <t>Mesogramma apiifolium</t>
  </si>
  <si>
    <t>Metalasia capitata</t>
  </si>
  <si>
    <t>Metarungia longistrobus</t>
  </si>
  <si>
    <t>Meyerophytum meyeri</t>
  </si>
  <si>
    <t>Microsorum pappei</t>
  </si>
  <si>
    <t>Mikaniopsis cissampelina</t>
  </si>
  <si>
    <t>Mimusops caffra</t>
  </si>
  <si>
    <t>Mimusops zeyheri</t>
  </si>
  <si>
    <t>Mitrophyllum mitratum</t>
  </si>
  <si>
    <t>Mohria nudiuscula</t>
  </si>
  <si>
    <t>Monanthotaxis caffra</t>
  </si>
  <si>
    <t>Monopsis debilis</t>
  </si>
  <si>
    <t>Monsonia herrei</t>
  </si>
  <si>
    <t>Monsonia vanderietiae</t>
  </si>
  <si>
    <t>Moraea alticola</t>
  </si>
  <si>
    <t>Moraea bubalina</t>
  </si>
  <si>
    <t>Moraea fergusoniae</t>
  </si>
  <si>
    <t>Moraea hainebachiana</t>
  </si>
  <si>
    <t>Moraea indecora</t>
  </si>
  <si>
    <t>Moraea lurida</t>
  </si>
  <si>
    <t>Moraea pallida</t>
  </si>
  <si>
    <t>Moraea schlechteri</t>
  </si>
  <si>
    <t>Moraea spathulata</t>
  </si>
  <si>
    <t>Morus mesozygia</t>
  </si>
  <si>
    <t>Muraltia longicuspis</t>
  </si>
  <si>
    <t>Muraltia macropetala</t>
  </si>
  <si>
    <t>Nemesia deflexa</t>
  </si>
  <si>
    <t>Nemesia fleckii</t>
  </si>
  <si>
    <t>Nenax arenicola</t>
  </si>
  <si>
    <t>Nenax divaricata</t>
  </si>
  <si>
    <t>Nidorella tongensis</t>
  </si>
  <si>
    <t>Ochna arborea</t>
  </si>
  <si>
    <t>Ocimum angustifolium</t>
  </si>
  <si>
    <t>Ocimum dolomiticola</t>
  </si>
  <si>
    <t>Oedera pungens subsp. angustifolia</t>
  </si>
  <si>
    <t>Olinia radiata</t>
  </si>
  <si>
    <t>Oncosiphon sabulosum</t>
  </si>
  <si>
    <t>Oocephala centaureoides</t>
  </si>
  <si>
    <t>Orbivestus cinerascens</t>
  </si>
  <si>
    <t>Ormocarpum kirkii</t>
  </si>
  <si>
    <t>Ornithogalum candicans</t>
  </si>
  <si>
    <t>Ornithogalum capillifolium</t>
  </si>
  <si>
    <t>Ornithogalum juncifolium</t>
  </si>
  <si>
    <t>Ornithoglossum parviflorum</t>
  </si>
  <si>
    <t>Orthanthera jasminiflora</t>
  </si>
  <si>
    <t>Oscularia comptonii</t>
  </si>
  <si>
    <t>Osteospermum ilicifolium</t>
  </si>
  <si>
    <t>Osteospermum karrooicum</t>
  </si>
  <si>
    <t>Osteospermum pyrifolium</t>
  </si>
  <si>
    <t>Osteospermum scariosum</t>
  </si>
  <si>
    <t>Othonna arborescens</t>
  </si>
  <si>
    <t>Othonna ciliata</t>
  </si>
  <si>
    <t>Othonna cuneata</t>
  </si>
  <si>
    <t>Othonna membranifolia</t>
  </si>
  <si>
    <t>Othonna perfoliata</t>
  </si>
  <si>
    <t>Othonna petiolaris</t>
  </si>
  <si>
    <t>Othonna pygmaea</t>
  </si>
  <si>
    <t>Oxalis adenodes</t>
  </si>
  <si>
    <t>Oxalis cathara</t>
  </si>
  <si>
    <t>Oxalis duriuscula</t>
  </si>
  <si>
    <t>Oxalis hygrophila</t>
  </si>
  <si>
    <t>CR (PE)</t>
  </si>
  <si>
    <t>Oxalis obliquifolia</t>
  </si>
  <si>
    <t>Oxalis odorata</t>
  </si>
  <si>
    <t>Oxalis pseudo-hirta</t>
  </si>
  <si>
    <t>Oxalis saltusbelli</t>
  </si>
  <si>
    <t>Oxalis sonderiana</t>
  </si>
  <si>
    <t>Oxygonum dregeanum subsp. canescens</t>
  </si>
  <si>
    <t>Ozoroa crassinervia</t>
  </si>
  <si>
    <t>Panicum deustum</t>
  </si>
  <si>
    <t>Panicum dewinteri</t>
  </si>
  <si>
    <t>Panicum lanipes</t>
  </si>
  <si>
    <t>Paranomus centaureoides</t>
  </si>
  <si>
    <t>Parkinsonia africana</t>
  </si>
  <si>
    <t>Passerina truncata subsp. truncata</t>
  </si>
  <si>
    <t>Pauridia maximiliani</t>
  </si>
  <si>
    <t>Pavetta tshikondeni</t>
  </si>
  <si>
    <t>Pavonia dregei</t>
  </si>
  <si>
    <t>Pearsonia sessilifolia subsp. filifolia</t>
  </si>
  <si>
    <t>Pegolettia tenuifolia</t>
  </si>
  <si>
    <t>Pelargonium acetosum</t>
  </si>
  <si>
    <t>Pelargonium antidysentericum subsp. antidysentericum</t>
  </si>
  <si>
    <t>Pelargonium cordifolium</t>
  </si>
  <si>
    <t>Pelargonium dolomiticum</t>
  </si>
  <si>
    <t>Pelargonium echinatum</t>
  </si>
  <si>
    <t>Pelargonium hypoleucum</t>
  </si>
  <si>
    <t>Pelargonium laevigatum subsp. diversifolium</t>
  </si>
  <si>
    <t>Pelargonium nephrophyllum</t>
  </si>
  <si>
    <t>Pelargonium ovale subsp. hyalinum</t>
  </si>
  <si>
    <t>Pelargonium patulum</t>
  </si>
  <si>
    <t>Pelargonium petroselinifolium</t>
  </si>
  <si>
    <t>Pelargonium pilosellifolium</t>
  </si>
  <si>
    <t>Pelargonium quarciticola</t>
  </si>
  <si>
    <t>Pelargonium tripalmatum</t>
  </si>
  <si>
    <t>Peliostomum virgatum</t>
  </si>
  <si>
    <t>Pentameris capillaris</t>
  </si>
  <si>
    <t>Pentameris ecklonii</t>
  </si>
  <si>
    <t>Pentameris macrocalycina</t>
  </si>
  <si>
    <t>Pentameris trifida</t>
  </si>
  <si>
    <t>Pentanisia prunelloides subsp. latifolia</t>
  </si>
  <si>
    <t>Phacelurus franksiae</t>
  </si>
  <si>
    <t>Phoenix reclinata</t>
  </si>
  <si>
    <t>Phylica anomala</t>
  </si>
  <si>
    <t>Phylica axillaris</t>
  </si>
  <si>
    <t>Phylica barnardii</t>
  </si>
  <si>
    <t>Phylica elimensis</t>
  </si>
  <si>
    <t>Phylica guthriei</t>
  </si>
  <si>
    <t>Phylica hirta</t>
  </si>
  <si>
    <t>Phylica incurvata</t>
  </si>
  <si>
    <t>Phylica paniculata</t>
  </si>
  <si>
    <t>Phylica stenantha</t>
  </si>
  <si>
    <t>Phyllopodium collinum</t>
  </si>
  <si>
    <t>Phyllopodium heterophyllum</t>
  </si>
  <si>
    <t>Phymaspermum leptophyllum</t>
  </si>
  <si>
    <t>Phymaspermum parvifolium</t>
  </si>
  <si>
    <t>Phymaspermum pinnatifidum</t>
  </si>
  <si>
    <t>Phymaspermum scoparium</t>
  </si>
  <si>
    <t>Platycarphella carlinoides</t>
  </si>
  <si>
    <t>Platycaulos callistachyus</t>
  </si>
  <si>
    <t>Plectranthus ambiguus</t>
  </si>
  <si>
    <t>Pleurostylia capensis</t>
  </si>
  <si>
    <t>Podalyria burchellii</t>
  </si>
  <si>
    <t>Podalyria calyptrata</t>
  </si>
  <si>
    <t>Podalyria hirsuta</t>
  </si>
  <si>
    <t>Podalyria lanceolata</t>
  </si>
  <si>
    <t>Polhillia pallens</t>
  </si>
  <si>
    <t>Polygala amatymbica</t>
  </si>
  <si>
    <t>Polygala brachyphylla</t>
  </si>
  <si>
    <t>Polygala ericaefolia</t>
  </si>
  <si>
    <t>Polygala nematocaulis</t>
  </si>
  <si>
    <t>Polystichum transvaalense</t>
  </si>
  <si>
    <t>Portulacaria namaquensis</t>
  </si>
  <si>
    <t>Printzia polifolia</t>
  </si>
  <si>
    <t>Prismatocarpus campanuloides</t>
  </si>
  <si>
    <t>Protea lorifolia</t>
  </si>
  <si>
    <t>Protea montana</t>
  </si>
  <si>
    <t>Protea pendula</t>
  </si>
  <si>
    <t>Protea susannae</t>
  </si>
  <si>
    <t>Psammotropha alternifolia</t>
  </si>
  <si>
    <t>Pseudolachnostylis maprouneifolia</t>
  </si>
  <si>
    <t>Pseudoschoenus inanis</t>
  </si>
  <si>
    <t>Pseudoselago caerulescens</t>
  </si>
  <si>
    <t>Pseudoselago diplotricha</t>
  </si>
  <si>
    <t>Pseudoselago humilis</t>
  </si>
  <si>
    <t>Psoralea acuminata</t>
  </si>
  <si>
    <t>Psoralea angustifolia</t>
  </si>
  <si>
    <t>Psoralea asarina</t>
  </si>
  <si>
    <t>Psoralea fascicularis</t>
  </si>
  <si>
    <t>Psoralea foliosa subsp. gazensis</t>
  </si>
  <si>
    <t>Psoralea swartbergensis</t>
  </si>
  <si>
    <t>Psoralea trullata</t>
  </si>
  <si>
    <t>Pterocelastrus echinatus</t>
  </si>
  <si>
    <t>Pterocelastrus tricuspidatus</t>
  </si>
  <si>
    <t>Pteronia camphorata</t>
  </si>
  <si>
    <t>Pteronia hutchinsoniana</t>
  </si>
  <si>
    <t>Pteronia membranacea</t>
  </si>
  <si>
    <t>Pterygodium hastatum</t>
  </si>
  <si>
    <t>Pycreus pelophilus</t>
  </si>
  <si>
    <t>Rabiea comptonii</t>
  </si>
  <si>
    <t>Rafnia diffusa</t>
  </si>
  <si>
    <t>Rafnia elliptica</t>
  </si>
  <si>
    <t>Rafnia rostrata subsp. pluriflora</t>
  </si>
  <si>
    <t>Raphionacme flanaganii</t>
  </si>
  <si>
    <t>Restio andreaeanus</t>
  </si>
  <si>
    <t>Restio burchellii</t>
  </si>
  <si>
    <t>Restio cincinnatus</t>
  </si>
  <si>
    <t>Restio gaudichaudianus</t>
  </si>
  <si>
    <t>Restio insignis</t>
  </si>
  <si>
    <t>Restio nanus</t>
  </si>
  <si>
    <t>Restio saroclados</t>
  </si>
  <si>
    <t>Retzia capensis</t>
  </si>
  <si>
    <t>Rhigozum brevispinosum</t>
  </si>
  <si>
    <t>Rhinephyllum pillansii</t>
  </si>
  <si>
    <t>Rhodohypoxis rubella</t>
  </si>
  <si>
    <t>Rhynchosia bullata</t>
  </si>
  <si>
    <t>Rhynchosia galpinii</t>
  </si>
  <si>
    <t>Rhynchosia genistoides</t>
  </si>
  <si>
    <t>Rhynchosia minima</t>
  </si>
  <si>
    <t>Rhynchosia reptabunda</t>
  </si>
  <si>
    <t>Romulea hirta</t>
  </si>
  <si>
    <t>Romulea obscura</t>
  </si>
  <si>
    <t>Romulea sanguinalis</t>
  </si>
  <si>
    <t>Romulea setifolia</t>
  </si>
  <si>
    <t>Romulea tubulosa</t>
  </si>
  <si>
    <t>Rubia cordifolia subsp. conotricha</t>
  </si>
  <si>
    <t>Rubus rigidus</t>
  </si>
  <si>
    <t>Ruschia aristata</t>
  </si>
  <si>
    <t>Ruschia glauca</t>
  </si>
  <si>
    <t>Ruschia unidens</t>
  </si>
  <si>
    <t>Salsola aellenii</t>
  </si>
  <si>
    <t>Salsola atrata</t>
  </si>
  <si>
    <t>Salsola barbata</t>
  </si>
  <si>
    <t>Salsola exalata</t>
  </si>
  <si>
    <t>Salsola geminiflora</t>
  </si>
  <si>
    <t>Salsola nollothensis</t>
  </si>
  <si>
    <t>Salsola tetramera</t>
  </si>
  <si>
    <t>Salvia runcinata</t>
  </si>
  <si>
    <t>Satyrium carneum</t>
  </si>
  <si>
    <t>Satyrium longicauda</t>
  </si>
  <si>
    <t>Satyrium muticum</t>
  </si>
  <si>
    <t>Satyrium pygmaeum</t>
  </si>
  <si>
    <t>Schismus schismoides</t>
  </si>
  <si>
    <t>Schistostephium umbellatum</t>
  </si>
  <si>
    <t>Schizaea pectinata</t>
  </si>
  <si>
    <t>Schoenoxiphium altum</t>
  </si>
  <si>
    <t>Schoenus cuspidatus</t>
  </si>
  <si>
    <t>Schwantesia herrei</t>
  </si>
  <si>
    <t>Searsia laevigata</t>
  </si>
  <si>
    <t>Searsia scytophylla</t>
  </si>
  <si>
    <t>Searsia zeyheri</t>
  </si>
  <si>
    <t>Sebaea rara</t>
  </si>
  <si>
    <t>Secamone alpini</t>
  </si>
  <si>
    <t>Selago cryptadenia</t>
  </si>
  <si>
    <t>Selago eckloniana</t>
  </si>
  <si>
    <t>Selago exigua</t>
  </si>
  <si>
    <t>Selago fourcadei</t>
  </si>
  <si>
    <t>Selago glandulosa</t>
  </si>
  <si>
    <t>Selago peduncularis</t>
  </si>
  <si>
    <t>Selago persimilis</t>
  </si>
  <si>
    <t>Selago tenuis</t>
  </si>
  <si>
    <t>Senecio achilleifolius</t>
  </si>
  <si>
    <t>Senecio brachypodus</t>
  </si>
  <si>
    <t>Senecio cotyledonis</t>
  </si>
  <si>
    <t>Senecio glaberrimus</t>
  </si>
  <si>
    <t>Senecio hirtifolius</t>
  </si>
  <si>
    <t>Senecio hollandii</t>
  </si>
  <si>
    <t>Senecio oxyriifolius</t>
  </si>
  <si>
    <t>Senecio puberulus</t>
  </si>
  <si>
    <t>Senecio rhyncholaenus</t>
  </si>
  <si>
    <t>Senecio sophioides</t>
  </si>
  <si>
    <t>Senecio venosus</t>
  </si>
  <si>
    <t>Sericorema sericea</t>
  </si>
  <si>
    <t>Seriphium incanum</t>
  </si>
  <si>
    <t>Serruria decipiens</t>
  </si>
  <si>
    <t>Serruria fucifolia</t>
  </si>
  <si>
    <t>Sesbania sesban subsp. sesban</t>
  </si>
  <si>
    <t>Siphonochilus aethiopicus</t>
  </si>
  <si>
    <t>Sisyranthus huttoniae</t>
  </si>
  <si>
    <t>Solenostemon latifolius</t>
  </si>
  <si>
    <t>Sonchus jacottetianus</t>
  </si>
  <si>
    <t>Sorocephalus lanatus</t>
  </si>
  <si>
    <t>Spatalla salsoloides</t>
  </si>
  <si>
    <t>Staavia verticillata</t>
  </si>
  <si>
    <t>Stangeria eriopus</t>
  </si>
  <si>
    <t>Stipagrostis geminifolia</t>
  </si>
  <si>
    <t>Stoebe prostrata</t>
  </si>
  <si>
    <t>Stomatium alboroseum</t>
  </si>
  <si>
    <t>Stomatium paucidens</t>
  </si>
  <si>
    <t>Streptocarpus fenestra-dei</t>
  </si>
  <si>
    <t>Streptocarpus pusillus</t>
  </si>
  <si>
    <t>Strophanthus petersianus</t>
  </si>
  <si>
    <t>Struthiola myrsinites</t>
  </si>
  <si>
    <t>Suregada africana</t>
  </si>
  <si>
    <t>Synaptolepis oliveriana</t>
  </si>
  <si>
    <t>Syncarpha loganiana</t>
  </si>
  <si>
    <t>Syncolostemon macranthus</t>
  </si>
  <si>
    <t>Syringodea derustensis</t>
  </si>
  <si>
    <t>Tapinanthus oleifolius</t>
  </si>
  <si>
    <t>Tapinanthus rubromarginatus</t>
  </si>
  <si>
    <t>Tenaxia aureocephala</t>
  </si>
  <si>
    <t>Tephrosia brummittii</t>
  </si>
  <si>
    <t>Tetrachne dregei</t>
  </si>
  <si>
    <t>Tetraena chrysopteron</t>
  </si>
  <si>
    <t>Tetraena decumbens</t>
  </si>
  <si>
    <t>Tetraena retrofracta</t>
  </si>
  <si>
    <t>Tetragonia pillansii</t>
  </si>
  <si>
    <t>Tetragonia portulacoides</t>
  </si>
  <si>
    <t>Tetraria microstachys</t>
  </si>
  <si>
    <t>Thamnochortus erectus</t>
  </si>
  <si>
    <t>Thamnochortus sporadicus</t>
  </si>
  <si>
    <t>Thereianthus racemosus</t>
  </si>
  <si>
    <t>Thesium asperifolium</t>
  </si>
  <si>
    <t>Thesium carinatum</t>
  </si>
  <si>
    <t>Thesium hirtum</t>
  </si>
  <si>
    <t>Thesium virens</t>
  </si>
  <si>
    <t>Thespesia acutiloba</t>
  </si>
  <si>
    <t>Thorncroftia media</t>
  </si>
  <si>
    <t>Thorncroftia succulenta</t>
  </si>
  <si>
    <t>Tiliacora funifera</t>
  </si>
  <si>
    <t>Trachyandra aridimontana</t>
  </si>
  <si>
    <t>Trachyandra filiformis</t>
  </si>
  <si>
    <t>Trachyandra thyrsoidea</t>
  </si>
  <si>
    <t>Tragia minor</t>
  </si>
  <si>
    <t>Tragia physocarpa</t>
  </si>
  <si>
    <t>Trianthema salsoloides var. transvaalensis</t>
  </si>
  <si>
    <t>Triaspis hypericoides subsp. nelsonii</t>
  </si>
  <si>
    <t>Trichodiadema decorum</t>
  </si>
  <si>
    <t>Trieenea frigida</t>
  </si>
  <si>
    <t>Trieenea longipedicellata</t>
  </si>
  <si>
    <t>Trifolium africanum</t>
  </si>
  <si>
    <t>Trifolium burchellianum subsp. burchellianum</t>
  </si>
  <si>
    <t>Trisetopsis capensis</t>
  </si>
  <si>
    <t>Tritonia bakeri subsp. bakeri</t>
  </si>
  <si>
    <t>Tritoniopsis toximontana</t>
  </si>
  <si>
    <t>Triumfetta pilosa</t>
  </si>
  <si>
    <t>Tulbaghia galpinii</t>
  </si>
  <si>
    <t>Tylecodon reticulatus subsp. phyllopodium</t>
  </si>
  <si>
    <t>Tylosema esculentum</t>
  </si>
  <si>
    <t>Urochloa brachyura</t>
  </si>
  <si>
    <t>Ursinia filipes</t>
  </si>
  <si>
    <t>Ursinia heterodonta</t>
  </si>
  <si>
    <t>Ursinia nana subsp. nana</t>
  </si>
  <si>
    <t>Ursinia sericea</t>
  </si>
  <si>
    <t>Vachellia erioloba</t>
  </si>
  <si>
    <t>Vachellia nebrownii</t>
  </si>
  <si>
    <t>Vachellia nilotica subsp. kraussiana</t>
  </si>
  <si>
    <t>Vachellia robusta subsp. robusta</t>
  </si>
  <si>
    <t>Vahlia capensis subsp. vulgaris</t>
  </si>
  <si>
    <t>Vangueria soutpansbergensis</t>
  </si>
  <si>
    <t>Vigna unguiculata subsp. dekindtiana</t>
  </si>
  <si>
    <t>Viscum hoolei</t>
  </si>
  <si>
    <t>Wahlenbergia capensis</t>
  </si>
  <si>
    <t>Wahlenbergia costata</t>
  </si>
  <si>
    <t>Wahlenbergia juncea</t>
  </si>
  <si>
    <t>Wahlenbergia longifolia</t>
  </si>
  <si>
    <t>Wahlenbergia paniculata</t>
  </si>
  <si>
    <t>Wahlenbergia rivularis</t>
  </si>
  <si>
    <t>Wahlenbergia tenerrima</t>
  </si>
  <si>
    <t>Warburgia salutaris</t>
  </si>
  <si>
    <t>Watsonia borbonica subsp. ardernei</t>
  </si>
  <si>
    <t>Watsonia vanderspuyiae</t>
  </si>
  <si>
    <t>Watsonia versfeldii</t>
  </si>
  <si>
    <t>Watsonia wilmsii</t>
  </si>
  <si>
    <t>Wiborgia obcordata</t>
  </si>
  <si>
    <t>Wurmbea angustifolia</t>
  </si>
  <si>
    <t>Wurmbea spicata</t>
  </si>
  <si>
    <t>Wurmbea stricta</t>
  </si>
  <si>
    <t>Xylia torreana</t>
  </si>
  <si>
    <t>Xysmalobium confusum</t>
  </si>
  <si>
    <t>Zaluzianskya distans</t>
  </si>
  <si>
    <t>Zaluzianskya glandulosa</t>
  </si>
  <si>
    <t>Zaluzianskya inflata</t>
  </si>
  <si>
    <t>Zaluzianskya natalensis</t>
  </si>
  <si>
    <t>Zaluzianskya regalis</t>
  </si>
  <si>
    <t>Zaluzianskya spathacea</t>
  </si>
  <si>
    <t>Zehneria parvifolia</t>
  </si>
  <si>
    <t>Zyrphelis ecklonis subsp. strictifolia</t>
  </si>
  <si>
    <t>Zyrphelis leiocarpa</t>
  </si>
  <si>
    <t>Acanthocercus atricollis</t>
  </si>
  <si>
    <t>Afrotyphlops bibronii</t>
  </si>
  <si>
    <t>Agama aculeata</t>
  </si>
  <si>
    <t>Agama atra</t>
  </si>
  <si>
    <t>Amblyodipsas polylepis</t>
  </si>
  <si>
    <t>Aparallactus capensis</t>
  </si>
  <si>
    <t>Aspidelaps scutatus</t>
  </si>
  <si>
    <t>Atractaspis bibronii</t>
  </si>
  <si>
    <t>Atractaspis duerdeni</t>
  </si>
  <si>
    <t>Bitis arietans</t>
  </si>
  <si>
    <t>Bitis caudalis</t>
  </si>
  <si>
    <t>Boaedon capensis</t>
  </si>
  <si>
    <t>Causus defilippii</t>
  </si>
  <si>
    <t>Causus rhombeatus</t>
  </si>
  <si>
    <t>Chamaeleo dilepis</t>
  </si>
  <si>
    <t>Chondrodactylus turneri</t>
  </si>
  <si>
    <t>Cordylus vittifer</t>
  </si>
  <si>
    <t>Crotaphopeltis hotamboeia</t>
  </si>
  <si>
    <t>Dasypeltis scabra</t>
  </si>
  <si>
    <t>Dendroaspis polylepis</t>
  </si>
  <si>
    <t>Dispholidus typus</t>
  </si>
  <si>
    <t>Elapsoidea sundevallii</t>
  </si>
  <si>
    <t>Gerrhosaurus flavigularis</t>
  </si>
  <si>
    <t>Gracililima nyassae</t>
  </si>
  <si>
    <t>Hemidactylus mabouia</t>
  </si>
  <si>
    <t>Ichnotropis capensis</t>
  </si>
  <si>
    <t>Kinixys lobatsiana</t>
  </si>
  <si>
    <t>Leptotyphlops distanti</t>
  </si>
  <si>
    <t>Leptotyphlops incognitus</t>
  </si>
  <si>
    <t>Leptotyphlops scutifrons</t>
  </si>
  <si>
    <t>Limaformosa capensis</t>
  </si>
  <si>
    <t>Lycodonomorphus inornatus</t>
  </si>
  <si>
    <t>Lycodonomorphus rufulus</t>
  </si>
  <si>
    <t>Lycophidion capense</t>
  </si>
  <si>
    <t>Lygodactylus capensis</t>
  </si>
  <si>
    <t>Matobosaurus validus</t>
  </si>
  <si>
    <t>Meroles squamulosus</t>
  </si>
  <si>
    <t>Mochlus sundevallii</t>
  </si>
  <si>
    <t>Monopeltis infuscata</t>
  </si>
  <si>
    <t>Naja annulifera</t>
  </si>
  <si>
    <t>Naja mossambica</t>
  </si>
  <si>
    <t>Nucras holubi</t>
  </si>
  <si>
    <t>Nucras intertexta</t>
  </si>
  <si>
    <t>Pachydactylus affinis</t>
  </si>
  <si>
    <t>Pachydactylus capensis</t>
  </si>
  <si>
    <t>Panaspis wahlbergii</t>
  </si>
  <si>
    <t>Pedioplanis lineoocellata</t>
  </si>
  <si>
    <t>Pelusios sinuatus</t>
  </si>
  <si>
    <t>Philothamnus hoplogaster</t>
  </si>
  <si>
    <t>Philothamnus occidentalis</t>
  </si>
  <si>
    <t>Philothamnus semivariegatus</t>
  </si>
  <si>
    <t>Prosymna bivittata</t>
  </si>
  <si>
    <t>Prosymna sundevallii</t>
  </si>
  <si>
    <t>Psammobates oculifer</t>
  </si>
  <si>
    <t>Psammophis angolensis</t>
  </si>
  <si>
    <t>Psammophis brevirostris</t>
  </si>
  <si>
    <t>Psammophis jallae</t>
  </si>
  <si>
    <t>Psammophis leightoni</t>
  </si>
  <si>
    <t>Psammophis subtaeniatus</t>
  </si>
  <si>
    <t>Psammophylax tritaeniatus</t>
  </si>
  <si>
    <t>Pseudaspis cana</t>
  </si>
  <si>
    <t>Python natalensis</t>
  </si>
  <si>
    <t>Rhinotyphlops lalandei</t>
  </si>
  <si>
    <t>Stigmochelys pardalis</t>
  </si>
  <si>
    <t>Telescopus semiannulatus</t>
  </si>
  <si>
    <t>Thelotornis capensis</t>
  </si>
  <si>
    <t>Trachylepis capensis</t>
  </si>
  <si>
    <t>Trachylepis damarana</t>
  </si>
  <si>
    <t>Trachylepis laevigata</t>
  </si>
  <si>
    <t>Trachylepis punctatissima</t>
  </si>
  <si>
    <t>Trachylepis varia</t>
  </si>
  <si>
    <t>Varanus albigularis</t>
  </si>
  <si>
    <t>Varanus niloticus</t>
  </si>
  <si>
    <t>Xenocalamus bicolor</t>
  </si>
  <si>
    <t>Zygaspis quadrifrons</t>
  </si>
  <si>
    <t>Acontias grayi</t>
  </si>
  <si>
    <t>Acontias litoralis</t>
  </si>
  <si>
    <t>Acontias meleagris</t>
  </si>
  <si>
    <t>Afrogecko porphyreus</t>
  </si>
  <si>
    <t>Agama hispida</t>
  </si>
  <si>
    <t>Aspidelaps lubricus</t>
  </si>
  <si>
    <t>Bradypodion occidentale</t>
  </si>
  <si>
    <t>Chersina angulata</t>
  </si>
  <si>
    <t>Chersobius signatus</t>
  </si>
  <si>
    <t>Chondrodactylus bibronii</t>
  </si>
  <si>
    <t>Cordylus macropholis</t>
  </si>
  <si>
    <t>Gerrhosaurus typicus</t>
  </si>
  <si>
    <t>Goggia incognita</t>
  </si>
  <si>
    <t>Homoroselaps lacteus</t>
  </si>
  <si>
    <t>Karusasaurus polyzonus</t>
  </si>
  <si>
    <t>Lamprophis guttatus</t>
  </si>
  <si>
    <t>Meroles knoxii</t>
  </si>
  <si>
    <t>Naja nigricincta</t>
  </si>
  <si>
    <t>Naja nivea</t>
  </si>
  <si>
    <t>Nucras tessellata</t>
  </si>
  <si>
    <t>Ouroborus cataphractus</t>
  </si>
  <si>
    <t>Pachydactylus austeni</t>
  </si>
  <si>
    <t>Pachydactylus formosus</t>
  </si>
  <si>
    <t>Pachydactylus geitje</t>
  </si>
  <si>
    <t>Pelomedusa galeata</t>
  </si>
  <si>
    <t>Psammophis crucifer</t>
  </si>
  <si>
    <t>Psammophis notostictus</t>
  </si>
  <si>
    <t>Psammophylax rhombeatus</t>
  </si>
  <si>
    <t>Scelotes caffer</t>
  </si>
  <si>
    <t>Scelotes gronovii</t>
  </si>
  <si>
    <t>Scelotes kasneri</t>
  </si>
  <si>
    <t>Scelotes sexlineatus</t>
  </si>
  <si>
    <t>Trachylepis homalocephala</t>
  </si>
  <si>
    <t>Trachylepis variegata</t>
  </si>
  <si>
    <t>Typhlosaurus caecus</t>
  </si>
  <si>
    <t>Lygodactylus ocellatus</t>
  </si>
  <si>
    <t>Nucras ornata</t>
  </si>
  <si>
    <t>Acontias gracilicauda</t>
  </si>
  <si>
    <t>Duberria lutrix</t>
  </si>
  <si>
    <t>Hemachatus haemachatus</t>
  </si>
  <si>
    <t>Homoroselaps dorsalis</t>
  </si>
  <si>
    <t>Lamprophis aurora</t>
  </si>
  <si>
    <t>Acontias orientalis</t>
  </si>
  <si>
    <t>Bradypodion ventrale</t>
  </si>
  <si>
    <t>Chersobius boulengeri</t>
  </si>
  <si>
    <t>Nucras livida</t>
  </si>
  <si>
    <t>Pachydactylus maculatus</t>
  </si>
  <si>
    <t>Pachydactylus mariquensis</t>
  </si>
  <si>
    <t>Pedioplanis burchelli</t>
  </si>
  <si>
    <t>Pedioplanis laticeps</t>
  </si>
  <si>
    <t>Pedioplanis namaquensis</t>
  </si>
  <si>
    <t>Psammobates tentorius</t>
  </si>
  <si>
    <t>Ptenopus garrulus</t>
  </si>
  <si>
    <t>Trachylepis sulcata</t>
  </si>
  <si>
    <t>Acontias occidentalis</t>
  </si>
  <si>
    <t>Cordylus jonesii</t>
  </si>
  <si>
    <t>Dalophia pistillum</t>
  </si>
  <si>
    <t>Elapsoidea boulengeri</t>
  </si>
  <si>
    <t>Homopholis arnoldi</t>
  </si>
  <si>
    <t>Kinixys spekii</t>
  </si>
  <si>
    <t>Monopeltis capensis</t>
  </si>
  <si>
    <t>Pelomedusa subrufa</t>
  </si>
  <si>
    <t>Acontias lineicauda</t>
  </si>
  <si>
    <t>Chamaesaura anguina</t>
  </si>
  <si>
    <t>Cordylus cordylus</t>
  </si>
  <si>
    <t>Dasypeltis inornata</t>
  </si>
  <si>
    <t>Homopus areolatus</t>
  </si>
  <si>
    <t>Lamprophis fuscus</t>
  </si>
  <si>
    <t>Leptotyphlops nigricans</t>
  </si>
  <si>
    <t>Lycodonomorphus laevissimus</t>
  </si>
  <si>
    <t>Nucras lalandii</t>
  </si>
  <si>
    <t>Nucras taeniolata</t>
  </si>
  <si>
    <t>Scelotes anguineus</t>
  </si>
  <si>
    <t>Bitis albanica</t>
  </si>
  <si>
    <t>Tropidosaura montana</t>
  </si>
  <si>
    <t>Goggia essexi</t>
  </si>
  <si>
    <t>Pseudocordylus microlepidotus</t>
  </si>
  <si>
    <t>Acontias plumbeus</t>
  </si>
  <si>
    <t>Afrotyphlops mucruso</t>
  </si>
  <si>
    <t>Afrotyphlops schlegelii</t>
  </si>
  <si>
    <t>Agama armata</t>
  </si>
  <si>
    <t>Crocodylus niloticus</t>
  </si>
  <si>
    <t>Heliobolus lugubris</t>
  </si>
  <si>
    <t>Hemirhagerrhis nototaenia</t>
  </si>
  <si>
    <t>Lygodactylus bradfieldi</t>
  </si>
  <si>
    <t>Myriopholis longicauda</t>
  </si>
  <si>
    <t>Pachydactylus punctatus</t>
  </si>
  <si>
    <t>Panaspis maculicollis</t>
  </si>
  <si>
    <t>Platysaurus intermedius</t>
  </si>
  <si>
    <t>Prosymna lineata</t>
  </si>
  <si>
    <t>Psammophis mossambicus</t>
  </si>
  <si>
    <t>Scelotes limpopoensis</t>
  </si>
  <si>
    <t>Trachylepis margaritifer</t>
  </si>
  <si>
    <t>Trachylepis punctulata</t>
  </si>
  <si>
    <t>Trachylepis striata</t>
  </si>
  <si>
    <t>Afroedura transvaalica</t>
  </si>
  <si>
    <t>Broadleysaurus major</t>
  </si>
  <si>
    <t>Gerrhosaurus intermedius</t>
  </si>
  <si>
    <t>Lycophidion variegatum</t>
  </si>
  <si>
    <t>Lygodactylus stevensoni</t>
  </si>
  <si>
    <t>Monopeltis sphenorhynchus</t>
  </si>
  <si>
    <t>Pachydactylus tigrinus</t>
  </si>
  <si>
    <t>Philothamnus natalensis</t>
  </si>
  <si>
    <t>Prosymna stuhlmanni</t>
  </si>
  <si>
    <t>Rhamphiophis rostratus</t>
  </si>
  <si>
    <t>Xenocalamus transvaalensis</t>
  </si>
  <si>
    <t>Acontias breviceps</t>
  </si>
  <si>
    <t>Afroedura karroica</t>
  </si>
  <si>
    <t>Bitis inornata</t>
  </si>
  <si>
    <t>Homopus femoralis</t>
  </si>
  <si>
    <t>Pachydactylus oculatus</t>
  </si>
  <si>
    <t>Tetradactylus tetradactylus</t>
  </si>
  <si>
    <t>Amplorhinus multimaculatus</t>
  </si>
  <si>
    <t>Bitis armata</t>
  </si>
  <si>
    <t>Bradypodion pumilum</t>
  </si>
  <si>
    <t>Scelotes bipes</t>
  </si>
  <si>
    <t>Tetradactylus seps</t>
  </si>
  <si>
    <t>Bitis atropos</t>
  </si>
  <si>
    <t>Bradypodion gutturale</t>
  </si>
  <si>
    <t>Chamaesaura aenea</t>
  </si>
  <si>
    <t>Pachydactylus vansoni</t>
  </si>
  <si>
    <t>Pseudocordylus melanotus</t>
  </si>
  <si>
    <t>Bitis cornuta</t>
  </si>
  <si>
    <t>Boaedon mentalis</t>
  </si>
  <si>
    <t>Chamaeleo namaquensis</t>
  </si>
  <si>
    <t>Chondrodactylus angulifer</t>
  </si>
  <si>
    <t>Dipsina multimaculata</t>
  </si>
  <si>
    <t>Meroles suborbitalis</t>
  </si>
  <si>
    <t>Namibiana gracilior</t>
  </si>
  <si>
    <t>Pachydactylus latirostris</t>
  </si>
  <si>
    <t>Pachydactylus purcelli</t>
  </si>
  <si>
    <t>Pachydactylus weberi</t>
  </si>
  <si>
    <t>Telescopus beetzii</t>
  </si>
  <si>
    <t>Trachylepis occidentalis</t>
  </si>
  <si>
    <t>Afroedura pondolia</t>
  </si>
  <si>
    <t>Kinixys natalensis</t>
  </si>
  <si>
    <t>Macrelaps microlepidotus</t>
  </si>
  <si>
    <t>Scelotes bourquini</t>
  </si>
  <si>
    <t>Amblyodipsas ventrimaculata</t>
  </si>
  <si>
    <t>Gerrhosaurus auritus</t>
  </si>
  <si>
    <t>Homopholis wahlbergii</t>
  </si>
  <si>
    <t>Platysaurus guttatus</t>
  </si>
  <si>
    <t>Platysaurus minor</t>
  </si>
  <si>
    <t>Smaug breyeri</t>
  </si>
  <si>
    <t>Aparallactus lunulatus</t>
  </si>
  <si>
    <t>Dipsadoboa aulica</t>
  </si>
  <si>
    <t>Scelotes bidigittatus</t>
  </si>
  <si>
    <t>Australolacerta australis</t>
  </si>
  <si>
    <t>Bitis rubida</t>
  </si>
  <si>
    <t>Cordylosaurus subtessellatus</t>
  </si>
  <si>
    <t>Cordylus mclachlani</t>
  </si>
  <si>
    <t>Goggia hexapora</t>
  </si>
  <si>
    <t>Goggia microlepidota</t>
  </si>
  <si>
    <t>Hemicordylus capensis</t>
  </si>
  <si>
    <t>Amblyodipsas concolor</t>
  </si>
  <si>
    <t>Chamaesaura macrolepis</t>
  </si>
  <si>
    <t>Dendroaspis angusticeps</t>
  </si>
  <si>
    <t>Leptotyphlops sylvicolus</t>
  </si>
  <si>
    <t>Naja subfulva</t>
  </si>
  <si>
    <t>Scelotes mossambicus</t>
  </si>
  <si>
    <t>Tetradactylus africanus</t>
  </si>
  <si>
    <t>Trachylepis depressa</t>
  </si>
  <si>
    <t>Afroedura langi</t>
  </si>
  <si>
    <t>Smaug vandami</t>
  </si>
  <si>
    <t>Acontias cregoi</t>
  </si>
  <si>
    <t>Leptotyphlops conjunctus</t>
  </si>
  <si>
    <t>Lygodactylus nigropunctatus</t>
  </si>
  <si>
    <t>Bradypodion damaranum</t>
  </si>
  <si>
    <t>Tetradactylus fitzsimonsi</t>
  </si>
  <si>
    <t>Pachydactylus wahlbergii</t>
  </si>
  <si>
    <t>Goggia hewitti</t>
  </si>
  <si>
    <t>Pachydactylus kladaroderma</t>
  </si>
  <si>
    <t>Tropidosaura gularis</t>
  </si>
  <si>
    <t>Acontias lineatus</t>
  </si>
  <si>
    <t>Afroedura leoloensis</t>
  </si>
  <si>
    <t>Platysaurus orientalis</t>
  </si>
  <si>
    <t>Scelotes mirus</t>
  </si>
  <si>
    <t>Afroedura halli</t>
  </si>
  <si>
    <t>Psammobates geometricus</t>
  </si>
  <si>
    <t>Ninurta coeruleopunctatus</t>
  </si>
  <si>
    <t>Afroedura amatolica</t>
  </si>
  <si>
    <t>Agama anchietae</t>
  </si>
  <si>
    <t>Bitis xeropaga</t>
  </si>
  <si>
    <t>Chondrodactylus laevigatus</t>
  </si>
  <si>
    <t>Namibiana occidentalis</t>
  </si>
  <si>
    <t>Pachydactylus atorquatus</t>
  </si>
  <si>
    <t>Pachydactylus haackei</t>
  </si>
  <si>
    <t>Pachydactylus montanus</t>
  </si>
  <si>
    <t>Pachydactylus rugosus</t>
  </si>
  <si>
    <t>Pedioplanis inornata</t>
  </si>
  <si>
    <t>Platysaurus broadleyi</t>
  </si>
  <si>
    <t>Prosymna frontalis</t>
  </si>
  <si>
    <t>Rhinotyphlops schinzi</t>
  </si>
  <si>
    <t>Trachylepis sparsa</t>
  </si>
  <si>
    <t>Trachylepis spilogaster</t>
  </si>
  <si>
    <t>Homopholis mulleri</t>
  </si>
  <si>
    <t>Cordylus oelofseni</t>
  </si>
  <si>
    <t>Bradypodion transvaalense</t>
  </si>
  <si>
    <t>Smaug barbertonensis</t>
  </si>
  <si>
    <t>Zygaspis vandami</t>
  </si>
  <si>
    <t>Afroedura haackei</t>
  </si>
  <si>
    <t>Inyoka swazicus</t>
  </si>
  <si>
    <t>Bradypodion barbatulum</t>
  </si>
  <si>
    <t>Bradypodion baviaanense</t>
  </si>
  <si>
    <t>Bradypodion melanocephalum</t>
  </si>
  <si>
    <t>Scelotes guentheri</t>
  </si>
  <si>
    <t>EX</t>
  </si>
  <si>
    <t>Bradypodion thamnobates</t>
  </si>
  <si>
    <t>Afroedura nivaria</t>
  </si>
  <si>
    <t>Bradypodion dracomontanum</t>
  </si>
  <si>
    <t>Tetradactylus breyeri</t>
  </si>
  <si>
    <t>Smaug giganteus</t>
  </si>
  <si>
    <t>Acontias kgalagadi</t>
  </si>
  <si>
    <t>Leptotyphlops jacobseni</t>
  </si>
  <si>
    <t>Lygodactylus methueni</t>
  </si>
  <si>
    <t>Pseudocordylus transvaalensis</t>
  </si>
  <si>
    <t>Monopeltis leonhardi</t>
  </si>
  <si>
    <t>Scelotes montispectus</t>
  </si>
  <si>
    <t>Afroedura broadleyi</t>
  </si>
  <si>
    <t>Lygodactylus montiscaeruli</t>
  </si>
  <si>
    <t>One/three of the PAs intersected, have active agriculture</t>
  </si>
  <si>
    <t>Bradypodion taeniabronchum</t>
  </si>
  <si>
    <t>Scelotes inornatus</t>
  </si>
  <si>
    <t>Afroedura maripi</t>
  </si>
  <si>
    <t>Afroedura rondavelica</t>
  </si>
  <si>
    <t>Afroedura rupestris</t>
  </si>
  <si>
    <t>Nucras aurantiaca</t>
  </si>
  <si>
    <t>Pachydactylus labialis</t>
  </si>
  <si>
    <t>Lamprophis fiskii</t>
  </si>
  <si>
    <t>Afroedura hawequensis</t>
  </si>
  <si>
    <t>Psammobates geometricus detailed</t>
  </si>
  <si>
    <t>Bradypodion venustum</t>
  </si>
  <si>
    <t>Pseudocordylus spinosus</t>
  </si>
  <si>
    <t>Bradypodion kentanicum</t>
  </si>
  <si>
    <t>Cordylus niger</t>
  </si>
  <si>
    <t>Cryptactites peringueyi</t>
  </si>
  <si>
    <t>Afroedura pienaari</t>
  </si>
  <si>
    <t>Amblyodipsas microphthalma</t>
  </si>
  <si>
    <t>Chirindia langi</t>
  </si>
  <si>
    <t>Lygodactylus soutpansbergensis</t>
  </si>
  <si>
    <t>Platysaurus relictus</t>
  </si>
  <si>
    <t>Smaug depressus</t>
  </si>
  <si>
    <t>Vhembelacerta rupicola</t>
  </si>
  <si>
    <t xml:space="preserve">Species recently found on one of the reserves, and management not for the species, scores it fair, and two other PA's with totally transforemd to paltations forestry and another with no management and huge invasive alien plant issues. </t>
  </si>
  <si>
    <t>Afrotyphlops fornasinii</t>
  </si>
  <si>
    <t>Bitis gabonica</t>
  </si>
  <si>
    <t>Kinixys zombensis</t>
  </si>
  <si>
    <t>Pelusios castanoides</t>
  </si>
  <si>
    <t>Pelusios rhodesianus</t>
  </si>
  <si>
    <t>Prosymna janii</t>
  </si>
  <si>
    <t>Scelotes fitzsimonsi</t>
  </si>
  <si>
    <t>Acontias parietalis</t>
  </si>
  <si>
    <t>Afroedura marleyi</t>
  </si>
  <si>
    <t>Bradypodion setaroi</t>
  </si>
  <si>
    <t>Dasypeltis medici</t>
  </si>
  <si>
    <t>Duberria variegata</t>
  </si>
  <si>
    <t>Lycodonomorphus obscuriventris</t>
  </si>
  <si>
    <t>Lycophidion pygmaeum</t>
  </si>
  <si>
    <t>Meizodon semiornatus</t>
  </si>
  <si>
    <t>Natriciteres sylvatica</t>
  </si>
  <si>
    <t>Philothamnus angolensis</t>
  </si>
  <si>
    <t>Scelotes arenicola</t>
  </si>
  <si>
    <t>Scelotes vestigifer</t>
  </si>
  <si>
    <t>Zygaspis arenicola</t>
  </si>
  <si>
    <t>Cryptoblepharus africanus</t>
  </si>
  <si>
    <t>Bradypodion caeruleogula</t>
  </si>
  <si>
    <t>Bradypodion atromontanum</t>
  </si>
  <si>
    <t>Ramigekko swartbergensis</t>
  </si>
  <si>
    <t>Lygodactylus graniticolus</t>
  </si>
  <si>
    <t>Acontias rieppeli</t>
  </si>
  <si>
    <t>Afroedura multiporis</t>
  </si>
  <si>
    <t>Tetradactylus eastwoodae</t>
  </si>
  <si>
    <t>Tropidosaura essexi</t>
  </si>
  <si>
    <t>Acontias albigularis</t>
  </si>
  <si>
    <t>Lygodactylus waterbergensis</t>
  </si>
  <si>
    <t>Bradypodion emerald</t>
  </si>
  <si>
    <t>NA</t>
  </si>
  <si>
    <t>Montaspis gilvomaculata</t>
  </si>
  <si>
    <t>Pseudocordylus langi</t>
  </si>
  <si>
    <t>Tropidosaura cottrelli</t>
  </si>
  <si>
    <t>Acontias namaquensis</t>
  </si>
  <si>
    <t>Acontias tristis</t>
  </si>
  <si>
    <t>Goggia lineata</t>
  </si>
  <si>
    <t>Goggia rupicola</t>
  </si>
  <si>
    <t>Meroles ctenodactylus</t>
  </si>
  <si>
    <t>Namazonurus peersi</t>
  </si>
  <si>
    <t>Pachydactylus barnardi</t>
  </si>
  <si>
    <t>Pachydactylus macrolepis</t>
  </si>
  <si>
    <t>Pachydactylus namaquensis</t>
  </si>
  <si>
    <t>Platysaurus capensis</t>
  </si>
  <si>
    <t>Rhoptropella ocellata</t>
  </si>
  <si>
    <t>Lygodactylus incognitus</t>
  </si>
  <si>
    <t>Platysaurus lebomboensis</t>
  </si>
  <si>
    <t>Smaug warreni</t>
  </si>
  <si>
    <t>Bradypodion caffrum</t>
  </si>
  <si>
    <t>Hemicordylus nebulosus</t>
  </si>
  <si>
    <t>Afroedura pongola</t>
  </si>
  <si>
    <t>Smaug swazicus</t>
  </si>
  <si>
    <t>Afroedura granitica</t>
  </si>
  <si>
    <t>Acontias gariepensis</t>
  </si>
  <si>
    <t>Monopeltis mauricei</t>
  </si>
  <si>
    <t>Cordylus minor</t>
  </si>
  <si>
    <t>Goggia braacki</t>
  </si>
  <si>
    <t>Acontias fitzsimonsi</t>
  </si>
  <si>
    <t>Monopeltis decosteri</t>
  </si>
  <si>
    <t>Nucras caesicaudata</t>
  </si>
  <si>
    <t>Pelusios subniger</t>
  </si>
  <si>
    <t>Acontias wakkerstroomensis</t>
  </si>
  <si>
    <t>Bradypodion nemorale</t>
  </si>
  <si>
    <t>Goggia gemmula</t>
  </si>
  <si>
    <t>Namazonurus lawrenci</t>
  </si>
  <si>
    <t>Pachydactylus carinatus</t>
  </si>
  <si>
    <t>Platysaurus attenboroughi</t>
  </si>
  <si>
    <t>Scelotes capensis</t>
  </si>
  <si>
    <t>Bitis schneideri</t>
  </si>
  <si>
    <t>Typhlosaurus lomiae</t>
  </si>
  <si>
    <t>Occurs in Namaqua NP, and specific reptile score indicates Fair effectiveness "Reptile poaching and little knowledge"</t>
  </si>
  <si>
    <t>Typhlosaurus vermis</t>
  </si>
  <si>
    <t>Cordylus imkeae</t>
  </si>
  <si>
    <t>Afroedura namaquensis</t>
  </si>
  <si>
    <t>Bradypodion ngomeense</t>
  </si>
  <si>
    <t>Acontias richardi</t>
  </si>
  <si>
    <t>Pachydactylus amoenus</t>
  </si>
  <si>
    <t>Pachydactylus monicae</t>
  </si>
  <si>
    <t>Pachydactylus rangei</t>
  </si>
  <si>
    <t>Pachydactylus visseri</t>
  </si>
  <si>
    <t>Only one PA scroes Poor - Richtersveld National Park - and reptile specific score indicates - "Potential reptile poaching and drought impacts"</t>
  </si>
  <si>
    <t>Psammophis trigrammus</t>
  </si>
  <si>
    <t>Typhlosaurus meyeri</t>
  </si>
  <si>
    <t>Afroedura waterbergensis</t>
  </si>
  <si>
    <t>Meroles cuneirostris</t>
  </si>
  <si>
    <t>Afroedura major</t>
  </si>
  <si>
    <t>Exclude</t>
  </si>
  <si>
    <t>Afroedura tembulica</t>
  </si>
  <si>
    <t>Goggia matzikamaensis</t>
  </si>
  <si>
    <t>Leptotyphlops telloi</t>
  </si>
  <si>
    <t>Platysaurus monotropis</t>
  </si>
  <si>
    <t>Amblysomus corriae</t>
  </si>
  <si>
    <t>not available</t>
  </si>
  <si>
    <t>Amblysomus hottentotus</t>
  </si>
  <si>
    <t>Amblysomus marleyi</t>
  </si>
  <si>
    <t xml:space="preserve">Amblysomus meesteri </t>
  </si>
  <si>
    <t>Amblysomus robustus</t>
  </si>
  <si>
    <t>Amblysomus septentrionalis</t>
  </si>
  <si>
    <t>Calcochloris obtusirostris</t>
  </si>
  <si>
    <t>Chlorotalpa duthieae</t>
  </si>
  <si>
    <t>Chlorotalpa sclateri</t>
  </si>
  <si>
    <t>Chrysochloris asiatica</t>
  </si>
  <si>
    <t>Chrysospalax trevelyani</t>
  </si>
  <si>
    <t>Chrysospalax villosus</t>
  </si>
  <si>
    <t>Cryptochloris wintoni</t>
  </si>
  <si>
    <t>Cryptochloris zyli</t>
  </si>
  <si>
    <t>Eremitalpa granti</t>
  </si>
  <si>
    <t>Neamblysomus gunningi</t>
  </si>
  <si>
    <t>Neamblysomus julianae</t>
  </si>
  <si>
    <t>Neamblysomus julianae subpop</t>
  </si>
  <si>
    <t>Aepyceros melampus</t>
  </si>
  <si>
    <t>Alcelaphus buselaphus caama</t>
  </si>
  <si>
    <t>Antidorcas marsupialis</t>
  </si>
  <si>
    <t>Cephalophus natalensis</t>
  </si>
  <si>
    <t>Connochaetes gnou</t>
  </si>
  <si>
    <t>Connochaetes taurinus taurinus</t>
  </si>
  <si>
    <t>Damaliscus lunatus lunatus</t>
  </si>
  <si>
    <t>Damaliscus pygargus phillipsi</t>
  </si>
  <si>
    <t>Damaliscus pygargus pygargus</t>
  </si>
  <si>
    <t>Giraffa camelopardalis giraffa</t>
  </si>
  <si>
    <t>Hippopotamus amphibius</t>
  </si>
  <si>
    <t>Hippotragus equinus</t>
  </si>
  <si>
    <t>Hippotragus niger niger</t>
  </si>
  <si>
    <t>Kobus ellipsiprymnus ellipsiprymnus</t>
  </si>
  <si>
    <t>Nesotragus moschatus zuluensis</t>
  </si>
  <si>
    <t>Oreotragus oreotragus</t>
  </si>
  <si>
    <t>Oryx gazella</t>
  </si>
  <si>
    <t>Ourebia ourebi</t>
  </si>
  <si>
    <t>Pelea capreolus</t>
  </si>
  <si>
    <t>Phacochoerus africanus</t>
  </si>
  <si>
    <t>Philantomba monticola</t>
  </si>
  <si>
    <t>Potamochoerus larvatus koiropotamus</t>
  </si>
  <si>
    <t>Raphicerus campestris</t>
  </si>
  <si>
    <t>Raphicerus melanotis</t>
  </si>
  <si>
    <t>Raphicerus sharpei</t>
  </si>
  <si>
    <t>Redunca arundinum</t>
  </si>
  <si>
    <t>Redunca fulvorufula</t>
  </si>
  <si>
    <t>Sylvicapra grimmia</t>
  </si>
  <si>
    <t>Syncerus caffer caffer</t>
  </si>
  <si>
    <t>Tragelaphus angasii</t>
  </si>
  <si>
    <t>Tragelaphus oryx</t>
  </si>
  <si>
    <t>Tragelaphus strepsiceros</t>
  </si>
  <si>
    <t>Tragelaphus sylvaticus</t>
  </si>
  <si>
    <t>Acinonyx jubatus</t>
  </si>
  <si>
    <t>Aonyx capensis</t>
  </si>
  <si>
    <t>Atilax paludinosus</t>
  </si>
  <si>
    <t>Canis adustus</t>
  </si>
  <si>
    <t>Canis mesomelas</t>
  </si>
  <si>
    <t>Caracal caracal</t>
  </si>
  <si>
    <t>Civettictis civetta</t>
  </si>
  <si>
    <t>Crocuta crocuta</t>
  </si>
  <si>
    <t>Cynictis penicillata</t>
  </si>
  <si>
    <t>Felis nigripes</t>
  </si>
  <si>
    <t>Felis silvestris</t>
  </si>
  <si>
    <t>Genetta genetta</t>
  </si>
  <si>
    <t>Genetta maculata</t>
  </si>
  <si>
    <t>Genetta tigrina</t>
  </si>
  <si>
    <t>Helogale parvula</t>
  </si>
  <si>
    <t>Herpestes ichneumon</t>
  </si>
  <si>
    <t>Herpestes pulverulentus</t>
  </si>
  <si>
    <t>Herpestes sanguineus</t>
  </si>
  <si>
    <t>Hydrictis maculicollis</t>
  </si>
  <si>
    <t>Ichneumia albicauda</t>
  </si>
  <si>
    <t>Ictonyx striatus</t>
  </si>
  <si>
    <t>Leptailurus serval</t>
  </si>
  <si>
    <t>Lycaon pictus</t>
  </si>
  <si>
    <t>Mellivora capensis</t>
  </si>
  <si>
    <t>Mungos mungo</t>
  </si>
  <si>
    <t>Otocyon megalotis</t>
  </si>
  <si>
    <t>Panthera leo</t>
  </si>
  <si>
    <t>Panthera pardus</t>
  </si>
  <si>
    <t>Paracynictis selousi</t>
  </si>
  <si>
    <t>Parahyaena brunnea</t>
  </si>
  <si>
    <t>Poecilogale albinucha</t>
  </si>
  <si>
    <t>Proteles cristata</t>
  </si>
  <si>
    <t>Rhynchogale melleri</t>
  </si>
  <si>
    <t>Suricata suricatta</t>
  </si>
  <si>
    <t>Vulpes chama</t>
  </si>
  <si>
    <t>Afronycteris nana</t>
  </si>
  <si>
    <t>Cistugo lesueuri</t>
  </si>
  <si>
    <t>Cistugo seabrae</t>
  </si>
  <si>
    <t>Cloeotis percivali</t>
  </si>
  <si>
    <t>Cnephaeus hottentotus</t>
  </si>
  <si>
    <t>Eidolon helvum</t>
  </si>
  <si>
    <t>Epomophorus crypturus</t>
  </si>
  <si>
    <t>Epomophorus wahlbergi</t>
  </si>
  <si>
    <t>Glauconycteris variegata</t>
  </si>
  <si>
    <t>Hipposideros caffer</t>
  </si>
  <si>
    <t>Kerivoula argentata</t>
  </si>
  <si>
    <t>Kerivoula lanosa</t>
  </si>
  <si>
    <t>Laephotis capensis</t>
  </si>
  <si>
    <t>Laephotis cf. botswanae</t>
  </si>
  <si>
    <t>Laephotis namibensis</t>
  </si>
  <si>
    <t>Laephotis wintoni</t>
  </si>
  <si>
    <t>Macronycteris vittata</t>
  </si>
  <si>
    <t>Miniopterus fraterculus</t>
  </si>
  <si>
    <t>Miniopterus inflatus</t>
  </si>
  <si>
    <t>Miniopterus natalensis</t>
  </si>
  <si>
    <t>Mops condylurus</t>
  </si>
  <si>
    <t>Mops midas</t>
  </si>
  <si>
    <t>Mops pumilus</t>
  </si>
  <si>
    <t>Myotis bocagii</t>
  </si>
  <si>
    <t>Myotis tricolor</t>
  </si>
  <si>
    <t>Myotis welwitschii</t>
  </si>
  <si>
    <t>Neoromicia zuluensis</t>
  </si>
  <si>
    <t>Nycteris hispida</t>
  </si>
  <si>
    <t>Nycteris thebaica</t>
  </si>
  <si>
    <t>Nycteris woodi</t>
  </si>
  <si>
    <t>Nycticeinops schlieffeni</t>
  </si>
  <si>
    <t>Otomops martiensseni</t>
  </si>
  <si>
    <t>Pipistrellus hesperidus</t>
  </si>
  <si>
    <t>Pipistrellus rueppellii</t>
  </si>
  <si>
    <t>Pipistrellus rusticus</t>
  </si>
  <si>
    <t>Pseudoromicia rendalli</t>
  </si>
  <si>
    <t>Rhinolophus acrotis</t>
  </si>
  <si>
    <t>Rhinolophus blasii</t>
  </si>
  <si>
    <t>Rhinolophus capensis</t>
  </si>
  <si>
    <t>Rhinolophus cervenyi</t>
  </si>
  <si>
    <t>Rhinolophus cohenae</t>
  </si>
  <si>
    <t>Rhinolophus damarensis</t>
  </si>
  <si>
    <t>Rhinolophus darlingi</t>
  </si>
  <si>
    <t>Rhinolophus denti</t>
  </si>
  <si>
    <t>Rhinolophus fumigatus</t>
  </si>
  <si>
    <t>Rhinolophus simulator</t>
  </si>
  <si>
    <t>Rhinolophus smithersi</t>
  </si>
  <si>
    <t>Rhinolophus swinnyi</t>
  </si>
  <si>
    <t>Rousettus aegyptiacus</t>
  </si>
  <si>
    <t>Sauromys petrophilus</t>
  </si>
  <si>
    <t>Scotoecus albofuscus</t>
  </si>
  <si>
    <t>Scotophilus alvenslebni</t>
  </si>
  <si>
    <t>Scotophilus dinganii</t>
  </si>
  <si>
    <t>Scotophilus leucogaster</t>
  </si>
  <si>
    <t>Scotophilus viridis</t>
  </si>
  <si>
    <t>Tadarida aegyptiaca</t>
  </si>
  <si>
    <t>Tadarida ventralis</t>
  </si>
  <si>
    <t>Taphozous mauritianus</t>
  </si>
  <si>
    <t>Taphozous perforatus</t>
  </si>
  <si>
    <t>Atelerix frontalis</t>
  </si>
  <si>
    <t>Crocidura cyanea</t>
  </si>
  <si>
    <t>Crocidura flavescens</t>
  </si>
  <si>
    <t>Crocidura fuscomurina</t>
  </si>
  <si>
    <t>Crocidura hirta</t>
  </si>
  <si>
    <t>Crocidura maquassiensis</t>
  </si>
  <si>
    <t>Crocidura mariquensis</t>
  </si>
  <si>
    <t>Crocidura silacea</t>
  </si>
  <si>
    <t>Myosorex cafer</t>
  </si>
  <si>
    <t>Myosorex longicaudatus</t>
  </si>
  <si>
    <t>Myosorex longicaudatus boosmani</t>
  </si>
  <si>
    <t>Myosorex sclateri</t>
  </si>
  <si>
    <t>Myosorex tenuis</t>
  </si>
  <si>
    <t>Myosorex varius</t>
  </si>
  <si>
    <t>Suncus infinitesimus</t>
  </si>
  <si>
    <t>Suncus lixus</t>
  </si>
  <si>
    <t>Suncus varilla</t>
  </si>
  <si>
    <t>Dendrohyrax arboreus arboreus</t>
  </si>
  <si>
    <t>Procavia capensis</t>
  </si>
  <si>
    <t>Bunolagus monticularis</t>
  </si>
  <si>
    <t>Lepus capensis</t>
  </si>
  <si>
    <t>Lepus saxatilis</t>
  </si>
  <si>
    <t>Lepus victoriae</t>
  </si>
  <si>
    <t>Pronolagus crassicaudatus</t>
  </si>
  <si>
    <t>Pronolagus randensis</t>
  </si>
  <si>
    <t>Pronolagus rupestris</t>
  </si>
  <si>
    <t>Pronolagus saundersiae</t>
  </si>
  <si>
    <t>Elephantulus brachyrhynchus</t>
  </si>
  <si>
    <t>Elephantulus edwardii</t>
  </si>
  <si>
    <t>Elephantulus intufi</t>
  </si>
  <si>
    <t>Elephantulus myurus</t>
  </si>
  <si>
    <t>Elephantulus rupestris</t>
  </si>
  <si>
    <t>Macroscelides proboscideus</t>
  </si>
  <si>
    <t>Petrodromus tetradactylus</t>
  </si>
  <si>
    <t>Ceratotherium simum simum</t>
  </si>
  <si>
    <t>Diceros bicornis bicornis</t>
  </si>
  <si>
    <t>Diceros bicornis michaeli</t>
  </si>
  <si>
    <t>Diceros bicornis minor</t>
  </si>
  <si>
    <t>Equus quagga</t>
  </si>
  <si>
    <t>Equus zebra hartmannae</t>
  </si>
  <si>
    <t>Equus zebra zebra</t>
  </si>
  <si>
    <t>Smutsia temminckii</t>
  </si>
  <si>
    <t>Cercopithecus albogularis erythrarchus</t>
  </si>
  <si>
    <t>Cercopithecus albogularis labiatus</t>
  </si>
  <si>
    <t>Cercopithecus albogularis schwarzi</t>
  </si>
  <si>
    <t>Chlorocebus pygerythrus</t>
  </si>
  <si>
    <t>Galago moholi</t>
  </si>
  <si>
    <t>Otolemur crassicaudatus</t>
  </si>
  <si>
    <t>Papio ursinus</t>
  </si>
  <si>
    <t>Loxodonta africana</t>
  </si>
  <si>
    <t>Acomys selousi</t>
  </si>
  <si>
    <t>Acomys subspinosus</t>
  </si>
  <si>
    <t>Aethomys chrysophilus</t>
  </si>
  <si>
    <t>Bathyergus janetta</t>
  </si>
  <si>
    <t>Bathyergus suillus</t>
  </si>
  <si>
    <t>Cricetomys ansorgei</t>
  </si>
  <si>
    <t>Cryptomys hottentotus</t>
  </si>
  <si>
    <t>Cryptomys hottentotus hottentotus</t>
  </si>
  <si>
    <t>Cryptomys hottentotus mahali</t>
  </si>
  <si>
    <t>Cryptomys hottentotus natalensis</t>
  </si>
  <si>
    <t>Cryptomys hottentotus pretoriae</t>
  </si>
  <si>
    <t>Dasymys capensis</t>
  </si>
  <si>
    <t>Dasymys incomtus</t>
  </si>
  <si>
    <t>Dasymys robertsii</t>
  </si>
  <si>
    <t>Dendromus mesomelas</t>
  </si>
  <si>
    <t>Dendromus mystacalis</t>
  </si>
  <si>
    <t>Desmodillus auricularis</t>
  </si>
  <si>
    <t>Fukomys damarensis</t>
  </si>
  <si>
    <t>Georychus capensis</t>
  </si>
  <si>
    <t>Geosciurus inauris</t>
  </si>
  <si>
    <t>Gerbilliscus afra</t>
  </si>
  <si>
    <t>Gerbilliscus brantsii</t>
  </si>
  <si>
    <t>Gerbilliscus leucogaster</t>
  </si>
  <si>
    <t>Gerbilliscus paeba</t>
  </si>
  <si>
    <t>Gerbilliscus vallinus</t>
  </si>
  <si>
    <t>Grammomys cometes</t>
  </si>
  <si>
    <t>Grammomys dolichurus</t>
  </si>
  <si>
    <t>Graphiurus microtis</t>
  </si>
  <si>
    <t>Graphiurus murinus</t>
  </si>
  <si>
    <t>Graphiurus ocularis</t>
  </si>
  <si>
    <t>Graphiurus platyops</t>
  </si>
  <si>
    <t>Graphiurus rupicola</t>
  </si>
  <si>
    <t>Hystrix africaeaustralis</t>
  </si>
  <si>
    <t>Lemniscomys rosalia</t>
  </si>
  <si>
    <t>Malacothrix typica</t>
  </si>
  <si>
    <t>Mastomys coucha</t>
  </si>
  <si>
    <t>Mastomys natalensis</t>
  </si>
  <si>
    <t>Micaelamys granti</t>
  </si>
  <si>
    <t>Micaelamys namaquensis</t>
  </si>
  <si>
    <t>Mus indutus</t>
  </si>
  <si>
    <t>Mus minutoides (Mus orangiae synonym)</t>
  </si>
  <si>
    <t>Myomyscus verreauxii</t>
  </si>
  <si>
    <t>Mystromys albicaudatus</t>
  </si>
  <si>
    <t>Otomys angoniensis</t>
  </si>
  <si>
    <t>Otomys auratus</t>
  </si>
  <si>
    <t>Otomys irroratus</t>
  </si>
  <si>
    <t>Otomys karoensis</t>
  </si>
  <si>
    <t>Otomys laminatus</t>
  </si>
  <si>
    <t>Otomys sloggetti</t>
  </si>
  <si>
    <t>Otomys unisulcatus</t>
  </si>
  <si>
    <t>Paraxerus cepapi</t>
  </si>
  <si>
    <t>Paraxerus palliatus</t>
  </si>
  <si>
    <t>Paraxerus palliatus ornatus</t>
  </si>
  <si>
    <t>Parotomys brantsii</t>
  </si>
  <si>
    <t>Parotomys littledalei</t>
  </si>
  <si>
    <t>Pedetes capensis</t>
  </si>
  <si>
    <t>Petromus typicus</t>
  </si>
  <si>
    <t>Petromyscus barbouri</t>
  </si>
  <si>
    <t>Petromyscus collinus</t>
  </si>
  <si>
    <t>Petromyscus monticularis</t>
  </si>
  <si>
    <t>Poemys melanotis (previously Dendromus melanotis)</t>
  </si>
  <si>
    <t>Rhabdomys bechuanae</t>
  </si>
  <si>
    <t>Rhabdomys dilectus</t>
  </si>
  <si>
    <t>Rhabdomys intermedius</t>
  </si>
  <si>
    <t>Rhabdomys pumilio</t>
  </si>
  <si>
    <t>Saccostomus campestris</t>
  </si>
  <si>
    <t>Steatomys krebsii</t>
  </si>
  <si>
    <t>Steatomys pratensis</t>
  </si>
  <si>
    <t>Thallomys nigricauda</t>
  </si>
  <si>
    <t>Thallomys paedulcus</t>
  </si>
  <si>
    <t>Thryonomys swinderianus</t>
  </si>
  <si>
    <t>Zelotomys woosnami</t>
  </si>
  <si>
    <t>Orycteropus afer</t>
  </si>
  <si>
    <t xml:space="preserve">Taxon </t>
  </si>
  <si>
    <t>2017_Thr_UnPro</t>
  </si>
  <si>
    <t>2017+total_UnPro</t>
  </si>
  <si>
    <t>2017_Percentage THR +UnPr</t>
  </si>
  <si>
    <t>2025_Thr_UnPro</t>
  </si>
  <si>
    <t>2025+total_UnPro</t>
  </si>
  <si>
    <t>2025_Percentage THR +UnPr</t>
  </si>
  <si>
    <t>Is there a increase in thr Unprotected species between 2017 to   2025?</t>
  </si>
  <si>
    <t>% of thr species that are under protected</t>
  </si>
  <si>
    <t>2017_Thr_UnPro_En</t>
  </si>
  <si>
    <t>2017+UnPro+thr</t>
  </si>
  <si>
    <t>2017_Percentage THR +UnPr_En</t>
  </si>
  <si>
    <t>2025_Thr_UnPro_En</t>
  </si>
  <si>
    <t>2025+total_UnPro+thr</t>
  </si>
  <si>
    <t>2025_Percentage THR +UnPr_en</t>
  </si>
  <si>
    <t>Is there a increase in thr + Unprotected + end species between 2017 to   2025?</t>
  </si>
  <si>
    <t>By 3%</t>
  </si>
  <si>
    <t>Increase</t>
  </si>
  <si>
    <t>By 4%</t>
  </si>
  <si>
    <t xml:space="preserve">Might just be due to differnt outputs in results - not real </t>
  </si>
  <si>
    <t xml:space="preserve">Fish </t>
  </si>
  <si>
    <t>Same</t>
  </si>
  <si>
    <t>By 5%</t>
  </si>
  <si>
    <t>By 1%</t>
  </si>
  <si>
    <t>By 1 %</t>
  </si>
  <si>
    <t>By 2%</t>
  </si>
  <si>
    <t>Two species that have become less protected, the two taxa listed in email - small mammals, low record rate</t>
  </si>
  <si>
    <t>No. thr</t>
  </si>
  <si>
    <t>No of thr that are underP</t>
  </si>
  <si>
    <t>Taxon group</t>
  </si>
  <si>
    <t>Under_Thr_2017</t>
  </si>
  <si>
    <t>Total Thr_2017</t>
  </si>
  <si>
    <t>Percentage Thr Under protected 2018</t>
  </si>
  <si>
    <t>Under_Thr_2025</t>
  </si>
  <si>
    <t>Total Thr_2025</t>
  </si>
  <si>
    <t>Percentage Thr Under protected 2025</t>
  </si>
  <si>
    <t>Trend</t>
  </si>
  <si>
    <t>% point change</t>
  </si>
  <si>
    <t>%</t>
  </si>
  <si>
    <t>Decrease</t>
  </si>
  <si>
    <t>UnderPro_Thr_2025- Endemics</t>
  </si>
  <si>
    <t>Total Thr_2025_endemics</t>
  </si>
  <si>
    <t>Percentage Thr  (cr+en) +Under protected (np +pp) 2025</t>
  </si>
  <si>
    <t xml:space="preserve">Percentage change </t>
  </si>
  <si>
    <t>UnderPro_Thr_2025</t>
  </si>
  <si>
    <t>Row Labels</t>
  </si>
  <si>
    <t>Total number of threatened species</t>
  </si>
  <si>
    <t>Well protected Thr</t>
  </si>
  <si>
    <t xml:space="preserve">Mammals and Reptiles nearly a quarter of unluckies </t>
  </si>
  <si>
    <t>overall</t>
  </si>
  <si>
    <t>endemics</t>
  </si>
  <si>
    <t>Count of Taxon</t>
  </si>
  <si>
    <t>Grand Total</t>
  </si>
  <si>
    <t>(All)</t>
  </si>
  <si>
    <t>(Multiple Items)</t>
  </si>
  <si>
    <t>taxon</t>
  </si>
  <si>
    <t>protectionscore_no_effectiveness_2024</t>
  </si>
  <si>
    <t>protectionscore_no_effectiveness_2017</t>
  </si>
  <si>
    <t>protectioncategory_no_effectiveness_2024</t>
  </si>
  <si>
    <t>protectioncategory_no_effectiveness_2017</t>
  </si>
  <si>
    <t>protectionscore_2024</t>
  </si>
  <si>
    <t>protectionscore_2017</t>
  </si>
  <si>
    <t>protectioncategory_2025</t>
  </si>
  <si>
    <t>protectioncategory_2018</t>
  </si>
  <si>
    <t>Direction of improvement</t>
  </si>
  <si>
    <t>Endemism</t>
  </si>
  <si>
    <t>Change in PL with effectiveness 2024\</t>
  </si>
  <si>
    <t>Change in PL level 2018- 2025</t>
  </si>
  <si>
    <t>% well protected representation</t>
  </si>
  <si>
    <t>% that change category due to effectiveness</t>
  </si>
  <si>
    <t>improved PL category</t>
  </si>
  <si>
    <t>decreased in category</t>
  </si>
  <si>
    <t>improved</t>
  </si>
  <si>
    <t>decreased</t>
  </si>
  <si>
    <t>Protectioncategory_2018</t>
  </si>
  <si>
    <t>PL Weighted scores 2018</t>
  </si>
  <si>
    <t>Protectioncategory_2025</t>
  </si>
  <si>
    <t>PL weighted scores 2025</t>
  </si>
  <si>
    <t>Representation 2025</t>
  </si>
  <si>
    <t>Weighted score Representation 2025</t>
  </si>
  <si>
    <t>Count of protectioncategory_no_effectiveness_2024</t>
  </si>
  <si>
    <t>(blank)</t>
  </si>
  <si>
    <t>Protection level index 2018</t>
  </si>
  <si>
    <t>Protection level index 2025</t>
  </si>
  <si>
    <t>% increase in PL between 2018 and 2025</t>
  </si>
  <si>
    <t>PL</t>
  </si>
  <si>
    <t>Count of taxon</t>
  </si>
  <si>
    <t>Count of PL_2025</t>
  </si>
  <si>
    <t>PL_2025</t>
  </si>
  <si>
    <t>PL_2017</t>
  </si>
  <si>
    <t>SABAP2_number</t>
  </si>
  <si>
    <t>Common name</t>
  </si>
  <si>
    <t>Scientific name</t>
  </si>
  <si>
    <t>Period_2017</t>
  </si>
  <si>
    <t>Period_2025</t>
  </si>
  <si>
    <t>pl_2024_representation</t>
  </si>
  <si>
    <t>Compare</t>
  </si>
  <si>
    <t>Shikra</t>
  </si>
  <si>
    <t>Black Sparrowhawk</t>
  </si>
  <si>
    <t>Little Sparrowhawk</t>
  </si>
  <si>
    <t>Ovambo Sparrowhawk</t>
  </si>
  <si>
    <t>Rufous-breasted Sparrowhawk</t>
  </si>
  <si>
    <t>African Goshawk</t>
  </si>
  <si>
    <t>Great Reed Warbler</t>
  </si>
  <si>
    <t>African Reed Warbler</t>
  </si>
  <si>
    <t>Lesser Swamp Warbler</t>
  </si>
  <si>
    <t>Marsh Warbler</t>
  </si>
  <si>
    <t>Sedge Warbler</t>
  </si>
  <si>
    <t>Common Sandpiper</t>
  </si>
  <si>
    <t>African Jacana</t>
  </si>
  <si>
    <t>Striped Crake</t>
  </si>
  <si>
    <t>Southern Black Korhaan</t>
  </si>
  <si>
    <t>Northern Black Korhaan</t>
  </si>
  <si>
    <t>Rosy-faced Lovebird</t>
  </si>
  <si>
    <t>Chat Flycatcher</t>
  </si>
  <si>
    <t>Pale Flycatcher</t>
  </si>
  <si>
    <t>Half-collared Kingfisher</t>
  </si>
  <si>
    <t>Egyptian Goose</t>
  </si>
  <si>
    <t>Red-headed Finch</t>
  </si>
  <si>
    <t>Cut-throat Finch</t>
  </si>
  <si>
    <t>Orange-breasted Waxbill</t>
  </si>
  <si>
    <t>Thick-billed Weaver</t>
  </si>
  <si>
    <t>Red-headed Weaver</t>
  </si>
  <si>
    <t>Caspian Plover</t>
  </si>
  <si>
    <t>Greater Sand Plover</t>
  </si>
  <si>
    <t>White-fronted Plover</t>
  </si>
  <si>
    <t>Lesser Sand Plover</t>
  </si>
  <si>
    <t>Chestnut-banded Plover</t>
  </si>
  <si>
    <t>Kittlitz's Plover</t>
  </si>
  <si>
    <t>Cape Teal</t>
  </si>
  <si>
    <t>Red-billed Teal</t>
  </si>
  <si>
    <t>African Black Duck</t>
  </si>
  <si>
    <t>Yellow-billed Duck</t>
  </si>
  <si>
    <t>African Openbill</t>
  </si>
  <si>
    <t>Exclude no RLA</t>
  </si>
  <si>
    <t>Sombre Greenbul</t>
  </si>
  <si>
    <t>African Darter</t>
  </si>
  <si>
    <t>Cuckoo Finch</t>
  </si>
  <si>
    <t>Orange-breasted Sunbird</t>
  </si>
  <si>
    <t>Grey Penduline-tit</t>
  </si>
  <si>
    <t>Cape Penduline-tit</t>
  </si>
  <si>
    <t>Plain-backed Sunbird</t>
  </si>
  <si>
    <t>Short-tailed Pipit</t>
  </si>
  <si>
    <t>Bushveld Pipit</t>
  </si>
  <si>
    <t>Yellow-breasted Pipit</t>
  </si>
  <si>
    <t>African Pipit</t>
  </si>
  <si>
    <t>African Rock Pipit</t>
  </si>
  <si>
    <t>Mountain Pipit</t>
  </si>
  <si>
    <t>Plain-backed Pipit</t>
  </si>
  <si>
    <t>Striped Pipit</t>
  </si>
  <si>
    <t>Nicholson's Pipit</t>
  </si>
  <si>
    <t>Tree Pipit</t>
  </si>
  <si>
    <t>Buffy Pipit</t>
  </si>
  <si>
    <t>Yellow-breasted Apalis</t>
  </si>
  <si>
    <t>Rudd's Apalis</t>
  </si>
  <si>
    <t>Bar-throated Apalis</t>
  </si>
  <si>
    <t>Narina Trogon</t>
  </si>
  <si>
    <t>Little Swift</t>
  </si>
  <si>
    <t>Common Swift</t>
  </si>
  <si>
    <t>African Black Swift</t>
  </si>
  <si>
    <t>Bradfield's Swift</t>
  </si>
  <si>
    <t>White-rumped Swift</t>
  </si>
  <si>
    <t>Horus Swift</t>
  </si>
  <si>
    <t>Steppe Eagle</t>
  </si>
  <si>
    <t>Tawny Eagle</t>
  </si>
  <si>
    <t>African Hawk Eagle</t>
  </si>
  <si>
    <t>Verreaux's Eagle</t>
  </si>
  <si>
    <t>Great Egret</t>
  </si>
  <si>
    <t>Yellow-billed (Intermediate) Egret</t>
  </si>
  <si>
    <t>Grey Heron</t>
  </si>
  <si>
    <t>Goliath Heron</t>
  </si>
  <si>
    <t>Black-headed Heron</t>
  </si>
  <si>
    <t>Purple Heron</t>
  </si>
  <si>
    <t>Squacco Heron</t>
  </si>
  <si>
    <t>Rufous-bellied Heron</t>
  </si>
  <si>
    <t>Kori Bustard</t>
  </si>
  <si>
    <t>Ruddy Turnstone</t>
  </si>
  <si>
    <t>Marsh Owl</t>
  </si>
  <si>
    <t>African Cuckoo Hawk</t>
  </si>
  <si>
    <t>Grey Crowned Crane</t>
  </si>
  <si>
    <t>Cape Batis</t>
  </si>
  <si>
    <t>Woodward's Batis</t>
  </si>
  <si>
    <t>Chinspot Batis</t>
  </si>
  <si>
    <t>Pririt Batis</t>
  </si>
  <si>
    <t>Hadeda (Hadada) Ibis</t>
  </si>
  <si>
    <t>Eurasian Bittern</t>
  </si>
  <si>
    <t>Marico Flycatcher</t>
  </si>
  <si>
    <t>Little Rush Warbler</t>
  </si>
  <si>
    <t>Barratt's Warbler</t>
  </si>
  <si>
    <t>Knysna Warbler</t>
  </si>
  <si>
    <t>Black-faced Waxbill</t>
  </si>
  <si>
    <t>Red-billed Buffalo Weaver</t>
  </si>
  <si>
    <t>Spotted Eagle-Owl</t>
  </si>
  <si>
    <t>Cape Eagle-Owl</t>
  </si>
  <si>
    <t>Verreaux's Eagle-Owl</t>
  </si>
  <si>
    <t>Western Cattle Egret</t>
  </si>
  <si>
    <t>Southern Ground-Hornbill</t>
  </si>
  <si>
    <t>Yellow-billed Oxpecker</t>
  </si>
  <si>
    <t>Red-billed Oxpecker</t>
  </si>
  <si>
    <t>Spotted Thick-knee</t>
  </si>
  <si>
    <t>Water Thick-knee</t>
  </si>
  <si>
    <t>Common (Steppe) Buzzard</t>
  </si>
  <si>
    <t>Jackal Buzzard</t>
  </si>
  <si>
    <t>Forest Buzzard</t>
  </si>
  <si>
    <t>Green-backed (Striated) Heron</t>
  </si>
  <si>
    <t>Trumpeter Hornbill</t>
  </si>
  <si>
    <t>Barred Wren-Warbler</t>
  </si>
  <si>
    <t>Stierling's Wren-Warbler</t>
  </si>
  <si>
    <t>Red-capped Lark</t>
  </si>
  <si>
    <t>Fawn-coloured Lark</t>
  </si>
  <si>
    <t>Karoo Lark</t>
  </si>
  <si>
    <t>Barlow's Lark</t>
  </si>
  <si>
    <t xml:space="preserve">Can not find species on Bird Life list, is in the SANBI website - using that to populate information , but no other information. Possibly a synonum of Calendulauda erythrochlamys. Seems to occur in Sa, might nee to add to list. Using Calendulauda erythrochlamys status </t>
  </si>
  <si>
    <t>Red Lark</t>
  </si>
  <si>
    <t>Sabota Lark</t>
  </si>
  <si>
    <t>Sanderling</t>
  </si>
  <si>
    <t>Red Knot</t>
  </si>
  <si>
    <t>Curlew Sandpiper</t>
  </si>
  <si>
    <t>Pectoral Sandpiper</t>
  </si>
  <si>
    <t>Little Stint</t>
  </si>
  <si>
    <t>Ruff</t>
  </si>
  <si>
    <t>Green-backed Camaroptera</t>
  </si>
  <si>
    <t>Grey-backed Camaroptera</t>
  </si>
  <si>
    <t>Black Cuckooshrike</t>
  </si>
  <si>
    <t>Golden-tailed Woodpecker</t>
  </si>
  <si>
    <t>Bennett's Woodpecker</t>
  </si>
  <si>
    <t>Knysna Woodpecker</t>
  </si>
  <si>
    <t>Buff-streaked Chat</t>
  </si>
  <si>
    <t>Coqui Francolin</t>
  </si>
  <si>
    <t>European Nightjar</t>
  </si>
  <si>
    <t>Square-tailed Nightjar</t>
  </si>
  <si>
    <t>Swamp Nightjar</t>
  </si>
  <si>
    <t>Fiery-necked Nightjar</t>
  </si>
  <si>
    <t>Rufous-cheeked Nightjar</t>
  </si>
  <si>
    <t>Freckled Nightjar</t>
  </si>
  <si>
    <t>Pennant-winged Nightjar</t>
  </si>
  <si>
    <t>Broad-tailed Warbler (Fan-tailed Grassbird)</t>
  </si>
  <si>
    <t>Grey Cuckooshrike</t>
  </si>
  <si>
    <t>White-breasted Cuckooshrike</t>
  </si>
  <si>
    <t>Lesser Striped Swallow</t>
  </si>
  <si>
    <t>Greater Striped Swallow</t>
  </si>
  <si>
    <t>Red-breasted Swallow</t>
  </si>
  <si>
    <t>Mosque Swallow</t>
  </si>
  <si>
    <t>Burchell's Coucal</t>
  </si>
  <si>
    <t>Black Coucal</t>
  </si>
  <si>
    <t>Possibly exclude as no RLA?</t>
  </si>
  <si>
    <t>Senegal Coucal</t>
  </si>
  <si>
    <t>Karoo Scrub Robin</t>
  </si>
  <si>
    <t>White-browed Scrub Robin</t>
  </si>
  <si>
    <t>Kalahari Scrub Robin</t>
  </si>
  <si>
    <t>Bearded Scrub Robin</t>
  </si>
  <si>
    <t>Brown Scrub Robin</t>
  </si>
  <si>
    <t>Agulhas Long-billed Lark</t>
  </si>
  <si>
    <t>Short-clawed Lark</t>
  </si>
  <si>
    <t>Cape Long-billed Lark</t>
  </si>
  <si>
    <t>Eastern Long-billed Lark</t>
  </si>
  <si>
    <t>Karoo Long-billed Lark</t>
  </si>
  <si>
    <t>Pied Kingfisher</t>
  </si>
  <si>
    <t>Green Malkoha</t>
  </si>
  <si>
    <t>Drakensberg Rockjumper</t>
  </si>
  <si>
    <t>Cape Rockjumper</t>
  </si>
  <si>
    <t>Amethyst Sunbird</t>
  </si>
  <si>
    <t>Scarlet-chested Sunbird</t>
  </si>
  <si>
    <t>Common Ringed Plover</t>
  </si>
  <si>
    <t>Three-banded Plover</t>
  </si>
  <si>
    <t>Spike-heeled Lark</t>
  </si>
  <si>
    <t>Whiskered Tern</t>
  </si>
  <si>
    <t>White-winged Tern</t>
  </si>
  <si>
    <t>Yellow-bellied Greenbul</t>
  </si>
  <si>
    <t>Black-fronted Bush-shrike</t>
  </si>
  <si>
    <t>Olive Bush-Shrike</t>
  </si>
  <si>
    <t>Orange-breasted Bush-Shrike</t>
  </si>
  <si>
    <t>Bearded Woodpecker</t>
  </si>
  <si>
    <t>Diederik Cuckoo</t>
  </si>
  <si>
    <t>African Emerald Cuckoo</t>
  </si>
  <si>
    <t>Klaas's Cuckoo</t>
  </si>
  <si>
    <t>Collared Palm Thrush</t>
  </si>
  <si>
    <t>Abdim's Stork</t>
  </si>
  <si>
    <t>White Stork</t>
  </si>
  <si>
    <t>African Woolly-necked Stork</t>
  </si>
  <si>
    <t>different common names - withouth African infront</t>
  </si>
  <si>
    <t>Black Stork</t>
  </si>
  <si>
    <t>Violet-backed Starling</t>
  </si>
  <si>
    <t>Greater Double-collared Sunbird</t>
  </si>
  <si>
    <t>Purple-banded Sunbird</t>
  </si>
  <si>
    <t>Southern Double-collared Sunbird</t>
  </si>
  <si>
    <t>Dusky Sunbird</t>
  </si>
  <si>
    <t>Marico Sunbird</t>
  </si>
  <si>
    <t>Neergaard's Sunbird</t>
  </si>
  <si>
    <t>White-bellied Sunbird</t>
  </si>
  <si>
    <t>Brown Snake Eagle</t>
  </si>
  <si>
    <t>Southern Banded Snake Eagle</t>
  </si>
  <si>
    <t>Black-chested Snake Eagle</t>
  </si>
  <si>
    <t>Western Marsh Harrier</t>
  </si>
  <si>
    <t>Pallid Harrier</t>
  </si>
  <si>
    <t>Black Harrier</t>
  </si>
  <si>
    <t>Montagu's Harrier</t>
  </si>
  <si>
    <t>African Marsh Harrier</t>
  </si>
  <si>
    <t>Lazy Cisticola</t>
  </si>
  <si>
    <t>Desert Cisticola</t>
  </si>
  <si>
    <t>Wing-snapping Cisticola</t>
  </si>
  <si>
    <t>Rattling Cisticola</t>
  </si>
  <si>
    <t>Pale-crowned Cisticola</t>
  </si>
  <si>
    <t>Red-faced Cisticola</t>
  </si>
  <si>
    <t>Neddicky</t>
  </si>
  <si>
    <t>Rufous-winged Cisticola</t>
  </si>
  <si>
    <t>Zitting Cisticola</t>
  </si>
  <si>
    <t>Wailing Cisticola</t>
  </si>
  <si>
    <t>Croaking Cisticola</t>
  </si>
  <si>
    <t>Tinkling Cisticola</t>
  </si>
  <si>
    <t>Grey-backed Cisticola</t>
  </si>
  <si>
    <t>Cloud Cisticola</t>
  </si>
  <si>
    <t>Levaillant's Cisticola</t>
  </si>
  <si>
    <t>Great Spotted Cuckoo</t>
  </si>
  <si>
    <t>Jacobin Cuckoo</t>
  </si>
  <si>
    <t>Levaillant's Cuckoo</t>
  </si>
  <si>
    <t>Lesser Spotted Eagle</t>
  </si>
  <si>
    <t>Swee Waxbill</t>
  </si>
  <si>
    <t>White-backed Mousebird</t>
  </si>
  <si>
    <t>Speckled Mousebird</t>
  </si>
  <si>
    <t>African Olive Pigeon</t>
  </si>
  <si>
    <t>Eastern Bronze-naped Pigeon</t>
  </si>
  <si>
    <t>Speckled Pigeon</t>
  </si>
  <si>
    <t>Lemon Dove</t>
  </si>
  <si>
    <t>Rock Dove</t>
  </si>
  <si>
    <t>Lilac-breasted Roller</t>
  </si>
  <si>
    <t>European Roller</t>
  </si>
  <si>
    <t>Purple Roller</t>
  </si>
  <si>
    <t>Racket-tailed Roller</t>
  </si>
  <si>
    <t>White-necked Raven</t>
  </si>
  <si>
    <t>Pied Crow</t>
  </si>
  <si>
    <t>Cape Crow</t>
  </si>
  <si>
    <t>Malachite Kingfisher</t>
  </si>
  <si>
    <t>Chorister Robin-chat</t>
  </si>
  <si>
    <t>White-browed Robin-chat</t>
  </si>
  <si>
    <t>Red-capped Robin-chat</t>
  </si>
  <si>
    <t>Common Quail</t>
  </si>
  <si>
    <t>Harlequin Quail</t>
  </si>
  <si>
    <t>Wattled Starling</t>
  </si>
  <si>
    <t>African Crake</t>
  </si>
  <si>
    <t>Corn Crake</t>
  </si>
  <si>
    <t>Grey Go-away-bird</t>
  </si>
  <si>
    <t>White-throated Canary</t>
  </si>
  <si>
    <t>Black-throated Canary</t>
  </si>
  <si>
    <t>Lemon-breasted Canary</t>
  </si>
  <si>
    <t>Yellow Canary</t>
  </si>
  <si>
    <t>Streaky-headed Seedeater</t>
  </si>
  <si>
    <t>Protea Canary (Seedeater)</t>
  </si>
  <si>
    <t>Yellow-fronted Canary</t>
  </si>
  <si>
    <t>Forest Canary</t>
  </si>
  <si>
    <t>Brimstone Canary</t>
  </si>
  <si>
    <t>Drakensberg Siskin</t>
  </si>
  <si>
    <t>Cape Siskin</t>
  </si>
  <si>
    <t>Victorin's Warbler</t>
  </si>
  <si>
    <t>Common Cuckoo</t>
  </si>
  <si>
    <t>Black Cuckoo</t>
  </si>
  <si>
    <t>African Cuckoo</t>
  </si>
  <si>
    <t>Red-chested Cuckoo</t>
  </si>
  <si>
    <t>Common Whitethroat</t>
  </si>
  <si>
    <t>Layard's Tit-Babbler (Warbler)</t>
  </si>
  <si>
    <t>Chestnut-vented Tit-Babbler (Warbler)</t>
  </si>
  <si>
    <t>Burchell's Courser</t>
  </si>
  <si>
    <t>Temminck's Courser</t>
  </si>
  <si>
    <t>Olive Sunbird</t>
  </si>
  <si>
    <t>Grey Sunbird</t>
  </si>
  <si>
    <t>African Palm Swift</t>
  </si>
  <si>
    <t>Common House Martin</t>
  </si>
  <si>
    <t>Fulvous Whistling Duck</t>
  </si>
  <si>
    <t>White-faced Whistling Duck</t>
  </si>
  <si>
    <t>Cardinal Woodpecker</t>
  </si>
  <si>
    <t>Olive Woodpecker</t>
  </si>
  <si>
    <t>Cape Robin-chat</t>
  </si>
  <si>
    <t>White-throated Robin-chat</t>
  </si>
  <si>
    <t>Fork-tailed Drongo</t>
  </si>
  <si>
    <t>Common Square-tailed Drongo</t>
  </si>
  <si>
    <t>Black-backed Puffback</t>
  </si>
  <si>
    <t>Black Heron</t>
  </si>
  <si>
    <t>Little Egret</t>
  </si>
  <si>
    <t>Black-winged Kite</t>
  </si>
  <si>
    <t>Karoo Chat</t>
  </si>
  <si>
    <t>Sickle-winged Chat</t>
  </si>
  <si>
    <t>Tractrac Chat</t>
  </si>
  <si>
    <t>Cape Bunting</t>
  </si>
  <si>
    <t>Golden-breasted Bunting</t>
  </si>
  <si>
    <t>Lark-like Bunting</t>
  </si>
  <si>
    <t>Cinnamon-breasted Bunting</t>
  </si>
  <si>
    <t>Saddle-billed Stork</t>
  </si>
  <si>
    <t>Karoo Eremomela</t>
  </si>
  <si>
    <t>Yellow-bellied Eremomela</t>
  </si>
  <si>
    <t>Green-capped Eremomela</t>
  </si>
  <si>
    <t>Burnt-necked Eremomela</t>
  </si>
  <si>
    <t>Black-eared Sparrow-Lark</t>
  </si>
  <si>
    <t>Chestnut-backed Sparrow-lark</t>
  </si>
  <si>
    <t>Grey-backed Sparrow-lark</t>
  </si>
  <si>
    <t>Common Waxbill</t>
  </si>
  <si>
    <t>Yellow-crowned Bishop</t>
  </si>
  <si>
    <t>White-winged Widowbird</t>
  </si>
  <si>
    <t>Red-collared Widowbird</t>
  </si>
  <si>
    <t>Fan-tailed Widowbird</t>
  </si>
  <si>
    <t>Yellow Bishop</t>
  </si>
  <si>
    <t>Southern Red Bishop</t>
  </si>
  <si>
    <t>Long-tailed Widowbird</t>
  </si>
  <si>
    <t>Blue Korhaan</t>
  </si>
  <si>
    <t>White-bellied Korhaan (Bustard)</t>
  </si>
  <si>
    <t>Southern White-crowned Shrike</t>
  </si>
  <si>
    <t>Cinnamon-breasted Warbler</t>
  </si>
  <si>
    <t>Broad-billed Roller</t>
  </si>
  <si>
    <t>Amur Falcon</t>
  </si>
  <si>
    <t>Lanner Falcon</t>
  </si>
  <si>
    <t>Red-necked Falcon</t>
  </si>
  <si>
    <t>Sooty Falcon</t>
  </si>
  <si>
    <t>Dickinson's Kestrel</t>
  </si>
  <si>
    <t>Taita Falcon</t>
  </si>
  <si>
    <t>Lesser Kestrel</t>
  </si>
  <si>
    <t>Peregrine Falcon</t>
  </si>
  <si>
    <t>Greater Kestrel</t>
  </si>
  <si>
    <t>Rock Kestrel</t>
  </si>
  <si>
    <t>Eurasian Hobby</t>
  </si>
  <si>
    <t>Red-footed Falcon</t>
  </si>
  <si>
    <t>Ashy Flycatcher</t>
  </si>
  <si>
    <t>Red-knobbed coot</t>
  </si>
  <si>
    <t>Large-billed Lark</t>
  </si>
  <si>
    <t>African Snipe</t>
  </si>
  <si>
    <t>Common Moorhen</t>
  </si>
  <si>
    <t>Purple-crested Turaco</t>
  </si>
  <si>
    <t>Ground Woodpecker</t>
  </si>
  <si>
    <t>Orange Ground Thrush</t>
  </si>
  <si>
    <t>Spotted Ground Thrush</t>
  </si>
  <si>
    <t>Southern Bald Ibis</t>
  </si>
  <si>
    <t>Black-winged Pratincole</t>
  </si>
  <si>
    <t>Collared Pratincole</t>
  </si>
  <si>
    <t>Grey Waxbill</t>
  </si>
  <si>
    <t>African Barred Owlet</t>
  </si>
  <si>
    <t>Pearl-spotted Owlet</t>
  </si>
  <si>
    <t>White-backed Night Heron</t>
  </si>
  <si>
    <t>Violet-eared Waxbill</t>
  </si>
  <si>
    <t>Wattled Crane</t>
  </si>
  <si>
    <t>Blue Crane</t>
  </si>
  <si>
    <t>Crested Guineafowl</t>
  </si>
  <si>
    <t>Yellow-throated Petronia (Yellow-throated Bush Sparrow)</t>
  </si>
  <si>
    <t>Bearded Vulture</t>
  </si>
  <si>
    <t>Palm-nut Vulture</t>
  </si>
  <si>
    <t>White-backed Vulture</t>
  </si>
  <si>
    <t>Cape Vulture</t>
  </si>
  <si>
    <t>African (Black) Oystercatcher</t>
  </si>
  <si>
    <t>Brown-hooded Kingfisher</t>
  </si>
  <si>
    <t>Striped Kingfisher</t>
  </si>
  <si>
    <t>Grey-headed Kingfisher</t>
  </si>
  <si>
    <t>Woodland Kingfisher</t>
  </si>
  <si>
    <t>Mangrove Kingfisher</t>
  </si>
  <si>
    <t>Collared Sunbird</t>
  </si>
  <si>
    <t>Rudd's Lark</t>
  </si>
  <si>
    <t>Karoo Korhaan</t>
  </si>
  <si>
    <t>Ayres's Hawk Eagle</t>
  </si>
  <si>
    <t>Booted Eagle</t>
  </si>
  <si>
    <t>Wahlberg's Eagle</t>
  </si>
  <si>
    <t>Black-winged Stilt</t>
  </si>
  <si>
    <t>Icterine Warbler</t>
  </si>
  <si>
    <t>Olive-tree Warbler</t>
  </si>
  <si>
    <t>White-throated Swallow</t>
  </si>
  <si>
    <t>Blue Swallow</t>
  </si>
  <si>
    <t>Pearl-breasted Swallow</t>
  </si>
  <si>
    <t>Barn Swallow</t>
  </si>
  <si>
    <t>Wire-tailed Swallow</t>
  </si>
  <si>
    <t>Southern Hyliota</t>
  </si>
  <si>
    <t>Pink-throated Twinspot</t>
  </si>
  <si>
    <t>Red-throated Twinspot</t>
  </si>
  <si>
    <t>African Fish Eagle</t>
  </si>
  <si>
    <t>Dark-capped (African) Yellow Warbler</t>
  </si>
  <si>
    <t>Greater Honeyguide</t>
  </si>
  <si>
    <t>Lesser Honeyguide</t>
  </si>
  <si>
    <t>Scaly-throated Honeyguide</t>
  </si>
  <si>
    <t>African Pygmy Kingfisher</t>
  </si>
  <si>
    <t>Little Bittern</t>
  </si>
  <si>
    <t>Dwarf Bittern</t>
  </si>
  <si>
    <t>Red-throated Wryneck</t>
  </si>
  <si>
    <t>Lizard Buzzard</t>
  </si>
  <si>
    <t>Jameson's Firefinch</t>
  </si>
  <si>
    <t>African Firefinch</t>
  </si>
  <si>
    <t>Red-billed Firefinch</t>
  </si>
  <si>
    <t>Burchell's Starling</t>
  </si>
  <si>
    <t>Pied Starling</t>
  </si>
  <si>
    <t>Greater Blue-eared Starling</t>
  </si>
  <si>
    <t>Meves's Starling</t>
  </si>
  <si>
    <t>Cape Starling</t>
  </si>
  <si>
    <t>Crimson-breasted Shrike</t>
  </si>
  <si>
    <t>Southern Boubou</t>
  </si>
  <si>
    <t>Tropical Boubou</t>
  </si>
  <si>
    <t>Southern (Common) Fiscal</t>
  </si>
  <si>
    <t>Red-backed Shrike</t>
  </si>
  <si>
    <t>Lesser Grey Shrike</t>
  </si>
  <si>
    <t>Marabou Stork</t>
  </si>
  <si>
    <t>Bar-tailed Godwit</t>
  </si>
  <si>
    <t>Black-bellied Bustard</t>
  </si>
  <si>
    <t>River Warbler</t>
  </si>
  <si>
    <t>Long-crested Eagle</t>
  </si>
  <si>
    <t>Crowned Hornbill</t>
  </si>
  <si>
    <t>African Grey Hornbill</t>
  </si>
  <si>
    <t>Red-crested Korhaan</t>
  </si>
  <si>
    <t>Thrush Nightingale</t>
  </si>
  <si>
    <t>Black-collared Barbet</t>
  </si>
  <si>
    <t>Bat Hawk</t>
  </si>
  <si>
    <t>Rosy-throated Longclaw</t>
  </si>
  <si>
    <t>Cape Longclaw</t>
  </si>
  <si>
    <t>Yellow-throated Longclaw</t>
  </si>
  <si>
    <t>Grey-headed Bush-Shrike</t>
  </si>
  <si>
    <t>Rufous-eared Warbler</t>
  </si>
  <si>
    <t>Green Twinspot</t>
  </si>
  <si>
    <t>Giant Kingfisher</t>
  </si>
  <si>
    <t>Southern Black Flycatcher</t>
  </si>
  <si>
    <t>Grey Tit</t>
  </si>
  <si>
    <t>Ashy Tit</t>
  </si>
  <si>
    <t>Southern Black Tit</t>
  </si>
  <si>
    <t>Pale Chanting Goshawk</t>
  </si>
  <si>
    <t>Dark Chanting Goshawk</t>
  </si>
  <si>
    <t>European Bee-eater</t>
  </si>
  <si>
    <t>White-fronted Bee-eater</t>
  </si>
  <si>
    <t>Swallow-tailed Bee-eater</t>
  </si>
  <si>
    <t>Southern Carmine Bee-eater</t>
  </si>
  <si>
    <t>Blue-cheeked Bee-eater</t>
  </si>
  <si>
    <t>Little Bee-eater</t>
  </si>
  <si>
    <t>Reed Cormorant</t>
  </si>
  <si>
    <t>Gabar Goshawk</t>
  </si>
  <si>
    <t>Lesser Jacana</t>
  </si>
  <si>
    <t>Yellow-billed Kite</t>
  </si>
  <si>
    <t>Black Kite</t>
  </si>
  <si>
    <t>Rufous-naped Lark</t>
  </si>
  <si>
    <t>Cape Clapper Lark</t>
  </si>
  <si>
    <t>Melodious Lark</t>
  </si>
  <si>
    <t>Eastern Clapper Lark</t>
  </si>
  <si>
    <t>Monotonous Lark</t>
  </si>
  <si>
    <t>Flappet Lark</t>
  </si>
  <si>
    <t>Short-toed Rock Thrush</t>
  </si>
  <si>
    <t>Sentinel Rock Thrush</t>
  </si>
  <si>
    <t>Cape Rock Thrush</t>
  </si>
  <si>
    <t>African Pied Wagtail</t>
  </si>
  <si>
    <t>Cape Wagtail</t>
  </si>
  <si>
    <t>Mountain Wagtail</t>
  </si>
  <si>
    <t>Western Yellow Wagtail</t>
  </si>
  <si>
    <t>African Dusky Flycatcher</t>
  </si>
  <si>
    <t>Spotted Flycatcher</t>
  </si>
  <si>
    <t>Yellow-billed Stork</t>
  </si>
  <si>
    <t>Grey Tit-Flycatcher</t>
  </si>
  <si>
    <t>Arnot's Chat</t>
  </si>
  <si>
    <t>Ant-eating Chat</t>
  </si>
  <si>
    <t>Mountain Wheatear</t>
  </si>
  <si>
    <t>Böhm's Spinetail</t>
  </si>
  <si>
    <t>Hooded Vulture</t>
  </si>
  <si>
    <t>Malachite Sunbird</t>
  </si>
  <si>
    <t>Banded Martin</t>
  </si>
  <si>
    <t>Denham's Bustard</t>
  </si>
  <si>
    <t>Ludwig's Bustard</t>
  </si>
  <si>
    <t>Southern Pochard</t>
  </si>
  <si>
    <t>African Pygmy Goose</t>
  </si>
  <si>
    <t>Eastern Nicator</t>
  </si>
  <si>
    <t>Brubru</t>
  </si>
  <si>
    <t>Black-bellied Starling</t>
  </si>
  <si>
    <t>Eurasian Curlew</t>
  </si>
  <si>
    <t>Common Whimbrel</t>
  </si>
  <si>
    <t>Changed common name - Euratian to common and not on website</t>
  </si>
  <si>
    <t>Helmeted Guineafowl</t>
  </si>
  <si>
    <t>Black-crowned Night Heron</t>
  </si>
  <si>
    <t>Namaqua Dove</t>
  </si>
  <si>
    <t>Familiar Chat</t>
  </si>
  <si>
    <t>Capped Wheatear</t>
  </si>
  <si>
    <t>Red-winged Starling</t>
  </si>
  <si>
    <t>Pale-winged Starling</t>
  </si>
  <si>
    <t>African Golden Oriole</t>
  </si>
  <si>
    <t>Black-headed Oriole</t>
  </si>
  <si>
    <t>Eurasian Golden Oriole</t>
  </si>
  <si>
    <t>Crested Francolin</t>
  </si>
  <si>
    <t>African Quail-finch</t>
  </si>
  <si>
    <t>African Scops Owl</t>
  </si>
  <si>
    <t>Maccoa Duck</t>
  </si>
  <si>
    <t>Thick-billed Cuckoo</t>
  </si>
  <si>
    <t>Western Osprey</t>
  </si>
  <si>
    <t>Lesser Moorhen</t>
  </si>
  <si>
    <t>Southern Grey-headed Sparrow</t>
  </si>
  <si>
    <t>Cape Sparrow</t>
  </si>
  <si>
    <t>Great Sparrow</t>
  </si>
  <si>
    <t>Pink-backed Pelican</t>
  </si>
  <si>
    <t>European Honey Buzzard</t>
  </si>
  <si>
    <t>South African Cliff Swallow</t>
  </si>
  <si>
    <t>Sociable Weaver</t>
  </si>
  <si>
    <t>Lesser Flamingo</t>
  </si>
  <si>
    <t>Greater Flamingo</t>
  </si>
  <si>
    <t>Green Wood-hoopoe</t>
  </si>
  <si>
    <t>Namaqua Warbler</t>
  </si>
  <si>
    <t>Yellow-streaked Greenbul</t>
  </si>
  <si>
    <t>Terrestrial Brownbul</t>
  </si>
  <si>
    <t>Yellow-throated Woodland Warbler</t>
  </si>
  <si>
    <t>Willow Warbler</t>
  </si>
  <si>
    <t>Dusky Lark</t>
  </si>
  <si>
    <t>African Spoonbill</t>
  </si>
  <si>
    <t>Black-throated Wattle-eye</t>
  </si>
  <si>
    <t>Spur-winged Goose</t>
  </si>
  <si>
    <t>Glossy Ibis</t>
  </si>
  <si>
    <t>White-browed Sparrow-Weaver</t>
  </si>
  <si>
    <t>Dark-backed Weaver</t>
  </si>
  <si>
    <t>Cape Weaver</t>
  </si>
  <si>
    <t>Village Weaver</t>
  </si>
  <si>
    <t>Lesser Masked Weaver</t>
  </si>
  <si>
    <t>Spectacled Weaver</t>
  </si>
  <si>
    <t>Yellow (Eastern Golden) Weaver</t>
  </si>
  <si>
    <t>Southern Masked Weaver</t>
  </si>
  <si>
    <t>African (Holub's) Golden Weaver</t>
  </si>
  <si>
    <t>Southern Brown-throated Weaver</t>
  </si>
  <si>
    <t>Grey Plover</t>
  </si>
  <si>
    <t>African Finfoot</t>
  </si>
  <si>
    <t>Great Crested Grebe</t>
  </si>
  <si>
    <t>Black-necked Grebe</t>
  </si>
  <si>
    <t>Yellow-rumped Tinkerbird</t>
  </si>
  <si>
    <t>Yellow-fronted Tinkerbird</t>
  </si>
  <si>
    <t>Red-fronted Tinkerbird</t>
  </si>
  <si>
    <t>White-starred Robin</t>
  </si>
  <si>
    <t>Brown-headed Parrot</t>
  </si>
  <si>
    <t>Grey-headed (Brown-necked) Parrot</t>
  </si>
  <si>
    <t>Meyer's Parrot</t>
  </si>
  <si>
    <t>Cape Parrot</t>
  </si>
  <si>
    <t>Martial Eagle</t>
  </si>
  <si>
    <t>Pygmy Falcon</t>
  </si>
  <si>
    <t>African Harrier-Hawk</t>
  </si>
  <si>
    <t>Allen's Gallinule</t>
  </si>
  <si>
    <t>African Swamphen</t>
  </si>
  <si>
    <t>Spotted Crake</t>
  </si>
  <si>
    <t>Black-chested Prinia</t>
  </si>
  <si>
    <t>Drakensberg Prinia</t>
  </si>
  <si>
    <t>Karoo Prinia</t>
  </si>
  <si>
    <t>Tawny-flanked Prinia</t>
  </si>
  <si>
    <t>White-crested Helmet-Shrike</t>
  </si>
  <si>
    <t>Retz's Helmet-Shrike</t>
  </si>
  <si>
    <t>Brown-backed Honeybird</t>
  </si>
  <si>
    <t>Cape Sugarbird</t>
  </si>
  <si>
    <t>Gurney's Sugarbird</t>
  </si>
  <si>
    <t>Black Saw-wing</t>
  </si>
  <si>
    <t>Grey-rumped Swallow</t>
  </si>
  <si>
    <t>Red-billed Spurfowl</t>
  </si>
  <si>
    <t>Red-necked Spurfowl</t>
  </si>
  <si>
    <t>Cape Spurfowl</t>
  </si>
  <si>
    <t>Natal Spurfowl</t>
  </si>
  <si>
    <t>Swainson's Spurfowl</t>
  </si>
  <si>
    <t>Double-banded Sandgrouse</t>
  </si>
  <si>
    <t>Burchell's Sandgrouse</t>
  </si>
  <si>
    <t>Yellow-throated Sandgrouse</t>
  </si>
  <si>
    <t>Namaqua Sandgrouse</t>
  </si>
  <si>
    <t>Southern White-faced Owl</t>
  </si>
  <si>
    <t>Rock Martin</t>
  </si>
  <si>
    <t>Cape Bulbul</t>
  </si>
  <si>
    <t>African Red-eyed Bulbul</t>
  </si>
  <si>
    <t>Dark-capped Bulbul</t>
  </si>
  <si>
    <t>Orange-winged Pytilia</t>
  </si>
  <si>
    <t>Green-winged Pytilia</t>
  </si>
  <si>
    <t>Red-headed Quelea</t>
  </si>
  <si>
    <t>Red-billed Quelea</t>
  </si>
  <si>
    <t>African Rail</t>
  </si>
  <si>
    <t>Pied Avocet</t>
  </si>
  <si>
    <t>Common Scimitarbill</t>
  </si>
  <si>
    <t>Double-banded Courser</t>
  </si>
  <si>
    <t>Bronze-winged Courser</t>
  </si>
  <si>
    <t>Three-banded Courser</t>
  </si>
  <si>
    <t>Brown-throated Martin</t>
  </si>
  <si>
    <t>Sand Martin</t>
  </si>
  <si>
    <t>Greater Painted-snipe</t>
  </si>
  <si>
    <t>African Skimmer</t>
  </si>
  <si>
    <t>Secretarybird</t>
  </si>
  <si>
    <t>Knob-billed Duck</t>
  </si>
  <si>
    <t>Striped Flufftail</t>
  </si>
  <si>
    <t>White-winged Flufftail</t>
  </si>
  <si>
    <t>Buff-spotted Flufftail</t>
  </si>
  <si>
    <t>Red-chested Flufftail</t>
  </si>
  <si>
    <t>African Stonechat</t>
  </si>
  <si>
    <t>Grey-winged Francolin</t>
  </si>
  <si>
    <t>Orange River Francolin</t>
  </si>
  <si>
    <t>Red-winged Francolin</t>
  </si>
  <si>
    <t>Shelley's Francolin</t>
  </si>
  <si>
    <t>Hamerkop</t>
  </si>
  <si>
    <t>Pel's Fishing Owl</t>
  </si>
  <si>
    <t>Black-headed Canary</t>
  </si>
  <si>
    <t>Cape Canary</t>
  </si>
  <si>
    <t>Fiscal Flycatcher</t>
  </si>
  <si>
    <t>African Broadbill</t>
  </si>
  <si>
    <t>Blue-billed Teal</t>
  </si>
  <si>
    <t>Cape Shoveler</t>
  </si>
  <si>
    <t>Bronze Mannikin</t>
  </si>
  <si>
    <t>Magpie Mannikin</t>
  </si>
  <si>
    <t>Red-backed Mannikin</t>
  </si>
  <si>
    <t>Cape Grassbird</t>
  </si>
  <si>
    <t>Laughing Dove</t>
  </si>
  <si>
    <t>Pink-billed Lark</t>
  </si>
  <si>
    <t>Botha's Lark</t>
  </si>
  <si>
    <t>Sclater's Lark</t>
  </si>
  <si>
    <t>Stark's Lark</t>
  </si>
  <si>
    <t>Scaly-feathered Finch (Weaver)</t>
  </si>
  <si>
    <t>White-eared Barbet</t>
  </si>
  <si>
    <t>Green Barbet</t>
  </si>
  <si>
    <t>Fairy Flycatcher</t>
  </si>
  <si>
    <t>Crowned Eagle</t>
  </si>
  <si>
    <t>Cape Turtle (Ring-necked) Dove</t>
  </si>
  <si>
    <t>African Mourning (Mourning Collared) Dove</t>
  </si>
  <si>
    <t>Red-eyed Dove</t>
  </si>
  <si>
    <t>African Wood Owl</t>
  </si>
  <si>
    <t>Common Ostrich</t>
  </si>
  <si>
    <t>Garden Warbler</t>
  </si>
  <si>
    <t>Bush Blackcap</t>
  </si>
  <si>
    <t>Long-billed crombec</t>
  </si>
  <si>
    <t>Little Grebe</t>
  </si>
  <si>
    <t>Alpine Swift</t>
  </si>
  <si>
    <t>South African Shelduck</t>
  </si>
  <si>
    <t>Knysna Turaco</t>
  </si>
  <si>
    <t>Livingstone's Turaco</t>
  </si>
  <si>
    <t>Brown-crowned Tchagra</t>
  </si>
  <si>
    <t>Black-crowned Tchagra</t>
  </si>
  <si>
    <t>Southern Tchagra</t>
  </si>
  <si>
    <t>Mottled Spinetail</t>
  </si>
  <si>
    <t>Gorgeous Bush-Shrike</t>
  </si>
  <si>
    <t>Bokmakierie</t>
  </si>
  <si>
    <t>Bateleur</t>
  </si>
  <si>
    <t>African Paradise Flycatcher</t>
  </si>
  <si>
    <t>White-backed Duck</t>
  </si>
  <si>
    <t>Mocking Cliff Chat</t>
  </si>
  <si>
    <t>African Sacred Ibis</t>
  </si>
  <si>
    <t>Southern Yellow-billed Hornbill</t>
  </si>
  <si>
    <t>Southern Red-billed Hornbill</t>
  </si>
  <si>
    <t>Lappet-faced Vulture</t>
  </si>
  <si>
    <t>Crested Barbet</t>
  </si>
  <si>
    <t>African Green Pigeon</t>
  </si>
  <si>
    <t>Acacia Pied Barbet</t>
  </si>
  <si>
    <t>White-headed Vulture</t>
  </si>
  <si>
    <t>Wood Sandpiper</t>
  </si>
  <si>
    <t>Common Greenshank</t>
  </si>
  <si>
    <t>Green Sandpiper</t>
  </si>
  <si>
    <t>Marsh Sandpiper</t>
  </si>
  <si>
    <t>Common Redshank</t>
  </si>
  <si>
    <t>Blue-mantled Crested Flycatcher</t>
  </si>
  <si>
    <t>Southern Pied Babbler</t>
  </si>
  <si>
    <t>Arrow-marked Babbler</t>
  </si>
  <si>
    <t>Kurrichane Thrush</t>
  </si>
  <si>
    <t>Groundscraper Thrush</t>
  </si>
  <si>
    <t>Olive Thrush</t>
  </si>
  <si>
    <t>Karoo Thrush</t>
  </si>
  <si>
    <t>Fynbos Buttonquail</t>
  </si>
  <si>
    <t>Black-rumped Buttonquail</t>
  </si>
  <si>
    <t>Common (Kurrichane) Buttonquail</t>
  </si>
  <si>
    <t>Blue-spotted Wood Dove</t>
  </si>
  <si>
    <t>Emerald-spotted Wood Dove</t>
  </si>
  <si>
    <t>Tambourine Dove</t>
  </si>
  <si>
    <t>Western Barn Owl</t>
  </si>
  <si>
    <t>African Grass Owl</t>
  </si>
  <si>
    <t>African Hoopoe</t>
  </si>
  <si>
    <t>Blue Waxbill</t>
  </si>
  <si>
    <t>Red-faced Mousebird</t>
  </si>
  <si>
    <t>White-crowned Lapwing</t>
  </si>
  <si>
    <t>Blacksmith Lapwing</t>
  </si>
  <si>
    <t>Crowned Lapwing</t>
  </si>
  <si>
    <t>Senegal Lapwing</t>
  </si>
  <si>
    <t>Black-winged Lapwing</t>
  </si>
  <si>
    <t>African Wattled Lapwing</t>
  </si>
  <si>
    <t>Village Indigobird</t>
  </si>
  <si>
    <t>Dusky Indigobird</t>
  </si>
  <si>
    <t>Pin-tailed Whydah</t>
  </si>
  <si>
    <t>Long-tailed Paradise Whydah</t>
  </si>
  <si>
    <t>Purple Indigobird</t>
  </si>
  <si>
    <t>Shaft-tailed Whydah</t>
  </si>
  <si>
    <t>Terek Sandpiper</t>
  </si>
  <si>
    <t>Black Crake</t>
  </si>
  <si>
    <t>Baillon's Crake</t>
  </si>
  <si>
    <t>Orange River White-eye</t>
  </si>
  <si>
    <t>Souhtern Yellow White-eye</t>
  </si>
  <si>
    <t>Cape White-eye</t>
  </si>
  <si>
    <t>Count of SABAP2_number</t>
  </si>
  <si>
    <t>do not move</t>
  </si>
  <si>
    <t>Count of Period_2025</t>
  </si>
  <si>
    <t>% under protected trt birds</t>
  </si>
  <si>
    <t>TaxonID</t>
  </si>
  <si>
    <t>SpeciesName</t>
  </si>
  <si>
    <t>2025 RL Status</t>
  </si>
  <si>
    <t>Endemism to SA</t>
  </si>
  <si>
    <t>Change compared to without EPA</t>
  </si>
  <si>
    <t>Direction of change</t>
  </si>
  <si>
    <t>N/A</t>
  </si>
  <si>
    <t>Count of SpeciesName</t>
  </si>
  <si>
    <t>RL Status</t>
  </si>
  <si>
    <t>Count of 2025 PL</t>
  </si>
  <si>
    <t>2025 PL</t>
  </si>
  <si>
    <t>2017 PL</t>
  </si>
  <si>
    <t>% underprotected in 2025</t>
  </si>
  <si>
    <t>dvd = this is 2017 data , weird more under-protected species</t>
  </si>
  <si>
    <t>% underprotected trts in 2025</t>
  </si>
  <si>
    <t>Protection Level</t>
  </si>
  <si>
    <t>New results with updates of effectiveness and expert review</t>
  </si>
  <si>
    <t>pl_2025_pre_new_eff</t>
  </si>
  <si>
    <t>pl_2018 - to be updated</t>
  </si>
  <si>
    <t>pl_2018_representation</t>
  </si>
  <si>
    <t>Target.Motivation.and.References</t>
  </si>
  <si>
    <t>Change in status_assessment periods</t>
  </si>
  <si>
    <t>Notes about changes due to effectiveness</t>
  </si>
  <si>
    <t>Effective change scores</t>
  </si>
  <si>
    <t>new change</t>
  </si>
  <si>
    <t xml:space="preserve">Very restricted known range, no adjustment to target. </t>
  </si>
  <si>
    <t xml:space="preserve">Occurs in  3 PA, but not enough protection </t>
  </si>
  <si>
    <t xml:space="preserve">Occurs in one PA, but not enough protection </t>
  </si>
  <si>
    <t>Not present in PA's</t>
  </si>
  <si>
    <t>Updated target to align with proportion in SA</t>
  </si>
  <si>
    <t>Breviceps_sp_Boston</t>
  </si>
  <si>
    <t xml:space="preserve">Intersect with one PA, but there are no points to support intersect. Leave as NP. </t>
  </si>
  <si>
    <t xml:space="preserve">LC </t>
  </si>
  <si>
    <t xml:space="preserve">Adjusting target based on global distribution </t>
  </si>
  <si>
    <t>Real expansion, EWT work - new stewardsites in Limpopo</t>
  </si>
  <si>
    <t>Original assessment automated to Well Protected as its distribution wasnâ€™t well known. Point data doesn't place the species withint any of the PA, that its range maps overlaps with. Applying strict, no point no intersect. Keep this species as Not Protected</t>
  </si>
  <si>
    <t xml:space="preserve">Sorted - issue was with density </t>
  </si>
  <si>
    <t>Excluded, too small area in SA</t>
  </si>
  <si>
    <t>Improvement in sections of a PA - effectiveness scores from fair to good . "Wetland habitats are threatened by roads but there has been a lot of rehab, but there has been good wetland rehabilitation in the park"</t>
  </si>
  <si>
    <t>increased</t>
  </si>
  <si>
    <t>Not present in SA</t>
  </si>
  <si>
    <t>First time assessment, adjusted target based on global distribution</t>
  </si>
  <si>
    <t>Real expansion, three protected areas - check effectiveness</t>
  </si>
  <si>
    <t>Updated</t>
  </si>
  <si>
    <t>2025</t>
  </si>
  <si>
    <t>2017</t>
  </si>
  <si>
    <t>Check</t>
  </si>
  <si>
    <t>pl_2025_pre_eff</t>
  </si>
  <si>
    <t>Check change in overall status</t>
  </si>
  <si>
    <t>Over all change</t>
  </si>
  <si>
    <t>Check changes_effectiveness</t>
  </si>
  <si>
    <t>% change due to Effective change scores</t>
  </si>
  <si>
    <t>% well protected</t>
  </si>
  <si>
    <t>%not protected</t>
  </si>
  <si>
    <t xml:space="preserve">Expansion of PA, protecting more populations, real change. Especially in KZN, Ian scores indicate good condition of newly established PA's. </t>
  </si>
  <si>
    <t xml:space="preserve">Expansion </t>
  </si>
  <si>
    <t>updated</t>
  </si>
  <si>
    <t>Added additional subpopulations - Done</t>
  </si>
  <si>
    <t xml:space="preserve">No new intersects, species only have two viable subpopulations in two impoundments that are not within PA's, other non-viable populaitons had only 20 individuals in 2016 sampling, and was classified as non-viABale due to invasive alien species introductions in to the Hex. Riversonderend subpopulation also classified as non-viable, with the mainstem Riversonderend dominated by aliens. Population ot expected to persist into the future, no protection by the PA.  </t>
  </si>
  <si>
    <t>Expansion in PA,</t>
  </si>
  <si>
    <t xml:space="preserve">updated, no change. Only present in two river reaches, that inlcudes the only persisting subpopulation, that is impacted by overabstracton. No improvement , no updates from CN, need to check with Martine, they have been monitoring this species. </t>
  </si>
  <si>
    <t> </t>
  </si>
  <si>
    <t>Protected Area expansion - i</t>
  </si>
  <si>
    <t xml:space="preserve">Protected Area expansion - increase in the number of protected areas, previous was assessed as Well protected using catchment intersect, with new method, 2017 assessment went to moderately protected, and with the increase in PA cover, 2024 goes to Well Protected. Correction on the previous 2017 assessment. </t>
  </si>
  <si>
    <t xml:space="preserve">Increase in invasion in rivers that had low abundance previously , but species still relatively well protected. </t>
  </si>
  <si>
    <t>Expansion: Condition of newly expanded PA, not great. But an additional subpopulation is protected. CN  - offset site from a mine</t>
  </si>
  <si>
    <t xml:space="preserve">Experts agreed that the species has persisted, but that there are invasives, and overtime the invasive species might have an impacts, and can not score the PA as Good, and agreed on fair. Experts agreed on Moderately protected </t>
  </si>
  <si>
    <t xml:space="preserve">exclude species, it only has a small portion in SA. </t>
  </si>
  <si>
    <t>Expansion - real improvement</t>
  </si>
  <si>
    <t>Updated, no new intersected, updated viability and effectiveness</t>
  </si>
  <si>
    <t xml:space="preserve">Species only has a small portion of its populaiton in SA, however this is a disjunk part subpopulation, and might be genetically distinct. There has been expansion across its range and this is real improvement in PA coverage. It now included in one additional PA, that is connected to an existing one, expansion - condition of PA, not clear, no effectivescores, but surrounidng are is agriculture assuming fair effectiveness. </t>
  </si>
  <si>
    <t xml:space="preserve">Wait to confirm extinction not ready to go public about it, until further surveys: Species is now extinct in SA, and not present in any PA. Records are historical and the species has for long not persisit. Only a few adult fishes that spill in to SA, but these do not persist - pollusion and invasive alien species impacts. Species assessment to be updated soon. (Species regionally extinct in SA, only a few male that come into SA, via Driekoppies dam. In the Eswatini, there is a mine in the river, there has been a spill recently in Eswatini. Further mining proposed. River full of bass, within in previous range within South Africa. Correction of data - species never occured in any PA previously  - Updat status for 2017 + 2024  to Not Protected. Roger to give an update.) </t>
  </si>
  <si>
    <t xml:space="preserve">updated - no new intersect, no expansion. </t>
  </si>
  <si>
    <t xml:space="preserve">updated, present in a new PA, however, CN indicated a paper park - marked as mining, as its a protected environment, with active agricultural activies. Species remains not protected. </t>
  </si>
  <si>
    <t>New results with updates of effectiveness - provinces</t>
  </si>
  <si>
    <t>check - was not Protected</t>
  </si>
  <si>
    <t>check</t>
  </si>
  <si>
    <t>spelling error - u</t>
  </si>
  <si>
    <t>spelling error both in book - need to confirm which is correct</t>
  </si>
  <si>
    <t>Exclude?</t>
  </si>
  <si>
    <t>spelling error</t>
  </si>
  <si>
    <t>new species not evaluated yet</t>
  </si>
  <si>
    <t>Check - file name issue - resolve, need to update this sheet</t>
  </si>
  <si>
    <t>Count of 2024</t>
  </si>
  <si>
    <t>2024</t>
  </si>
  <si>
    <t>protectioncategory_2017</t>
  </si>
  <si>
    <t>Count of protectioncategory_2017</t>
  </si>
  <si>
    <t>protectioncategory_2024</t>
  </si>
  <si>
    <t>Count of protectioncategory_2024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</si>
</sst>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Aptos Narrow"/>
      <family val="2"/>
    </font>
    <font>
      <sz val="11"/>
      <color rgb="FF000000"/>
      <name val="Calibri"/>
      <family val="2"/>
      <scheme val="minor"/>
    </font>
    <font>
      <b/>
      <sz val="10"/>
      <color theme="1"/>
      <name val="Calibri"/>
      <family val="2"/>
      <scheme val="minor"/>
    </font>
    <font>
      <sz val="10"/>
      <color theme="1"/>
      <name val="Calibri"/>
      <family val="2"/>
      <scheme val="minor"/>
    </font>
    <font>
      <b/>
      <sz val="10"/>
      <color rgb="FFFF0000"/>
      <name val="Calibri"/>
      <family val="2"/>
      <scheme val="minor"/>
    </font>
    <font>
      <sz val="10"/>
      <color rgb="FFFF0000"/>
      <name val="Calibri"/>
      <family val="2"/>
      <scheme val="minor"/>
    </font>
    <font>
      <sz val="11"/>
      <name val="Calibri"/>
      <family val="2"/>
      <scheme val="minor"/>
    </font>
    <font>
      <sz val="10"/>
      <name val="Calibri"/>
      <family val="2"/>
      <scheme val="minor"/>
    </font>
    <font>
      <b/>
      <sz val="11"/>
      <name val="Calibri"/>
      <family val="2"/>
      <scheme val="minor"/>
    </font>
    <font>
      <sz val="11"/>
      <name val="Aptos Narrow"/>
      <family val="2"/>
    </font>
    <font>
      <sz val="11"/>
      <color rgb="FF242424"/>
      <name val="Aptos Narrow"/>
      <charset val="1"/>
    </font>
    <font>
      <u/>
      <sz val="11"/>
      <color theme="10"/>
      <name val="Calibri"/>
      <family val="2"/>
      <scheme val="minor"/>
    </font>
    <font>
      <b/>
      <sz val="10"/>
      <name val="Calibri"/>
      <family val="2"/>
      <scheme val="minor"/>
    </font>
    <font>
      <sz val="10"/>
      <color rgb="FFFF0000"/>
      <name val="Calibri"/>
      <family val="2"/>
    </font>
    <font>
      <b/>
      <sz val="10"/>
      <color rgb="FFFF0000"/>
      <name val="Calibri"/>
      <family val="2"/>
    </font>
    <font>
      <sz val="10"/>
      <color rgb="FF000000"/>
      <name val="Calibri"/>
      <family val="2"/>
    </font>
    <font>
      <b/>
      <sz val="10"/>
      <name val="Calibri"/>
      <family val="2"/>
    </font>
    <font>
      <sz val="11"/>
      <color rgb="FFFF0000"/>
      <name val="Aptos Narrow"/>
      <family val="2"/>
    </font>
    <font>
      <sz val="11"/>
      <color rgb="FF000000"/>
      <name val="Aptos Narrow"/>
    </font>
    <font>
      <sz val="11"/>
      <name val="Aptos Narrow"/>
    </font>
    <font>
      <b/>
      <sz val="11"/>
      <color rgb="FF000000"/>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249977111117893"/>
        <bgColor indexed="64"/>
      </patternFill>
    </fill>
    <fill>
      <patternFill patternType="solid">
        <fgColor rgb="FFFFC000"/>
        <bgColor indexed="64"/>
      </patternFill>
    </fill>
    <fill>
      <patternFill patternType="solid">
        <fgColor theme="9"/>
        <bgColor indexed="64"/>
      </patternFill>
    </fill>
    <fill>
      <patternFill patternType="solid">
        <fgColor theme="7"/>
        <bgColor indexed="64"/>
      </patternFill>
    </fill>
    <fill>
      <patternFill patternType="solid">
        <fgColor theme="0" tint="-0.249977111117893"/>
        <bgColor indexed="64"/>
      </patternFill>
    </fill>
    <fill>
      <patternFill patternType="solid">
        <fgColor rgb="FFFFFF00"/>
        <bgColor indexed="64"/>
      </patternFill>
    </fill>
    <fill>
      <patternFill patternType="solid">
        <fgColor rgb="FF92D050"/>
        <bgColor indexed="64"/>
      </patternFill>
    </fill>
    <fill>
      <patternFill patternType="solid">
        <fgColor theme="5"/>
        <bgColor indexed="64"/>
      </patternFill>
    </fill>
    <fill>
      <patternFill patternType="solid">
        <fgColor rgb="FFFFFF00"/>
        <bgColor rgb="FF000000"/>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9" fillId="0" borderId="0" applyNumberFormat="0" applyFill="0" applyBorder="0" applyAlignment="0" applyProtection="0"/>
  </cellStyleXfs>
  <cellXfs count="64">
    <xf numFmtId="0" fontId="0" fillId="0" borderId="0" xfId="0"/>
    <xf numFmtId="0" fontId="18" fillId="0" borderId="0" xfId="0" applyFont="1"/>
    <xf numFmtId="0" fontId="0" fillId="0" borderId="0" xfId="0" pivotButton="1"/>
    <xf numFmtId="0" fontId="0" fillId="0" borderId="0" xfId="0" applyAlignment="1">
      <alignment horizontal="left"/>
    </xf>
    <xf numFmtId="0" fontId="16" fillId="0" borderId="0" xfId="0" applyFont="1"/>
    <xf numFmtId="0" fontId="19" fillId="0" borderId="0" xfId="0" applyFont="1"/>
    <xf numFmtId="0" fontId="20" fillId="0" borderId="0" xfId="0" applyFont="1" applyProtection="1">
      <protection locked="0"/>
    </xf>
    <xf numFmtId="0" fontId="21" fillId="0" borderId="0" xfId="0" applyFont="1" applyProtection="1">
      <protection locked="0"/>
    </xf>
    <xf numFmtId="0" fontId="22" fillId="0" borderId="0" xfId="0" applyFont="1"/>
    <xf numFmtId="0" fontId="23" fillId="0" borderId="0" xfId="0" applyFont="1"/>
    <xf numFmtId="0" fontId="24" fillId="0" borderId="0" xfId="0" applyFont="1"/>
    <xf numFmtId="0" fontId="25" fillId="0" borderId="0" xfId="0" applyFont="1"/>
    <xf numFmtId="0" fontId="16" fillId="0" borderId="0" xfId="0" applyFont="1" applyAlignment="1">
      <alignment horizontal="left"/>
    </xf>
    <xf numFmtId="0" fontId="16" fillId="0" borderId="10" xfId="0" applyFont="1" applyBorder="1"/>
    <xf numFmtId="0" fontId="26" fillId="0" borderId="0" xfId="0" applyFont="1"/>
    <xf numFmtId="0" fontId="25" fillId="0" borderId="0" xfId="0" applyFont="1" applyProtection="1">
      <protection locked="0"/>
    </xf>
    <xf numFmtId="0" fontId="27" fillId="0" borderId="0" xfId="0" applyFont="1"/>
    <xf numFmtId="9" fontId="0" fillId="0" borderId="0" xfId="0" applyNumberFormat="1"/>
    <xf numFmtId="0" fontId="28" fillId="0" borderId="0" xfId="0" applyFont="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6" borderId="4" xfId="0" applyFont="1" applyFill="1" applyBorder="1"/>
    <xf numFmtId="0" fontId="16" fillId="38" borderId="0" xfId="0" applyFont="1" applyFill="1"/>
    <xf numFmtId="1" fontId="0" fillId="0" borderId="0" xfId="0" applyNumberFormat="1"/>
    <xf numFmtId="0" fontId="29" fillId="0" borderId="0" xfId="42"/>
    <xf numFmtId="0" fontId="0" fillId="39" borderId="0" xfId="0" applyFill="1"/>
    <xf numFmtId="0" fontId="16" fillId="39" borderId="0" xfId="0" applyFont="1" applyFill="1"/>
    <xf numFmtId="0" fontId="0" fillId="40" borderId="0" xfId="0" applyFill="1"/>
    <xf numFmtId="1" fontId="0" fillId="40" borderId="0" xfId="0" applyNumberFormat="1" applyFill="1"/>
    <xf numFmtId="0" fontId="30" fillId="0" borderId="0" xfId="0" applyFont="1" applyProtection="1">
      <protection locked="0"/>
    </xf>
    <xf numFmtId="0" fontId="14" fillId="0" borderId="0" xfId="0" applyFont="1"/>
    <xf numFmtId="0" fontId="31" fillId="0" borderId="0" xfId="0" applyFont="1"/>
    <xf numFmtId="0" fontId="0" fillId="0" borderId="0" xfId="0" applyAlignment="1">
      <alignment wrapText="1"/>
    </xf>
    <xf numFmtId="0" fontId="32" fillId="0" borderId="0" xfId="0" applyFont="1"/>
    <xf numFmtId="0" fontId="19" fillId="38" borderId="0" xfId="0" applyFont="1" applyFill="1"/>
    <xf numFmtId="0" fontId="33" fillId="0" borderId="0" xfId="0" applyFont="1"/>
    <xf numFmtId="0" fontId="33" fillId="41" borderId="0" xfId="0" applyFont="1" applyFill="1"/>
    <xf numFmtId="0" fontId="34" fillId="0" borderId="0" xfId="0" applyFont="1"/>
    <xf numFmtId="9" fontId="0" fillId="39" borderId="0" xfId="0" applyNumberFormat="1" applyFill="1"/>
    <xf numFmtId="9" fontId="19" fillId="0" borderId="0" xfId="0" applyNumberFormat="1" applyFont="1"/>
    <xf numFmtId="0" fontId="18" fillId="39" borderId="0" xfId="0" applyFont="1" applyFill="1"/>
    <xf numFmtId="0" fontId="33" fillId="39" borderId="0" xfId="0" applyFont="1" applyFill="1"/>
    <xf numFmtId="0" fontId="35" fillId="0" borderId="0" xfId="0" applyFont="1"/>
    <xf numFmtId="0" fontId="19" fillId="39" borderId="0" xfId="0" applyFont="1" applyFill="1"/>
    <xf numFmtId="0" fontId="36" fillId="0" borderId="0" xfId="0" applyFont="1"/>
    <xf numFmtId="0" fontId="37" fillId="0" borderId="0" xfId="0" applyFont="1"/>
    <xf numFmtId="0" fontId="19" fillId="0" borderId="0" xfId="0" applyFont="1" applyAlignment="1">
      <alignment horizontal="left"/>
    </xf>
    <xf numFmtId="0" fontId="38" fillId="0" borderId="0" xfId="0" applyFont="1" applyAlignment="1">
      <alignment horizontal="left"/>
    </xf>
    <xf numFmtId="0" fontId="38" fillId="0" borderId="0" xfId="0" applyFont="1"/>
    <xf numFmtId="0" fontId="14" fillId="40" borderId="0" xfId="0" applyFont="1" applyFill="1"/>
    <xf numFmtId="1" fontId="14" fillId="40" borderId="0" xfId="0" applyNumberFormat="1" applyFont="1" applyFill="1"/>
    <xf numFmtId="1" fontId="14" fillId="0" borderId="0" xfId="0" applyNumberFormat="1" applyFont="1"/>
    <xf numFmtId="0" fontId="24" fillId="0" borderId="11" xfId="0" applyFont="1" applyBorder="1"/>
    <xf numFmtId="0" fontId="14" fillId="38" borderId="0" xfId="0" applyFont="1" applyFill="1"/>
    <xf numFmtId="0" fontId="24" fillId="39" borderId="0" xfId="0" applyFont="1" applyFill="1"/>
    <xf numFmtId="0" fontId="14" fillId="39" borderId="0" xfId="0" applyFont="1" applyFill="1"/>
    <xf numFmtId="1" fontId="0" fillId="39" borderId="0" xfId="0" applyNumberFormat="1" applyFill="1"/>
    <xf numFmtId="0" fontId="24" fillId="39" borderId="11" xfId="0" applyFont="1" applyFill="1" applyBorder="1"/>
    <xf numFmtId="0" fontId="16" fillId="42" borderId="10" xfId="0" applyFont="1" applyFill="1" applyBorder="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fill>
        <patternFill patternType="solid">
          <bgColor rgb="FFFFFF00"/>
        </patternFill>
      </fill>
    </dxf>
    <dxf>
      <fill>
        <patternFill patternType="solid">
          <fgColor indexed="64"/>
          <bgColor theme="0" tint="-0.249977111117893"/>
        </patternFill>
      </fill>
    </dxf>
    <dxf>
      <fill>
        <patternFill patternType="solid">
          <fgColor indexed="64"/>
          <bgColor theme="0" tint="-0.249977111117893"/>
        </patternFill>
      </fill>
    </dxf>
    <dxf>
      <fill>
        <patternFill patternType="solid">
          <fgColor indexed="64"/>
          <bgColor theme="0" tint="-0.249977111117893"/>
        </patternFill>
      </fill>
    </dxf>
    <dxf>
      <fill>
        <patternFill patternType="solid">
          <fgColor indexed="64"/>
          <bgColor theme="0" tint="-0.249977111117893"/>
        </patternFill>
      </fill>
    </dxf>
    <dxf>
      <fill>
        <patternFill patternType="solid">
          <fgColor indexed="64"/>
          <bgColor theme="9"/>
        </patternFill>
      </fill>
    </dxf>
    <dxf>
      <fill>
        <patternFill patternType="solid">
          <fgColor indexed="64"/>
          <bgColor theme="9"/>
        </patternFill>
      </fill>
    </dxf>
    <dxf>
      <fill>
        <patternFill patternType="solid">
          <fgColor indexed="64"/>
          <bgColor rgb="FFFFC000"/>
        </patternFill>
      </fill>
    </dxf>
    <dxf>
      <fill>
        <patternFill patternType="solid">
          <fgColor indexed="64"/>
          <bgColor rgb="FFFFC000"/>
        </patternFill>
      </fill>
    </dxf>
    <dxf>
      <fill>
        <patternFill patternType="solid">
          <fgColor indexed="64"/>
          <bgColor rgb="FFFFC000"/>
        </patternFill>
      </fill>
    </dxf>
    <dxf>
      <fill>
        <patternFill patternType="solid">
          <fgColor indexed="64"/>
          <bgColor theme="2" tint="-0.249977111117893"/>
        </patternFill>
      </fill>
    </dxf>
    <dxf>
      <fill>
        <patternFill patternType="solid">
          <fgColor indexed="64"/>
          <bgColor theme="2" tint="-0.249977111117893"/>
        </patternFill>
      </fill>
    </dxf>
    <dxf>
      <fill>
        <patternFill patternType="solid">
          <fgColor indexed="64"/>
          <bgColor theme="2" tint="-0.249977111117893"/>
        </patternFill>
      </fill>
    </dxf>
    <dxf>
      <fill>
        <patternFill patternType="solid">
          <fgColor indexed="64"/>
          <bgColor theme="2" tint="-0.249977111117893"/>
        </patternFill>
      </fill>
    </dxf>
    <dxf>
      <fill>
        <patternFill patternType="solid">
          <fgColor indexed="64"/>
          <bgColor theme="2" tint="-0.249977111117893"/>
        </patternFill>
      </fill>
    </dxf>
    <dxf>
      <fill>
        <patternFill patternType="solid">
          <fgColor indexed="64"/>
          <bgColor theme="2" tint="-0.249977111117893"/>
        </patternFill>
      </fill>
    </dxf>
    <dxf>
      <fill>
        <patternFill patternType="solid">
          <fgColor indexed="64"/>
          <bgColor theme="2" tint="-0.249977111117893"/>
        </patternFill>
      </fill>
    </dxf>
    <dxf>
      <fill>
        <patternFill patternType="solid">
          <fgColor indexed="64"/>
          <bgColor theme="2" tint="-0.249977111117893"/>
        </patternFill>
      </fill>
    </dxf>
    <dxf>
      <fill>
        <patternFill patternType="solid">
          <fgColor indexed="64"/>
          <bgColor rgb="FFFFC000"/>
        </patternFill>
      </fill>
    </dxf>
    <dxf>
      <fill>
        <patternFill patternType="solid">
          <fgColor indexed="64"/>
          <bgColor rgb="FFFFC000"/>
        </patternFill>
      </fill>
    </dxf>
    <dxf>
      <fill>
        <patternFill patternType="solid">
          <fgColor indexed="64"/>
          <bgColor theme="9"/>
        </patternFill>
      </fill>
    </dxf>
    <dxf>
      <fill>
        <patternFill patternType="solid">
          <fgColor indexed="64"/>
          <bgColor theme="9"/>
        </patternFill>
      </fill>
    </dxf>
    <dxf>
      <fill>
        <patternFill patternType="solid">
          <fgColor indexed="64"/>
          <bgColor theme="9"/>
        </patternFill>
      </fill>
    </dxf>
    <dxf>
      <fill>
        <patternFill patternType="solid">
          <fgColor indexed="64"/>
          <bgColor theme="9"/>
        </patternFill>
      </fill>
    </dxf>
    <dxf>
      <fill>
        <patternFill patternType="solid">
          <fgColor indexed="64"/>
          <bgColor rgb="FFFFC000"/>
        </patternFill>
      </fill>
    </dxf>
    <dxf>
      <fill>
        <patternFill patternType="solid">
          <fgColor indexed="64"/>
          <bgColor theme="9"/>
        </patternFill>
      </fill>
    </dxf>
    <dxf>
      <fill>
        <patternFill patternType="solid">
          <fgColor indexed="64"/>
          <bgColor theme="9"/>
        </patternFill>
      </fill>
    </dxf>
    <dxf>
      <fill>
        <patternFill patternType="solid">
          <fgColor indexed="64"/>
          <bgColor theme="7"/>
        </patternFill>
      </fill>
    </dxf>
    <dxf>
      <fill>
        <patternFill patternType="solid">
          <fgColor indexed="64"/>
          <bgColor theme="7"/>
        </patternFill>
      </fill>
    </dxf>
    <dxf>
      <font>
        <b/>
        <i val="0"/>
        <strike val="0"/>
        <condense val="0"/>
        <extend val="0"/>
        <outline val="0"/>
        <shadow val="0"/>
        <u val="none"/>
        <vertAlign val="baseline"/>
        <sz val="11"/>
        <color rgb="FFFA7D00"/>
        <name val="Calibri"/>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9.xml"/><Relationship Id="rId21" Type="http://schemas.openxmlformats.org/officeDocument/2006/relationships/worksheet" Target="worksheets/sheet21.xml"/><Relationship Id="rId34" Type="http://schemas.openxmlformats.org/officeDocument/2006/relationships/pivotCacheDefinition" Target="pivotCache/pivotCacheDefinition4.xml"/><Relationship Id="rId42" Type="http://schemas.openxmlformats.org/officeDocument/2006/relationships/pivotCacheDefinition" Target="pivotCache/pivotCacheDefinition12.xml"/><Relationship Id="rId47" Type="http://schemas.openxmlformats.org/officeDocument/2006/relationships/connections" Target="connections.xml"/><Relationship Id="rId50" Type="http://schemas.openxmlformats.org/officeDocument/2006/relationships/sheetMetadata" Target="metadata.xml"/><Relationship Id="rId55"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2.xml"/><Relationship Id="rId37" Type="http://schemas.openxmlformats.org/officeDocument/2006/relationships/pivotCacheDefinition" Target="pivotCache/pivotCacheDefinition7.xml"/><Relationship Id="rId40" Type="http://schemas.openxmlformats.org/officeDocument/2006/relationships/pivotCacheDefinition" Target="pivotCache/pivotCacheDefinition10.xml"/><Relationship Id="rId45" Type="http://schemas.openxmlformats.org/officeDocument/2006/relationships/pivotCacheDefinition" Target="pivotCache/pivotCacheDefinition1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xml"/><Relationship Id="rId44" Type="http://schemas.openxmlformats.org/officeDocument/2006/relationships/pivotCacheDefinition" Target="pivotCache/pivotCacheDefinition14.xml"/><Relationship Id="rId52"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5.xml"/><Relationship Id="rId43" Type="http://schemas.openxmlformats.org/officeDocument/2006/relationships/pivotCacheDefinition" Target="pivotCache/pivotCacheDefinition13.xml"/><Relationship Id="rId48" Type="http://schemas.openxmlformats.org/officeDocument/2006/relationships/styles" Target="styles.xml"/><Relationship Id="rId56"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powerPivotData" Target="model/item.data"/><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3.xml"/><Relationship Id="rId38" Type="http://schemas.openxmlformats.org/officeDocument/2006/relationships/pivotCacheDefinition" Target="pivotCache/pivotCacheDefinition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pivotCacheDefinition" Target="pivotCache/pivotCacheDefinition11.xml"/><Relationship Id="rId54"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6.xml"/><Relationship Id="rId49"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Dewidine Van Der Colff" id="{8A2CE1BF-B50A-4013-AB67-5636817D9FDD}" userId="S::D.VanDerColff@sanbi.org.za::22c86406-7261-4f55-9721-6ee8c75e7b74" providerId="AD"/>
  <person displayName="Dewidine Van Der Colff" id="{BDE20DEF-571D-4889-B0B6-445CEAC152B0}" userId="S::d.vandercolff@sanbi.org.za::22c86406-7261-4f55-9721-6ee8c75e7b74" providerId="AD"/>
</personList>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widine Van Der Colff" refreshedDate="45875.574619444444" backgroundQuery="1" createdVersion="8" refreshedVersion="8" minRefreshableVersion="3" recordCount="0" supportSubquery="1" supportAdvancedDrill="1" xr:uid="{1CE79B49-042D-41D6-9B3A-E5159D78BBD4}">
  <cacheSource type="external" connectionId="1"/>
  <cacheFields count="2">
    <cacheField name="[Measures].[Count of SpeciesName]" caption="Count of SpeciesName" numFmtId="0" hierarchy="40" level="32767"/>
    <cacheField name="[Range].[2025 PL].[2025 PL]" caption="2025 PL" numFmtId="0" hierarchy="5" level="1">
      <sharedItems count="4">
        <s v="Moderately protected"/>
        <s v="Not protected"/>
        <s v="Poorly protected"/>
        <s v="Well protected"/>
      </sharedItems>
    </cacheField>
  </cacheFields>
  <cacheHierarchies count="47">
    <cacheHierarchy uniqueName="[Range].[TaxonID]" caption="TaxonID" attribute="1" defaultMemberUniqueName="[Range].[TaxonID].[All]" allUniqueName="[Range].[TaxonID].[All]" dimensionUniqueName="[Range]" displayFolder="" count="0" memberValueDatatype="130" unbalanced="0"/>
    <cacheHierarchy uniqueName="[Range].[SpeciesName]" caption="SpeciesName" attribute="1" defaultMemberUniqueName="[Range].[SpeciesName].[All]" allUniqueName="[Range].[SpeciesName].[All]" dimensionUniqueName="[Range]" displayFolder="" count="0" memberValueDatatype="130" unbalanced="0"/>
    <cacheHierarchy uniqueName="[Range].[2025 RL Status]" caption="2025 RL Status" attribute="1" defaultMemberUniqueName="[Range].[2025 RL Status].[All]" allUniqueName="[Range].[2025 RL Status].[All]" dimensionUniqueName="[Range]" displayFolder="" count="0" memberValueDatatype="130" unbalanced="0"/>
    <cacheHierarchy uniqueName="[Range].[Endemism to SA]" caption="Endemism to SA" attribute="1" defaultMemberUniqueName="[Range].[Endemism to SA].[All]" allUniqueName="[Range].[Endemism to SA].[All]" dimensionUniqueName="[Range]" displayFolder="" count="0" memberValueDatatype="130" unbalanced="0"/>
    <cacheHierarchy uniqueName="[Range].[Protection Level]" caption="Protection Level" attribute="1" defaultMemberUniqueName="[Range].[Protection Level].[All]" allUniqueName="[Range].[Protection Level].[All]" dimensionUniqueName="[Range]" displayFolder="" count="0" memberValueDatatype="130" unbalanced="0"/>
    <cacheHierarchy uniqueName="[Range].[2025 PL]" caption="2025 PL" attribute="1" defaultMemberUniqueName="[Range].[2025 PL].[All]" allUniqueName="[Range].[2025 PL].[All]" dimensionUniqueName="[Range]" displayFolder="" count="2" memberValueDatatype="130" unbalanced="0">
      <fieldsUsage count="2">
        <fieldUsage x="-1"/>
        <fieldUsage x="1"/>
      </fieldsUsage>
    </cacheHierarchy>
    <cacheHierarchy uniqueName="[Range 2].[species_id]" caption="species_id" attribute="1" defaultMemberUniqueName="[Range 2].[species_id].[All]" allUniqueName="[Range 2].[species_id].[All]" dimensionUniqueName="[Range 2]" displayFolder="" count="0" memberValueDatatype="20" unbalanced="0"/>
    <cacheHierarchy uniqueName="[Range 2].[taxon]" caption="taxon" attribute="1" defaultMemberUniqueName="[Range 2].[taxon].[All]" allUniqueName="[Range 2].[taxon].[All]" dimensionUniqueName="[Range 2]" displayFolder="" count="0" memberValueDatatype="130" unbalanced="0"/>
    <cacheHierarchy uniqueName="[Range 2].[protectioncategory_no_effectiveness]" caption="protectioncategory_no_effectiveness" attribute="1" defaultMemberUniqueName="[Range 2].[protectioncategory_no_effectiveness].[All]" allUniqueName="[Range 2].[protectioncategory_no_effectiveness].[All]" dimensionUniqueName="[Range 2]" displayFolder="" count="0" memberValueDatatype="130" unbalanced="0"/>
    <cacheHierarchy uniqueName="[Range 3].[SpeciesName]" caption="SpeciesName" attribute="1" defaultMemberUniqueName="[Range 3].[SpeciesName].[All]" allUniqueName="[Range 3].[SpeciesName].[All]" dimensionUniqueName="[Range 3]" displayFolder="" count="0" memberValueDatatype="130" unbalanced="0"/>
    <cacheHierarchy uniqueName="[Range 3].[Status]" caption="Status" attribute="1" defaultMemberUniqueName="[Range 3].[Status].[All]" allUniqueName="[Range 3].[Status].[All]" dimensionUniqueName="[Range 3]" displayFolder="" count="0" memberValueDatatype="130" unbalanced="0"/>
    <cacheHierarchy uniqueName="[Range 3].[Endemism to SA]" caption="Endemism to SA" attribute="1" defaultMemberUniqueName="[Range 3].[Endemism to SA].[All]" allUniqueName="[Range 3].[Endemism to SA].[All]" dimensionUniqueName="[Range 3]" displayFolder="" count="0" memberValueDatatype="130" unbalanced="0"/>
    <cacheHierarchy uniqueName="[Range 3].[Protection Level_2017]" caption="Protection Level_2017" attribute="1" defaultMemberUniqueName="[Range 3].[Protection Level_2017].[All]" allUniqueName="[Range 3].[Protection Level_2017].[All]" dimensionUniqueName="[Range 3]" displayFolder="" count="0" memberValueDatatype="130" unbalanced="0"/>
    <cacheHierarchy uniqueName="[Range 3].[Protection Level2024]" caption="Protection Level2024" attribute="1" defaultMemberUniqueName="[Range 3].[Protection Level2024].[All]" allUniqueName="[Range 3].[Protection Level2024].[All]" dimensionUniqueName="[Range 3]" displayFolder="" count="0" memberValueDatatype="130" unbalanced="0"/>
    <cacheHierarchy uniqueName="[Range 4].[SpeciesName]" caption="SpeciesName" attribute="1" defaultMemberUniqueName="[Range 4].[SpeciesName].[All]" allUniqueName="[Range 4].[SpeciesName].[All]" dimensionUniqueName="[Range 4]" displayFolder="" count="0" memberValueDatatype="130" unbalanced="0"/>
    <cacheHierarchy uniqueName="[Range 4].[Endemism to SA]" caption="Endemism to SA" attribute="1" defaultMemberUniqueName="[Range 4].[Endemism to SA].[All]" allUniqueName="[Range 4].[Endemism to SA].[All]" dimensionUniqueName="[Range 4]" displayFolder="" count="0" memberValueDatatype="130" unbalanced="0"/>
    <cacheHierarchy uniqueName="[Range 4].[2017]" caption="2017" attribute="1" defaultMemberUniqueName="[Range 4].[2017].[All]" allUniqueName="[Range 4].[2017].[All]" dimensionUniqueName="[Range 4]" displayFolder="" count="0" memberValueDatatype="130" unbalanced="0"/>
    <cacheHierarchy uniqueName="[Range 4].[SpeciesName 2]" caption="SpeciesName 2" attribute="1" defaultMemberUniqueName="[Range 4].[SpeciesName 2].[All]" allUniqueName="[Range 4].[SpeciesName 2].[All]" dimensionUniqueName="[Range 4]" displayFolder="" count="0" memberValueDatatype="130" unbalanced="0"/>
    <cacheHierarchy uniqueName="[Range 4].[2024]" caption="2024" attribute="1" defaultMemberUniqueName="[Range 4].[2024].[All]" allUniqueName="[Range 4].[2024].[All]" dimensionUniqueName="[Range 4]" displayFolder="" count="0" memberValueDatatype="130" unbalanced="0"/>
    <cacheHierarchy uniqueName="[Range 4].[Target Motivation and References]" caption="Target Motivation and References" attribute="1" defaultMemberUniqueName="[Range 4].[Target Motivation and References].[All]" allUniqueName="[Range 4].[Target Motivation and References].[All]" dimensionUniqueName="[Range 4]" displayFolder="" count="0" memberValueDatatype="130" unbalanced="0"/>
    <cacheHierarchy uniqueName="[Range 4].[Status]" caption="Status" attribute="1" defaultMemberUniqueName="[Range 4].[Status].[All]" allUniqueName="[Range 4].[Status].[All]" dimensionUniqueName="[Range 4]" displayFolder="" count="0" memberValueDatatype="130" unbalanced="0"/>
    <cacheHierarchy uniqueName="[Range 5].[SpeciesName]" caption="SpeciesName" attribute="1" defaultMemberUniqueName="[Range 5].[SpeciesName].[All]" allUniqueName="[Range 5].[SpeciesName].[All]" dimensionUniqueName="[Range 5]" displayFolder="" count="0" memberValueDatatype="130" unbalanced="0"/>
    <cacheHierarchy uniqueName="[Range 5].[Status]" caption="Status" attribute="1" defaultMemberUniqueName="[Range 5].[Status].[All]" allUniqueName="[Range 5].[Status].[All]" dimensionUniqueName="[Range 5]" displayFolder="" count="0" memberValueDatatype="130" unbalanced="0"/>
    <cacheHierarchy uniqueName="[Range 5].[Endemism to SA]" caption="Endemism to SA" attribute="1" defaultMemberUniqueName="[Range 5].[Endemism to SA].[All]" allUniqueName="[Range 5].[Endemism to SA].[All]" dimensionUniqueName="[Range 5]" displayFolder="" count="0" memberValueDatatype="130" unbalanced="0"/>
    <cacheHierarchy uniqueName="[Range 5].[2017]" caption="2017" attribute="1" defaultMemberUniqueName="[Range 5].[2017].[All]" allUniqueName="[Range 5].[2017].[All]" dimensionUniqueName="[Range 5]" displayFolder="" count="0" memberValueDatatype="130" unbalanced="0"/>
    <cacheHierarchy uniqueName="[Range 5].[2024]" caption="2024" attribute="1" defaultMemberUniqueName="[Range 5].[2024].[All]" allUniqueName="[Range 5].[2024].[All]" dimensionUniqueName="[Range 5]" displayFolder="" count="0" memberValueDatatype="130" unbalanced="0"/>
    <cacheHierarchy uniqueName="[Range 6].[SABAP2_number]" caption="SABAP2_number" attribute="1" defaultMemberUniqueName="[Range 6].[SABAP2_number].[All]" allUniqueName="[Range 6].[SABAP2_number].[All]" dimensionUniqueName="[Range 6]" displayFolder="" count="0" memberValueDatatype="20" unbalanced="0"/>
    <cacheHierarchy uniqueName="[Range 6].[Common name]" caption="Common name" attribute="1" defaultMemberUniqueName="[Range 6].[Common name].[All]" allUniqueName="[Range 6].[Common name].[All]" dimensionUniqueName="[Range 6]" displayFolder="" count="0" memberValueDatatype="130" unbalanced="0"/>
    <cacheHierarchy uniqueName="[Range 6].[Scientific name]" caption="Scientific name" attribute="1" defaultMemberUniqueName="[Range 6].[Scientific name].[All]" allUniqueName="[Range 6].[Scientific name].[All]" dimensionUniqueName="[Range 6]" displayFolder="" count="0" memberValueDatatype="130" unbalanced="0"/>
    <cacheHierarchy uniqueName="[Range 6].[Endemism]" caption="Endemism" attribute="1" defaultMemberUniqueName="[Range 6].[Endemism].[All]" allUniqueName="[Range 6].[Endemism].[All]" dimensionUniqueName="[Range 6]" displayFolder="" count="0" memberValueDatatype="130" unbalanced="0"/>
    <cacheHierarchy uniqueName="[Range 6].[Status]" caption="Status" attribute="1" defaultMemberUniqueName="[Range 6].[Status].[All]" allUniqueName="[Range 6].[Status].[All]" dimensionUniqueName="[Range 6]" displayFolder="" count="0" memberValueDatatype="130" unbalanced="0"/>
    <cacheHierarchy uniqueName="[Range 6].[Period_2017]" caption="Period_2017" attribute="1" defaultMemberUniqueName="[Range 6].[Period_2017].[All]" allUniqueName="[Range 6].[Period_2017].[All]" dimensionUniqueName="[Range 6]" displayFolder="" count="0" memberValueDatatype="130" unbalanced="0"/>
    <cacheHierarchy uniqueName="[Range 6].[Period_2025]" caption="Period_2025" attribute="1" defaultMemberUniqueName="[Range 6].[Period_2025].[All]" allUniqueName="[Range 6].[Period_2025].[All]" dimensionUniqueName="[Range 6]" displayFolder="" count="0" memberValueDatatype="130" unbalanced="0"/>
    <cacheHierarchy uniqueName="[Measures].[__XL_Count Range]" caption="__XL_Count Range" measure="1" displayFolder="" measureGroup="Range"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Count of SpeciesName]" caption="Count of SpeciesName" measure="1" displayFolder="" measureGroup="Rang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taxon]" caption="Count of taxon" measure="1" displayFolder="" measureGroup="Range 2" count="0" hidden="1">
      <extLst>
        <ext xmlns:x15="http://schemas.microsoft.com/office/spreadsheetml/2010/11/main" uri="{B97F6D7D-B522-45F9-BDA1-12C45D357490}">
          <x15:cacheHierarchy aggregatedColumn="7"/>
        </ext>
      </extLst>
    </cacheHierarchy>
    <cacheHierarchy uniqueName="[Measures].[Count of SpeciesName 2]" caption="Count of SpeciesName 2" measure="1" displayFolder="" measureGroup="Range 3" count="0" hidden="1">
      <extLst>
        <ext xmlns:x15="http://schemas.microsoft.com/office/spreadsheetml/2010/11/main" uri="{B97F6D7D-B522-45F9-BDA1-12C45D357490}">
          <x15:cacheHierarchy aggregatedColumn="9"/>
        </ext>
      </extLst>
    </cacheHierarchy>
    <cacheHierarchy uniqueName="[Measures].[Count of SpeciesName 3]" caption="Count of SpeciesName 3" measure="1" displayFolder="" measureGroup="Range 4" count="0" hidden="1">
      <extLst>
        <ext xmlns:x15="http://schemas.microsoft.com/office/spreadsheetml/2010/11/main" uri="{B97F6D7D-B522-45F9-BDA1-12C45D357490}">
          <x15:cacheHierarchy aggregatedColumn="14"/>
        </ext>
      </extLst>
    </cacheHierarchy>
    <cacheHierarchy uniqueName="[Measures].[Count of SpeciesName 4]" caption="Count of SpeciesName 4" measure="1" displayFolder="" measureGroup="Range 5" count="0" hidden="1">
      <extLst>
        <ext xmlns:x15="http://schemas.microsoft.com/office/spreadsheetml/2010/11/main" uri="{B97F6D7D-B522-45F9-BDA1-12C45D357490}">
          <x15:cacheHierarchy aggregatedColumn="21"/>
        </ext>
      </extLst>
    </cacheHierarchy>
    <cacheHierarchy uniqueName="[Measures].[Sum of SABAP2_number]" caption="Sum of SABAP2_number" measure="1" displayFolder="" measureGroup="Range 6" count="0" hidden="1">
      <extLst>
        <ext xmlns:x15="http://schemas.microsoft.com/office/spreadsheetml/2010/11/main" uri="{B97F6D7D-B522-45F9-BDA1-12C45D357490}">
          <x15:cacheHierarchy aggregatedColumn="26"/>
        </ext>
      </extLst>
    </cacheHierarchy>
    <cacheHierarchy uniqueName="[Measures].[Count of SABAP2_number]" caption="Count of SABAP2_number" measure="1" displayFolder="" measureGroup="Range 6" count="0" hidden="1">
      <extLst>
        <ext xmlns:x15="http://schemas.microsoft.com/office/spreadsheetml/2010/11/main" uri="{B97F6D7D-B522-45F9-BDA1-12C45D357490}">
          <x15:cacheHierarchy aggregatedColumn="26"/>
        </ext>
      </extLst>
    </cacheHierarchy>
  </cacheHierarchies>
  <kpis count="0"/>
  <dimensions count="7">
    <dimension measure="1" name="Measures" uniqueName="[Measures]" caption="Measures"/>
    <dimension name="Range" uniqueName="[Range]" caption="Range"/>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2" caption="Range 2"/>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widine Van Der Colff" refreshedDate="45875.574250578706" backgroundQuery="1" createdVersion="8" refreshedVersion="8" minRefreshableVersion="3" recordCount="0" supportSubquery="1" supportAdvancedDrill="1" xr:uid="{747D2A1B-3343-4E01-85A1-2AFCF532E54A}">
  <cacheSource type="external" connectionId="1"/>
  <cacheFields count="2">
    <cacheField name="[Measures].[Count of SpeciesName]" caption="Count of SpeciesName" numFmtId="0" hierarchy="40" level="32767"/>
    <cacheField name="[Range].[Protection Level].[Protection Level]" caption="Protection Level" numFmtId="0" hierarchy="4" level="1">
      <sharedItems count="4">
        <s v="Moderately protected"/>
        <s v="Not protected"/>
        <s v="Poorly protected"/>
        <s v="Well protected"/>
      </sharedItems>
    </cacheField>
  </cacheFields>
  <cacheHierarchies count="47">
    <cacheHierarchy uniqueName="[Range].[TaxonID]" caption="TaxonID" attribute="1" defaultMemberUniqueName="[Range].[TaxonID].[All]" allUniqueName="[Range].[TaxonID].[All]" dimensionUniqueName="[Range]" displayFolder="" count="0" memberValueDatatype="130" unbalanced="0"/>
    <cacheHierarchy uniqueName="[Range].[SpeciesName]" caption="SpeciesName" attribute="1" defaultMemberUniqueName="[Range].[SpeciesName].[All]" allUniqueName="[Range].[SpeciesName].[All]" dimensionUniqueName="[Range]" displayFolder="" count="0" memberValueDatatype="130" unbalanced="0"/>
    <cacheHierarchy uniqueName="[Range].[2025 RL Status]" caption="2025 RL Status" attribute="1" defaultMemberUniqueName="[Range].[2025 RL Status].[All]" allUniqueName="[Range].[2025 RL Status].[All]" dimensionUniqueName="[Range]" displayFolder="" count="0" memberValueDatatype="130" unbalanced="0"/>
    <cacheHierarchy uniqueName="[Range].[Endemism to SA]" caption="Endemism to SA" attribute="1" defaultMemberUniqueName="[Range].[Endemism to SA].[All]" allUniqueName="[Range].[Endemism to SA].[All]" dimensionUniqueName="[Range]" displayFolder="" count="0" memberValueDatatype="130" unbalanced="0"/>
    <cacheHierarchy uniqueName="[Range].[Protection Level]" caption="Protection Level" attribute="1" defaultMemberUniqueName="[Range].[Protection Level].[All]" allUniqueName="[Range].[Protection Level].[All]" dimensionUniqueName="[Range]" displayFolder="" count="2" memberValueDatatype="130" unbalanced="0">
      <fieldsUsage count="2">
        <fieldUsage x="-1"/>
        <fieldUsage x="1"/>
      </fieldsUsage>
    </cacheHierarchy>
    <cacheHierarchy uniqueName="[Range].[2025 PL]" caption="2025 PL" attribute="1" defaultMemberUniqueName="[Range].[2025 PL].[All]" allUniqueName="[Range].[2025 PL].[All]" dimensionUniqueName="[Range]" displayFolder="" count="0" memberValueDatatype="130" unbalanced="0"/>
    <cacheHierarchy uniqueName="[Range 2].[species_id]" caption="species_id" attribute="1" defaultMemberUniqueName="[Range 2].[species_id].[All]" allUniqueName="[Range 2].[species_id].[All]" dimensionUniqueName="[Range 2]" displayFolder="" count="0" memberValueDatatype="20" unbalanced="0"/>
    <cacheHierarchy uniqueName="[Range 2].[taxon]" caption="taxon" attribute="1" defaultMemberUniqueName="[Range 2].[taxon].[All]" allUniqueName="[Range 2].[taxon].[All]" dimensionUniqueName="[Range 2]" displayFolder="" count="0" memberValueDatatype="130" unbalanced="0"/>
    <cacheHierarchy uniqueName="[Range 2].[protectioncategory_no_effectiveness]" caption="protectioncategory_no_effectiveness" attribute="1" defaultMemberUniqueName="[Range 2].[protectioncategory_no_effectiveness].[All]" allUniqueName="[Range 2].[protectioncategory_no_effectiveness].[All]" dimensionUniqueName="[Range 2]" displayFolder="" count="0" memberValueDatatype="130" unbalanced="0"/>
    <cacheHierarchy uniqueName="[Range 3].[SpeciesName]" caption="SpeciesName" attribute="1" defaultMemberUniqueName="[Range 3].[SpeciesName].[All]" allUniqueName="[Range 3].[SpeciesName].[All]" dimensionUniqueName="[Range 3]" displayFolder="" count="0" memberValueDatatype="130" unbalanced="0"/>
    <cacheHierarchy uniqueName="[Range 3].[Status]" caption="Status" attribute="1" defaultMemberUniqueName="[Range 3].[Status].[All]" allUniqueName="[Range 3].[Status].[All]" dimensionUniqueName="[Range 3]" displayFolder="" count="0" memberValueDatatype="130" unbalanced="0"/>
    <cacheHierarchy uniqueName="[Range 3].[Endemism to SA]" caption="Endemism to SA" attribute="1" defaultMemberUniqueName="[Range 3].[Endemism to SA].[All]" allUniqueName="[Range 3].[Endemism to SA].[All]" dimensionUniqueName="[Range 3]" displayFolder="" count="0" memberValueDatatype="130" unbalanced="0"/>
    <cacheHierarchy uniqueName="[Range 3].[Protection Level_2017]" caption="Protection Level_2017" attribute="1" defaultMemberUniqueName="[Range 3].[Protection Level_2017].[All]" allUniqueName="[Range 3].[Protection Level_2017].[All]" dimensionUniqueName="[Range 3]" displayFolder="" count="0" memberValueDatatype="130" unbalanced="0"/>
    <cacheHierarchy uniqueName="[Range 3].[Protection Level2024]" caption="Protection Level2024" attribute="1" defaultMemberUniqueName="[Range 3].[Protection Level2024].[All]" allUniqueName="[Range 3].[Protection Level2024].[All]" dimensionUniqueName="[Range 3]" displayFolder="" count="0" memberValueDatatype="130" unbalanced="0"/>
    <cacheHierarchy uniqueName="[Range 4].[SpeciesName]" caption="SpeciesName" attribute="1" defaultMemberUniqueName="[Range 4].[SpeciesName].[All]" allUniqueName="[Range 4].[SpeciesName].[All]" dimensionUniqueName="[Range 4]" displayFolder="" count="0" memberValueDatatype="130" unbalanced="0"/>
    <cacheHierarchy uniqueName="[Range 4].[Endemism to SA]" caption="Endemism to SA" attribute="1" defaultMemberUniqueName="[Range 4].[Endemism to SA].[All]" allUniqueName="[Range 4].[Endemism to SA].[All]" dimensionUniqueName="[Range 4]" displayFolder="" count="0" memberValueDatatype="130" unbalanced="0"/>
    <cacheHierarchy uniqueName="[Range 4].[2017]" caption="2017" attribute="1" defaultMemberUniqueName="[Range 4].[2017].[All]" allUniqueName="[Range 4].[2017].[All]" dimensionUniqueName="[Range 4]" displayFolder="" count="0" memberValueDatatype="130" unbalanced="0"/>
    <cacheHierarchy uniqueName="[Range 4].[SpeciesName 2]" caption="SpeciesName 2" attribute="1" defaultMemberUniqueName="[Range 4].[SpeciesName 2].[All]" allUniqueName="[Range 4].[SpeciesName 2].[All]" dimensionUniqueName="[Range 4]" displayFolder="" count="0" memberValueDatatype="130" unbalanced="0"/>
    <cacheHierarchy uniqueName="[Range 4].[2024]" caption="2024" attribute="1" defaultMemberUniqueName="[Range 4].[2024].[All]" allUniqueName="[Range 4].[2024].[All]" dimensionUniqueName="[Range 4]" displayFolder="" count="0" memberValueDatatype="130" unbalanced="0"/>
    <cacheHierarchy uniqueName="[Range 4].[Target Motivation and References]" caption="Target Motivation and References" attribute="1" defaultMemberUniqueName="[Range 4].[Target Motivation and References].[All]" allUniqueName="[Range 4].[Target Motivation and References].[All]" dimensionUniqueName="[Range 4]" displayFolder="" count="0" memberValueDatatype="130" unbalanced="0"/>
    <cacheHierarchy uniqueName="[Range 4].[Status]" caption="Status" attribute="1" defaultMemberUniqueName="[Range 4].[Status].[All]" allUniqueName="[Range 4].[Status].[All]" dimensionUniqueName="[Range 4]" displayFolder="" count="0" memberValueDatatype="130" unbalanced="0"/>
    <cacheHierarchy uniqueName="[Range 5].[SpeciesName]" caption="SpeciesName" attribute="1" defaultMemberUniqueName="[Range 5].[SpeciesName].[All]" allUniqueName="[Range 5].[SpeciesName].[All]" dimensionUniqueName="[Range 5]" displayFolder="" count="0" memberValueDatatype="130" unbalanced="0"/>
    <cacheHierarchy uniqueName="[Range 5].[Status]" caption="Status" attribute="1" defaultMemberUniqueName="[Range 5].[Status].[All]" allUniqueName="[Range 5].[Status].[All]" dimensionUniqueName="[Range 5]" displayFolder="" count="0" memberValueDatatype="130" unbalanced="0"/>
    <cacheHierarchy uniqueName="[Range 5].[Endemism to SA]" caption="Endemism to SA" attribute="1" defaultMemberUniqueName="[Range 5].[Endemism to SA].[All]" allUniqueName="[Range 5].[Endemism to SA].[All]" dimensionUniqueName="[Range 5]" displayFolder="" count="0" memberValueDatatype="130" unbalanced="0"/>
    <cacheHierarchy uniqueName="[Range 5].[2017]" caption="2017" attribute="1" defaultMemberUniqueName="[Range 5].[2017].[All]" allUniqueName="[Range 5].[2017].[All]" dimensionUniqueName="[Range 5]" displayFolder="" count="0" memberValueDatatype="130" unbalanced="0"/>
    <cacheHierarchy uniqueName="[Range 5].[2024]" caption="2024" attribute="1" defaultMemberUniqueName="[Range 5].[2024].[All]" allUniqueName="[Range 5].[2024].[All]" dimensionUniqueName="[Range 5]" displayFolder="" count="0" memberValueDatatype="130" unbalanced="0"/>
    <cacheHierarchy uniqueName="[Range 6].[SABAP2_number]" caption="SABAP2_number" attribute="1" defaultMemberUniqueName="[Range 6].[SABAP2_number].[All]" allUniqueName="[Range 6].[SABAP2_number].[All]" dimensionUniqueName="[Range 6]" displayFolder="" count="0" memberValueDatatype="20" unbalanced="0"/>
    <cacheHierarchy uniqueName="[Range 6].[Common name]" caption="Common name" attribute="1" defaultMemberUniqueName="[Range 6].[Common name].[All]" allUniqueName="[Range 6].[Common name].[All]" dimensionUniqueName="[Range 6]" displayFolder="" count="0" memberValueDatatype="130" unbalanced="0"/>
    <cacheHierarchy uniqueName="[Range 6].[Scientific name]" caption="Scientific name" attribute="1" defaultMemberUniqueName="[Range 6].[Scientific name].[All]" allUniqueName="[Range 6].[Scientific name].[All]" dimensionUniqueName="[Range 6]" displayFolder="" count="0" memberValueDatatype="130" unbalanced="0"/>
    <cacheHierarchy uniqueName="[Range 6].[Endemism]" caption="Endemism" attribute="1" defaultMemberUniqueName="[Range 6].[Endemism].[All]" allUniqueName="[Range 6].[Endemism].[All]" dimensionUniqueName="[Range 6]" displayFolder="" count="0" memberValueDatatype="130" unbalanced="0"/>
    <cacheHierarchy uniqueName="[Range 6].[Status]" caption="Status" attribute="1" defaultMemberUniqueName="[Range 6].[Status].[All]" allUniqueName="[Range 6].[Status].[All]" dimensionUniqueName="[Range 6]" displayFolder="" count="0" memberValueDatatype="130" unbalanced="0"/>
    <cacheHierarchy uniqueName="[Range 6].[Period_2017]" caption="Period_2017" attribute="1" defaultMemberUniqueName="[Range 6].[Period_2017].[All]" allUniqueName="[Range 6].[Period_2017].[All]" dimensionUniqueName="[Range 6]" displayFolder="" count="0" memberValueDatatype="130" unbalanced="0"/>
    <cacheHierarchy uniqueName="[Range 6].[Period_2025]" caption="Period_2025" attribute="1" defaultMemberUniqueName="[Range 6].[Period_2025].[All]" allUniqueName="[Range 6].[Period_2025].[All]" dimensionUniqueName="[Range 6]" displayFolder="" count="0" memberValueDatatype="130" unbalanced="0"/>
    <cacheHierarchy uniqueName="[Measures].[__XL_Count Range]" caption="__XL_Count Range" measure="1" displayFolder="" measureGroup="Range"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Count of SpeciesName]" caption="Count of SpeciesName" measure="1" displayFolder="" measureGroup="Rang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taxon]" caption="Count of taxon" measure="1" displayFolder="" measureGroup="Range 2" count="0" hidden="1">
      <extLst>
        <ext xmlns:x15="http://schemas.microsoft.com/office/spreadsheetml/2010/11/main" uri="{B97F6D7D-B522-45F9-BDA1-12C45D357490}">
          <x15:cacheHierarchy aggregatedColumn="7"/>
        </ext>
      </extLst>
    </cacheHierarchy>
    <cacheHierarchy uniqueName="[Measures].[Count of SpeciesName 2]" caption="Count of SpeciesName 2" measure="1" displayFolder="" measureGroup="Range 3" count="0" hidden="1">
      <extLst>
        <ext xmlns:x15="http://schemas.microsoft.com/office/spreadsheetml/2010/11/main" uri="{B97F6D7D-B522-45F9-BDA1-12C45D357490}">
          <x15:cacheHierarchy aggregatedColumn="9"/>
        </ext>
      </extLst>
    </cacheHierarchy>
    <cacheHierarchy uniqueName="[Measures].[Count of SpeciesName 3]" caption="Count of SpeciesName 3" measure="1" displayFolder="" measureGroup="Range 4" count="0" hidden="1">
      <extLst>
        <ext xmlns:x15="http://schemas.microsoft.com/office/spreadsheetml/2010/11/main" uri="{B97F6D7D-B522-45F9-BDA1-12C45D357490}">
          <x15:cacheHierarchy aggregatedColumn="14"/>
        </ext>
      </extLst>
    </cacheHierarchy>
    <cacheHierarchy uniqueName="[Measures].[Count of SpeciesName 4]" caption="Count of SpeciesName 4" measure="1" displayFolder="" measureGroup="Range 5" count="0" hidden="1">
      <extLst>
        <ext xmlns:x15="http://schemas.microsoft.com/office/spreadsheetml/2010/11/main" uri="{B97F6D7D-B522-45F9-BDA1-12C45D357490}">
          <x15:cacheHierarchy aggregatedColumn="21"/>
        </ext>
      </extLst>
    </cacheHierarchy>
    <cacheHierarchy uniqueName="[Measures].[Sum of SABAP2_number]" caption="Sum of SABAP2_number" measure="1" displayFolder="" measureGroup="Range 6" count="0" hidden="1">
      <extLst>
        <ext xmlns:x15="http://schemas.microsoft.com/office/spreadsheetml/2010/11/main" uri="{B97F6D7D-B522-45F9-BDA1-12C45D357490}">
          <x15:cacheHierarchy aggregatedColumn="26"/>
        </ext>
      </extLst>
    </cacheHierarchy>
    <cacheHierarchy uniqueName="[Measures].[Count of SABAP2_number]" caption="Count of SABAP2_number" measure="1" displayFolder="" measureGroup="Range 6" count="0" hidden="1">
      <extLst>
        <ext xmlns:x15="http://schemas.microsoft.com/office/spreadsheetml/2010/11/main" uri="{B97F6D7D-B522-45F9-BDA1-12C45D357490}">
          <x15:cacheHierarchy aggregatedColumn="26"/>
        </ext>
      </extLst>
    </cacheHierarchy>
  </cacheHierarchies>
  <kpis count="0"/>
  <dimensions count="7">
    <dimension measure="1" name="Measures" uniqueName="[Measures]" caption="Measures"/>
    <dimension name="Range" uniqueName="[Range]" caption="Range"/>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2" caption="Range 2"/>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widine Van Der Colff" refreshedDate="45876.543108912039" backgroundQuery="1" createdVersion="8" refreshedVersion="8" minRefreshableVersion="3" recordCount="0" supportSubquery="1" supportAdvancedDrill="1" xr:uid="{9831D898-D479-4FF6-8713-BDCFD8960FBC}">
  <cacheSource type="external" connectionId="1"/>
  <cacheFields count="2">
    <cacheField name="[Measures].[Count of SpeciesName 2]" caption="Count of SpeciesName 2" numFmtId="0" hierarchy="42" level="32767"/>
    <cacheField name="[Range 3].[Protection Level2024].[Protection Level2024]" caption="Protection Level2024" numFmtId="0" hierarchy="13" level="1">
      <sharedItems count="4">
        <s v="Moderately protected"/>
        <s v="Not protected"/>
        <s v="Poorly protected"/>
        <s v="Well protected"/>
      </sharedItems>
    </cacheField>
  </cacheFields>
  <cacheHierarchies count="47">
    <cacheHierarchy uniqueName="[Range].[TaxonID]" caption="TaxonID" attribute="1" defaultMemberUniqueName="[Range].[TaxonID].[All]" allUniqueName="[Range].[TaxonID].[All]" dimensionUniqueName="[Range]" displayFolder="" count="0" memberValueDatatype="130" unbalanced="0"/>
    <cacheHierarchy uniqueName="[Range].[SpeciesName]" caption="SpeciesName" attribute="1" defaultMemberUniqueName="[Range].[SpeciesName].[All]" allUniqueName="[Range].[SpeciesName].[All]" dimensionUniqueName="[Range]" displayFolder="" count="0" memberValueDatatype="130" unbalanced="0"/>
    <cacheHierarchy uniqueName="[Range].[2025 RL Status]" caption="2025 RL Status" attribute="1" defaultMemberUniqueName="[Range].[2025 RL Status].[All]" allUniqueName="[Range].[2025 RL Status].[All]" dimensionUniqueName="[Range]" displayFolder="" count="0" memberValueDatatype="130" unbalanced="0"/>
    <cacheHierarchy uniqueName="[Range].[Endemism to SA]" caption="Endemism to SA" attribute="1" defaultMemberUniqueName="[Range].[Endemism to SA].[All]" allUniqueName="[Range].[Endemism to SA].[All]" dimensionUniqueName="[Range]" displayFolder="" count="0" memberValueDatatype="130" unbalanced="0"/>
    <cacheHierarchy uniqueName="[Range].[Protection Level]" caption="Protection Level" attribute="1" defaultMemberUniqueName="[Range].[Protection Level].[All]" allUniqueName="[Range].[Protection Level].[All]" dimensionUniqueName="[Range]" displayFolder="" count="0" memberValueDatatype="130" unbalanced="0"/>
    <cacheHierarchy uniqueName="[Range].[2025 PL]" caption="2025 PL" attribute="1" defaultMemberUniqueName="[Range].[2025 PL].[All]" allUniqueName="[Range].[2025 PL].[All]" dimensionUniqueName="[Range]" displayFolder="" count="0" memberValueDatatype="130" unbalanced="0"/>
    <cacheHierarchy uniqueName="[Range 2].[species_id]" caption="species_id" attribute="1" defaultMemberUniqueName="[Range 2].[species_id].[All]" allUniqueName="[Range 2].[species_id].[All]" dimensionUniqueName="[Range 2]" displayFolder="" count="0" memberValueDatatype="20" unbalanced="0"/>
    <cacheHierarchy uniqueName="[Range 2].[taxon]" caption="taxon" attribute="1" defaultMemberUniqueName="[Range 2].[taxon].[All]" allUniqueName="[Range 2].[taxon].[All]" dimensionUniqueName="[Range 2]" displayFolder="" count="0" memberValueDatatype="130" unbalanced="0"/>
    <cacheHierarchy uniqueName="[Range 2].[protectioncategory_no_effectiveness]" caption="protectioncategory_no_effectiveness" attribute="1" defaultMemberUniqueName="[Range 2].[protectioncategory_no_effectiveness].[All]" allUniqueName="[Range 2].[protectioncategory_no_effectiveness].[All]" dimensionUniqueName="[Range 2]" displayFolder="" count="0" memberValueDatatype="130" unbalanced="0"/>
    <cacheHierarchy uniqueName="[Range 3].[SpeciesName]" caption="SpeciesName" attribute="1" defaultMemberUniqueName="[Range 3].[SpeciesName].[All]" allUniqueName="[Range 3].[SpeciesName].[All]" dimensionUniqueName="[Range 3]" displayFolder="" count="0" memberValueDatatype="130" unbalanced="0"/>
    <cacheHierarchy uniqueName="[Range 3].[Status]" caption="Status" attribute="1" defaultMemberUniqueName="[Range 3].[Status].[All]" allUniqueName="[Range 3].[Status].[All]" dimensionUniqueName="[Range 3]" displayFolder="" count="2" memberValueDatatype="130" unbalanced="0"/>
    <cacheHierarchy uniqueName="[Range 3].[Endemism to SA]" caption="Endemism to SA" attribute="1" defaultMemberUniqueName="[Range 3].[Endemism to SA].[All]" allUniqueName="[Range 3].[Endemism to SA].[All]" dimensionUniqueName="[Range 3]" displayFolder="" count="0" memberValueDatatype="130" unbalanced="0"/>
    <cacheHierarchy uniqueName="[Range 3].[Protection Level_2017]" caption="Protection Level_2017" attribute="1" defaultMemberUniqueName="[Range 3].[Protection Level_2017].[All]" allUniqueName="[Range 3].[Protection Level_2017].[All]" dimensionUniqueName="[Range 3]" displayFolder="" count="0" memberValueDatatype="130" unbalanced="0"/>
    <cacheHierarchy uniqueName="[Range 3].[Protection Level2024]" caption="Protection Level2024" attribute="1" defaultMemberUniqueName="[Range 3].[Protection Level2024].[All]" allUniqueName="[Range 3].[Protection Level2024].[All]" dimensionUniqueName="[Range 3]" displayFolder="" count="2" memberValueDatatype="130" unbalanced="0">
      <fieldsUsage count="2">
        <fieldUsage x="-1"/>
        <fieldUsage x="1"/>
      </fieldsUsage>
    </cacheHierarchy>
    <cacheHierarchy uniqueName="[Range 4].[SpeciesName]" caption="SpeciesName" attribute="1" defaultMemberUniqueName="[Range 4].[SpeciesName].[All]" allUniqueName="[Range 4].[SpeciesName].[All]" dimensionUniqueName="[Range 4]" displayFolder="" count="0" memberValueDatatype="130" unbalanced="0"/>
    <cacheHierarchy uniqueName="[Range 4].[Endemism to SA]" caption="Endemism to SA" attribute="1" defaultMemberUniqueName="[Range 4].[Endemism to SA].[All]" allUniqueName="[Range 4].[Endemism to SA].[All]" dimensionUniqueName="[Range 4]" displayFolder="" count="0" memberValueDatatype="130" unbalanced="0"/>
    <cacheHierarchy uniqueName="[Range 4].[2017]" caption="2017" attribute="1" defaultMemberUniqueName="[Range 4].[2017].[All]" allUniqueName="[Range 4].[2017].[All]" dimensionUniqueName="[Range 4]" displayFolder="" count="0" memberValueDatatype="130" unbalanced="0"/>
    <cacheHierarchy uniqueName="[Range 4].[SpeciesName 2]" caption="SpeciesName 2" attribute="1" defaultMemberUniqueName="[Range 4].[SpeciesName 2].[All]" allUniqueName="[Range 4].[SpeciesName 2].[All]" dimensionUniqueName="[Range 4]" displayFolder="" count="0" memberValueDatatype="130" unbalanced="0"/>
    <cacheHierarchy uniqueName="[Range 4].[2024]" caption="2024" attribute="1" defaultMemberUniqueName="[Range 4].[2024].[All]" allUniqueName="[Range 4].[2024].[All]" dimensionUniqueName="[Range 4]" displayFolder="" count="0" memberValueDatatype="130" unbalanced="0"/>
    <cacheHierarchy uniqueName="[Range 4].[Target Motivation and References]" caption="Target Motivation and References" attribute="1" defaultMemberUniqueName="[Range 4].[Target Motivation and References].[All]" allUniqueName="[Range 4].[Target Motivation and References].[All]" dimensionUniqueName="[Range 4]" displayFolder="" count="0" memberValueDatatype="130" unbalanced="0"/>
    <cacheHierarchy uniqueName="[Range 4].[Status]" caption="Status" attribute="1" defaultMemberUniqueName="[Range 4].[Status].[All]" allUniqueName="[Range 4].[Status].[All]" dimensionUniqueName="[Range 4]" displayFolder="" count="0" memberValueDatatype="130" unbalanced="0"/>
    <cacheHierarchy uniqueName="[Range 5].[SpeciesName]" caption="SpeciesName" attribute="1" defaultMemberUniqueName="[Range 5].[SpeciesName].[All]" allUniqueName="[Range 5].[SpeciesName].[All]" dimensionUniqueName="[Range 5]" displayFolder="" count="0" memberValueDatatype="130" unbalanced="0"/>
    <cacheHierarchy uniqueName="[Range 5].[Status]" caption="Status" attribute="1" defaultMemberUniqueName="[Range 5].[Status].[All]" allUniqueName="[Range 5].[Status].[All]" dimensionUniqueName="[Range 5]" displayFolder="" count="0" memberValueDatatype="130" unbalanced="0"/>
    <cacheHierarchy uniqueName="[Range 5].[Endemism to SA]" caption="Endemism to SA" attribute="1" defaultMemberUniqueName="[Range 5].[Endemism to SA].[All]" allUniqueName="[Range 5].[Endemism to SA].[All]" dimensionUniqueName="[Range 5]" displayFolder="" count="0" memberValueDatatype="130" unbalanced="0"/>
    <cacheHierarchy uniqueName="[Range 5].[2017]" caption="2017" attribute="1" defaultMemberUniqueName="[Range 5].[2017].[All]" allUniqueName="[Range 5].[2017].[All]" dimensionUniqueName="[Range 5]" displayFolder="" count="0" memberValueDatatype="130" unbalanced="0"/>
    <cacheHierarchy uniqueName="[Range 5].[2024]" caption="2024" attribute="1" defaultMemberUniqueName="[Range 5].[2024].[All]" allUniqueName="[Range 5].[2024].[All]" dimensionUniqueName="[Range 5]" displayFolder="" count="0" memberValueDatatype="130" unbalanced="0"/>
    <cacheHierarchy uniqueName="[Range 6].[SABAP2_number]" caption="SABAP2_number" attribute="1" defaultMemberUniqueName="[Range 6].[SABAP2_number].[All]" allUniqueName="[Range 6].[SABAP2_number].[All]" dimensionUniqueName="[Range 6]" displayFolder="" count="0" memberValueDatatype="20" unbalanced="0"/>
    <cacheHierarchy uniqueName="[Range 6].[Common name]" caption="Common name" attribute="1" defaultMemberUniqueName="[Range 6].[Common name].[All]" allUniqueName="[Range 6].[Common name].[All]" dimensionUniqueName="[Range 6]" displayFolder="" count="0" memberValueDatatype="130" unbalanced="0"/>
    <cacheHierarchy uniqueName="[Range 6].[Scientific name]" caption="Scientific name" attribute="1" defaultMemberUniqueName="[Range 6].[Scientific name].[All]" allUniqueName="[Range 6].[Scientific name].[All]" dimensionUniqueName="[Range 6]" displayFolder="" count="0" memberValueDatatype="130" unbalanced="0"/>
    <cacheHierarchy uniqueName="[Range 6].[Endemism]" caption="Endemism" attribute="1" defaultMemberUniqueName="[Range 6].[Endemism].[All]" allUniqueName="[Range 6].[Endemism].[All]" dimensionUniqueName="[Range 6]" displayFolder="" count="0" memberValueDatatype="130" unbalanced="0"/>
    <cacheHierarchy uniqueName="[Range 6].[Status]" caption="Status" attribute="1" defaultMemberUniqueName="[Range 6].[Status].[All]" allUniqueName="[Range 6].[Status].[All]" dimensionUniqueName="[Range 6]" displayFolder="" count="0" memberValueDatatype="130" unbalanced="0"/>
    <cacheHierarchy uniqueName="[Range 6].[Period_2017]" caption="Period_2017" attribute="1" defaultMemberUniqueName="[Range 6].[Period_2017].[All]" allUniqueName="[Range 6].[Period_2017].[All]" dimensionUniqueName="[Range 6]" displayFolder="" count="0" memberValueDatatype="130" unbalanced="0"/>
    <cacheHierarchy uniqueName="[Range 6].[Period_2025]" caption="Period_2025" attribute="1" defaultMemberUniqueName="[Range 6].[Period_2025].[All]" allUniqueName="[Range 6].[Period_2025].[All]" dimensionUniqueName="[Range 6]" displayFolder="" count="0" memberValueDatatype="130" unbalanced="0"/>
    <cacheHierarchy uniqueName="[Measures].[__XL_Count Range]" caption="__XL_Count Range" measure="1" displayFolder="" measureGroup="Range"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Count of SpeciesName]" caption="Count of SpeciesName" measure="1" displayFolder="" measureGroup="Range" count="0" hidden="1">
      <extLst>
        <ext xmlns:x15="http://schemas.microsoft.com/office/spreadsheetml/2010/11/main" uri="{B97F6D7D-B522-45F9-BDA1-12C45D357490}">
          <x15:cacheHierarchy aggregatedColumn="1"/>
        </ext>
      </extLst>
    </cacheHierarchy>
    <cacheHierarchy uniqueName="[Measures].[Count of taxon]" caption="Count of taxon" measure="1" displayFolder="" measureGroup="Range 2" count="0" hidden="1">
      <extLst>
        <ext xmlns:x15="http://schemas.microsoft.com/office/spreadsheetml/2010/11/main" uri="{B97F6D7D-B522-45F9-BDA1-12C45D357490}">
          <x15:cacheHierarchy aggregatedColumn="7"/>
        </ext>
      </extLst>
    </cacheHierarchy>
    <cacheHierarchy uniqueName="[Measures].[Count of SpeciesName 2]" caption="Count of SpeciesName 2" measure="1" displayFolder="" measureGroup="Range 3"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SpeciesName 3]" caption="Count of SpeciesName 3" measure="1" displayFolder="" measureGroup="Range 4" count="0" hidden="1">
      <extLst>
        <ext xmlns:x15="http://schemas.microsoft.com/office/spreadsheetml/2010/11/main" uri="{B97F6D7D-B522-45F9-BDA1-12C45D357490}">
          <x15:cacheHierarchy aggregatedColumn="14"/>
        </ext>
      </extLst>
    </cacheHierarchy>
    <cacheHierarchy uniqueName="[Measures].[Count of SpeciesName 4]" caption="Count of SpeciesName 4" measure="1" displayFolder="" measureGroup="Range 5" count="0" hidden="1">
      <extLst>
        <ext xmlns:x15="http://schemas.microsoft.com/office/spreadsheetml/2010/11/main" uri="{B97F6D7D-B522-45F9-BDA1-12C45D357490}">
          <x15:cacheHierarchy aggregatedColumn="21"/>
        </ext>
      </extLst>
    </cacheHierarchy>
    <cacheHierarchy uniqueName="[Measures].[Sum of SABAP2_number]" caption="Sum of SABAP2_number" measure="1" displayFolder="" measureGroup="Range 6" count="0" hidden="1">
      <extLst>
        <ext xmlns:x15="http://schemas.microsoft.com/office/spreadsheetml/2010/11/main" uri="{B97F6D7D-B522-45F9-BDA1-12C45D357490}">
          <x15:cacheHierarchy aggregatedColumn="26"/>
        </ext>
      </extLst>
    </cacheHierarchy>
    <cacheHierarchy uniqueName="[Measures].[Count of SABAP2_number]" caption="Count of SABAP2_number" measure="1" displayFolder="" measureGroup="Range 6" count="0" hidden="1">
      <extLst>
        <ext xmlns:x15="http://schemas.microsoft.com/office/spreadsheetml/2010/11/main" uri="{B97F6D7D-B522-45F9-BDA1-12C45D357490}">
          <x15:cacheHierarchy aggregatedColumn="26"/>
        </ext>
      </extLst>
    </cacheHierarchy>
  </cacheHierarchies>
  <kpis count="0"/>
  <dimensions count="7">
    <dimension measure="1" name="Measures" uniqueName="[Measures]" caption="Measures"/>
    <dimension name="Range" uniqueName="[Range]" caption="Range"/>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2" caption="Range 2"/>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widine Van Der Colff" refreshedDate="45876.70679733796" backgroundQuery="1" createdVersion="8" refreshedVersion="8" minRefreshableVersion="3" recordCount="0" supportSubquery="1" supportAdvancedDrill="1" xr:uid="{6FAC5A11-B0FD-4AF2-881C-99F349E55276}">
  <cacheSource type="external" connectionId="1"/>
  <cacheFields count="4">
    <cacheField name="[Measures].[Count of SpeciesName 4]" caption="Count of SpeciesName 4" numFmtId="0" hierarchy="44" level="32767"/>
    <cacheField name="[Range 5].[2017].[2017]" caption="2017" numFmtId="0" hierarchy="24" level="1">
      <sharedItems count="4">
        <s v="Moderately protected"/>
        <s v="Not protected"/>
        <s v="Poorly protected"/>
        <s v="Well protected"/>
      </sharedItems>
    </cacheField>
    <cacheField name="[Range 5].[Status].[Status]" caption="Status" numFmtId="0" hierarchy="22" level="1">
      <sharedItems count="7">
        <s v="LC"/>
        <s v="NT"/>
        <s v="VU"/>
        <s v="CR"/>
        <s v="EX"/>
        <s v="DD"/>
        <s v="EN"/>
      </sharedItems>
    </cacheField>
    <cacheField name="[Range 5].[2024].[2024]" caption="2024" numFmtId="0" hierarchy="25" level="1">
      <sharedItems count="4">
        <s v="Moderately protected"/>
        <s v="Not protected"/>
        <s v="Poorly protected"/>
        <s v="Well protected"/>
      </sharedItems>
    </cacheField>
  </cacheFields>
  <cacheHierarchies count="47">
    <cacheHierarchy uniqueName="[Range].[TaxonID]" caption="TaxonID" attribute="1" defaultMemberUniqueName="[Range].[TaxonID].[All]" allUniqueName="[Range].[TaxonID].[All]" dimensionUniqueName="[Range]" displayFolder="" count="0" memberValueDatatype="130" unbalanced="0"/>
    <cacheHierarchy uniqueName="[Range].[SpeciesName]" caption="SpeciesName" attribute="1" defaultMemberUniqueName="[Range].[SpeciesName].[All]" allUniqueName="[Range].[SpeciesName].[All]" dimensionUniqueName="[Range]" displayFolder="" count="0" memberValueDatatype="130" unbalanced="0"/>
    <cacheHierarchy uniqueName="[Range].[2025 RL Status]" caption="2025 RL Status" attribute="1" defaultMemberUniqueName="[Range].[2025 RL Status].[All]" allUniqueName="[Range].[2025 RL Status].[All]" dimensionUniqueName="[Range]" displayFolder="" count="0" memberValueDatatype="130" unbalanced="0"/>
    <cacheHierarchy uniqueName="[Range].[Endemism to SA]" caption="Endemism to SA" attribute="1" defaultMemberUniqueName="[Range].[Endemism to SA].[All]" allUniqueName="[Range].[Endemism to SA].[All]" dimensionUniqueName="[Range]" displayFolder="" count="0" memberValueDatatype="130" unbalanced="0"/>
    <cacheHierarchy uniqueName="[Range].[Protection Level]" caption="Protection Level" attribute="1" defaultMemberUniqueName="[Range].[Protection Level].[All]" allUniqueName="[Range].[Protection Level].[All]" dimensionUniqueName="[Range]" displayFolder="" count="0" memberValueDatatype="130" unbalanced="0"/>
    <cacheHierarchy uniqueName="[Range].[2025 PL]" caption="2025 PL" attribute="1" defaultMemberUniqueName="[Range].[2025 PL].[All]" allUniqueName="[Range].[2025 PL].[All]" dimensionUniqueName="[Range]" displayFolder="" count="0" memberValueDatatype="130" unbalanced="0"/>
    <cacheHierarchy uniqueName="[Range 2].[species_id]" caption="species_id" attribute="1" defaultMemberUniqueName="[Range 2].[species_id].[All]" allUniqueName="[Range 2].[species_id].[All]" dimensionUniqueName="[Range 2]" displayFolder="" count="0" memberValueDatatype="20" unbalanced="0"/>
    <cacheHierarchy uniqueName="[Range 2].[taxon]" caption="taxon" attribute="1" defaultMemberUniqueName="[Range 2].[taxon].[All]" allUniqueName="[Range 2].[taxon].[All]" dimensionUniqueName="[Range 2]" displayFolder="" count="0" memberValueDatatype="130" unbalanced="0"/>
    <cacheHierarchy uniqueName="[Range 2].[protectioncategory_no_effectiveness]" caption="protectioncategory_no_effectiveness" attribute="1" defaultMemberUniqueName="[Range 2].[protectioncategory_no_effectiveness].[All]" allUniqueName="[Range 2].[protectioncategory_no_effectiveness].[All]" dimensionUniqueName="[Range 2]" displayFolder="" count="0" memberValueDatatype="130" unbalanced="0"/>
    <cacheHierarchy uniqueName="[Range 3].[SpeciesName]" caption="SpeciesName" attribute="1" defaultMemberUniqueName="[Range 3].[SpeciesName].[All]" allUniqueName="[Range 3].[SpeciesName].[All]" dimensionUniqueName="[Range 3]" displayFolder="" count="0" memberValueDatatype="130" unbalanced="0"/>
    <cacheHierarchy uniqueName="[Range 3].[Status]" caption="Status" attribute="1" defaultMemberUniqueName="[Range 3].[Status].[All]" allUniqueName="[Range 3].[Status].[All]" dimensionUniqueName="[Range 3]" displayFolder="" count="0" memberValueDatatype="130" unbalanced="0"/>
    <cacheHierarchy uniqueName="[Range 3].[Endemism to SA]" caption="Endemism to SA" attribute="1" defaultMemberUniqueName="[Range 3].[Endemism to SA].[All]" allUniqueName="[Range 3].[Endemism to SA].[All]" dimensionUniqueName="[Range 3]" displayFolder="" count="0" memberValueDatatype="130" unbalanced="0"/>
    <cacheHierarchy uniqueName="[Range 3].[Protection Level_2017]" caption="Protection Level_2017" attribute="1" defaultMemberUniqueName="[Range 3].[Protection Level_2017].[All]" allUniqueName="[Range 3].[Protection Level_2017].[All]" dimensionUniqueName="[Range 3]" displayFolder="" count="0" memberValueDatatype="130" unbalanced="0"/>
    <cacheHierarchy uniqueName="[Range 3].[Protection Level2024]" caption="Protection Level2024" attribute="1" defaultMemberUniqueName="[Range 3].[Protection Level2024].[All]" allUniqueName="[Range 3].[Protection Level2024].[All]" dimensionUniqueName="[Range 3]" displayFolder="" count="0" memberValueDatatype="130" unbalanced="0"/>
    <cacheHierarchy uniqueName="[Range 4].[SpeciesName]" caption="SpeciesName" attribute="1" defaultMemberUniqueName="[Range 4].[SpeciesName].[All]" allUniqueName="[Range 4].[SpeciesName].[All]" dimensionUniqueName="[Range 4]" displayFolder="" count="0" memberValueDatatype="130" unbalanced="0"/>
    <cacheHierarchy uniqueName="[Range 4].[Endemism to SA]" caption="Endemism to SA" attribute="1" defaultMemberUniqueName="[Range 4].[Endemism to SA].[All]" allUniqueName="[Range 4].[Endemism to SA].[All]" dimensionUniqueName="[Range 4]" displayFolder="" count="0" memberValueDatatype="130" unbalanced="0"/>
    <cacheHierarchy uniqueName="[Range 4].[2017]" caption="2017" attribute="1" defaultMemberUniqueName="[Range 4].[2017].[All]" allUniqueName="[Range 4].[2017].[All]" dimensionUniqueName="[Range 4]" displayFolder="" count="0" memberValueDatatype="130" unbalanced="0"/>
    <cacheHierarchy uniqueName="[Range 4].[SpeciesName 2]" caption="SpeciesName 2" attribute="1" defaultMemberUniqueName="[Range 4].[SpeciesName 2].[All]" allUniqueName="[Range 4].[SpeciesName 2].[All]" dimensionUniqueName="[Range 4]" displayFolder="" count="0" memberValueDatatype="130" unbalanced="0"/>
    <cacheHierarchy uniqueName="[Range 4].[2024]" caption="2024" attribute="1" defaultMemberUniqueName="[Range 4].[2024].[All]" allUniqueName="[Range 4].[2024].[All]" dimensionUniqueName="[Range 4]" displayFolder="" count="0" memberValueDatatype="130" unbalanced="0"/>
    <cacheHierarchy uniqueName="[Range 4].[Target Motivation and References]" caption="Target Motivation and References" attribute="1" defaultMemberUniqueName="[Range 4].[Target Motivation and References].[All]" allUniqueName="[Range 4].[Target Motivation and References].[All]" dimensionUniqueName="[Range 4]" displayFolder="" count="0" memberValueDatatype="130" unbalanced="0"/>
    <cacheHierarchy uniqueName="[Range 4].[Status]" caption="Status" attribute="1" defaultMemberUniqueName="[Range 4].[Status].[All]" allUniqueName="[Range 4].[Status].[All]" dimensionUniqueName="[Range 4]" displayFolder="" count="0" memberValueDatatype="130" unbalanced="0"/>
    <cacheHierarchy uniqueName="[Range 5].[SpeciesName]" caption="SpeciesName" attribute="1" defaultMemberUniqueName="[Range 5].[SpeciesName].[All]" allUniqueName="[Range 5].[SpeciesName].[All]" dimensionUniqueName="[Range 5]" displayFolder="" count="0" memberValueDatatype="130" unbalanced="0"/>
    <cacheHierarchy uniqueName="[Range 5].[Status]" caption="Status" attribute="1" defaultMemberUniqueName="[Range 5].[Status].[All]" allUniqueName="[Range 5].[Status].[All]" dimensionUniqueName="[Range 5]" displayFolder="" count="2" memberValueDatatype="130" unbalanced="0">
      <fieldsUsage count="2">
        <fieldUsage x="-1"/>
        <fieldUsage x="2"/>
      </fieldsUsage>
    </cacheHierarchy>
    <cacheHierarchy uniqueName="[Range 5].[Endemism to SA]" caption="Endemism to SA" attribute="1" defaultMemberUniqueName="[Range 5].[Endemism to SA].[All]" allUniqueName="[Range 5].[Endemism to SA].[All]" dimensionUniqueName="[Range 5]" displayFolder="" count="0" memberValueDatatype="130" unbalanced="0"/>
    <cacheHierarchy uniqueName="[Range 5].[2017]" caption="2017" attribute="1" defaultMemberUniqueName="[Range 5].[2017].[All]" allUniqueName="[Range 5].[2017].[All]" dimensionUniqueName="[Range 5]" displayFolder="" count="2" memberValueDatatype="130" unbalanced="0">
      <fieldsUsage count="2">
        <fieldUsage x="-1"/>
        <fieldUsage x="1"/>
      </fieldsUsage>
    </cacheHierarchy>
    <cacheHierarchy uniqueName="[Range 5].[2024]" caption="2024" attribute="1" defaultMemberUniqueName="[Range 5].[2024].[All]" allUniqueName="[Range 5].[2024].[All]" dimensionUniqueName="[Range 5]" displayFolder="" count="2" memberValueDatatype="130" unbalanced="0">
      <fieldsUsage count="2">
        <fieldUsage x="-1"/>
        <fieldUsage x="3"/>
      </fieldsUsage>
    </cacheHierarchy>
    <cacheHierarchy uniqueName="[Range 6].[SABAP2_number]" caption="SABAP2_number" attribute="1" defaultMemberUniqueName="[Range 6].[SABAP2_number].[All]" allUniqueName="[Range 6].[SABAP2_number].[All]" dimensionUniqueName="[Range 6]" displayFolder="" count="0" memberValueDatatype="20" unbalanced="0"/>
    <cacheHierarchy uniqueName="[Range 6].[Common name]" caption="Common name" attribute="1" defaultMemberUniqueName="[Range 6].[Common name].[All]" allUniqueName="[Range 6].[Common name].[All]" dimensionUniqueName="[Range 6]" displayFolder="" count="0" memberValueDatatype="130" unbalanced="0"/>
    <cacheHierarchy uniqueName="[Range 6].[Scientific name]" caption="Scientific name" attribute="1" defaultMemberUniqueName="[Range 6].[Scientific name].[All]" allUniqueName="[Range 6].[Scientific name].[All]" dimensionUniqueName="[Range 6]" displayFolder="" count="0" memberValueDatatype="130" unbalanced="0"/>
    <cacheHierarchy uniqueName="[Range 6].[Endemism]" caption="Endemism" attribute="1" defaultMemberUniqueName="[Range 6].[Endemism].[All]" allUniqueName="[Range 6].[Endemism].[All]" dimensionUniqueName="[Range 6]" displayFolder="" count="0" memberValueDatatype="130" unbalanced="0"/>
    <cacheHierarchy uniqueName="[Range 6].[Status]" caption="Status" attribute="1" defaultMemberUniqueName="[Range 6].[Status].[All]" allUniqueName="[Range 6].[Status].[All]" dimensionUniqueName="[Range 6]" displayFolder="" count="0" memberValueDatatype="130" unbalanced="0"/>
    <cacheHierarchy uniqueName="[Range 6].[Period_2017]" caption="Period_2017" attribute="1" defaultMemberUniqueName="[Range 6].[Period_2017].[All]" allUniqueName="[Range 6].[Period_2017].[All]" dimensionUniqueName="[Range 6]" displayFolder="" count="0" memberValueDatatype="130" unbalanced="0"/>
    <cacheHierarchy uniqueName="[Range 6].[Period_2025]" caption="Period_2025" attribute="1" defaultMemberUniqueName="[Range 6].[Period_2025].[All]" allUniqueName="[Range 6].[Period_2025].[All]" dimensionUniqueName="[Range 6]" displayFolder="" count="0" memberValueDatatype="130" unbalanced="0"/>
    <cacheHierarchy uniqueName="[Measures].[__XL_Count Range]" caption="__XL_Count Range" measure="1" displayFolder="" measureGroup="Range"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Count of SpeciesName]" caption="Count of SpeciesName" measure="1" displayFolder="" measureGroup="Range" count="0" hidden="1">
      <extLst>
        <ext xmlns:x15="http://schemas.microsoft.com/office/spreadsheetml/2010/11/main" uri="{B97F6D7D-B522-45F9-BDA1-12C45D357490}">
          <x15:cacheHierarchy aggregatedColumn="1"/>
        </ext>
      </extLst>
    </cacheHierarchy>
    <cacheHierarchy uniqueName="[Measures].[Count of taxon]" caption="Count of taxon" measure="1" displayFolder="" measureGroup="Range 2" count="0" hidden="1">
      <extLst>
        <ext xmlns:x15="http://schemas.microsoft.com/office/spreadsheetml/2010/11/main" uri="{B97F6D7D-B522-45F9-BDA1-12C45D357490}">
          <x15:cacheHierarchy aggregatedColumn="7"/>
        </ext>
      </extLst>
    </cacheHierarchy>
    <cacheHierarchy uniqueName="[Measures].[Count of SpeciesName 2]" caption="Count of SpeciesName 2" measure="1" displayFolder="" measureGroup="Range 3" count="0" hidden="1">
      <extLst>
        <ext xmlns:x15="http://schemas.microsoft.com/office/spreadsheetml/2010/11/main" uri="{B97F6D7D-B522-45F9-BDA1-12C45D357490}">
          <x15:cacheHierarchy aggregatedColumn="9"/>
        </ext>
      </extLst>
    </cacheHierarchy>
    <cacheHierarchy uniqueName="[Measures].[Count of SpeciesName 3]" caption="Count of SpeciesName 3" measure="1" displayFolder="" measureGroup="Range 4" count="0" hidden="1">
      <extLst>
        <ext xmlns:x15="http://schemas.microsoft.com/office/spreadsheetml/2010/11/main" uri="{B97F6D7D-B522-45F9-BDA1-12C45D357490}">
          <x15:cacheHierarchy aggregatedColumn="14"/>
        </ext>
      </extLst>
    </cacheHierarchy>
    <cacheHierarchy uniqueName="[Measures].[Count of SpeciesName 4]" caption="Count of SpeciesName 4" measure="1" displayFolder="" measureGroup="Range 5"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SABAP2_number]" caption="Sum of SABAP2_number" measure="1" displayFolder="" measureGroup="Range 6" count="0" hidden="1">
      <extLst>
        <ext xmlns:x15="http://schemas.microsoft.com/office/spreadsheetml/2010/11/main" uri="{B97F6D7D-B522-45F9-BDA1-12C45D357490}">
          <x15:cacheHierarchy aggregatedColumn="26"/>
        </ext>
      </extLst>
    </cacheHierarchy>
    <cacheHierarchy uniqueName="[Measures].[Count of SABAP2_number]" caption="Count of SABAP2_number" measure="1" displayFolder="" measureGroup="Range 6" count="0" hidden="1">
      <extLst>
        <ext xmlns:x15="http://schemas.microsoft.com/office/spreadsheetml/2010/11/main" uri="{B97F6D7D-B522-45F9-BDA1-12C45D357490}">
          <x15:cacheHierarchy aggregatedColumn="26"/>
        </ext>
      </extLst>
    </cacheHierarchy>
  </cacheHierarchies>
  <kpis count="0"/>
  <dimensions count="7">
    <dimension measure="1" name="Measures" uniqueName="[Measures]" caption="Measures"/>
    <dimension name="Range" uniqueName="[Range]" caption="Range"/>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2" caption="Range 2"/>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widine Van Der Colff" refreshedDate="45877.003549768517" backgroundQuery="1" createdVersion="8" refreshedVersion="8" minRefreshableVersion="3" recordCount="0" supportSubquery="1" supportAdvancedDrill="1" xr:uid="{71E70780-1762-4853-A4C5-94F3AEE61907}">
  <cacheSource type="external" connectionId="1"/>
  <cacheFields count="3">
    <cacheField name="[Measures].[Count of SABAP2_number]" caption="Count of SABAP2_number" numFmtId="0" hierarchy="46" level="32767"/>
    <cacheField name="[Range 6].[Status].[Status]" caption="Status" numFmtId="0" hierarchy="30" level="1">
      <sharedItems containsSemiMixedTypes="0" containsNonDate="0" containsString="0"/>
    </cacheField>
    <cacheField name="[Range 6].[Period_2025].[Period_2025]" caption="Period_2025" numFmtId="0" hierarchy="32" level="1">
      <sharedItems count="4">
        <s v="Moderately protected"/>
        <s v="Not protected"/>
        <s v="Poorly protected"/>
        <s v="Well protected"/>
      </sharedItems>
    </cacheField>
  </cacheFields>
  <cacheHierarchies count="47">
    <cacheHierarchy uniqueName="[Range].[TaxonID]" caption="TaxonID" attribute="1" defaultMemberUniqueName="[Range].[TaxonID].[All]" allUniqueName="[Range].[TaxonID].[All]" dimensionUniqueName="[Range]" displayFolder="" count="2" memberValueDatatype="130" unbalanced="0"/>
    <cacheHierarchy uniqueName="[Range].[SpeciesName]" caption="SpeciesName" attribute="1" defaultMemberUniqueName="[Range].[SpeciesName].[All]" allUniqueName="[Range].[SpeciesName].[All]" dimensionUniqueName="[Range]" displayFolder="" count="0" memberValueDatatype="130" unbalanced="0"/>
    <cacheHierarchy uniqueName="[Range].[2025 RL Status]" caption="2025 RL Status" attribute="1" defaultMemberUniqueName="[Range].[2025 RL Status].[All]" allUniqueName="[Range].[2025 RL Status].[All]" dimensionUniqueName="[Range]" displayFolder="" count="0" memberValueDatatype="130" unbalanced="0"/>
    <cacheHierarchy uniqueName="[Range].[Endemism to SA]" caption="Endemism to SA" attribute="1" defaultMemberUniqueName="[Range].[Endemism to SA].[All]" allUniqueName="[Range].[Endemism to SA].[All]" dimensionUniqueName="[Range]" displayFolder="" count="0" memberValueDatatype="130" unbalanced="0"/>
    <cacheHierarchy uniqueName="[Range].[Protection Level]" caption="Protection Level" attribute="1" defaultMemberUniqueName="[Range].[Protection Level].[All]" allUniqueName="[Range].[Protection Level].[All]" dimensionUniqueName="[Range]" displayFolder="" count="0" memberValueDatatype="130" unbalanced="0"/>
    <cacheHierarchy uniqueName="[Range].[2025 PL]" caption="2025 PL" attribute="1" defaultMemberUniqueName="[Range].[2025 PL].[All]" allUniqueName="[Range].[2025 PL].[All]" dimensionUniqueName="[Range]" displayFolder="" count="0" memberValueDatatype="130" unbalanced="0"/>
    <cacheHierarchy uniqueName="[Range 2].[species_id]" caption="species_id" attribute="1" defaultMemberUniqueName="[Range 2].[species_id].[All]" allUniqueName="[Range 2].[species_id].[All]" dimensionUniqueName="[Range 2]" displayFolder="" count="0" memberValueDatatype="20" unbalanced="0"/>
    <cacheHierarchy uniqueName="[Range 2].[taxon]" caption="taxon" attribute="1" defaultMemberUniqueName="[Range 2].[taxon].[All]" allUniqueName="[Range 2].[taxon].[All]" dimensionUniqueName="[Range 2]" displayFolder="" count="0" memberValueDatatype="130" unbalanced="0"/>
    <cacheHierarchy uniqueName="[Range 2].[protectioncategory_no_effectiveness]" caption="protectioncategory_no_effectiveness" attribute="1" defaultMemberUniqueName="[Range 2].[protectioncategory_no_effectiveness].[All]" allUniqueName="[Range 2].[protectioncategory_no_effectiveness].[All]" dimensionUniqueName="[Range 2]" displayFolder="" count="0" memberValueDatatype="130" unbalanced="0"/>
    <cacheHierarchy uniqueName="[Range 3].[SpeciesName]" caption="SpeciesName" attribute="1" defaultMemberUniqueName="[Range 3].[SpeciesName].[All]" allUniqueName="[Range 3].[SpeciesName].[All]" dimensionUniqueName="[Range 3]" displayFolder="" count="0" memberValueDatatype="130" unbalanced="0"/>
    <cacheHierarchy uniqueName="[Range 3].[Status]" caption="Status" attribute="1" defaultMemberUniqueName="[Range 3].[Status].[All]" allUniqueName="[Range 3].[Status].[All]" dimensionUniqueName="[Range 3]" displayFolder="" count="0" memberValueDatatype="130" unbalanced="0"/>
    <cacheHierarchy uniqueName="[Range 3].[Endemism to SA]" caption="Endemism to SA" attribute="1" defaultMemberUniqueName="[Range 3].[Endemism to SA].[All]" allUniqueName="[Range 3].[Endemism to SA].[All]" dimensionUniqueName="[Range 3]" displayFolder="" count="0" memberValueDatatype="130" unbalanced="0"/>
    <cacheHierarchy uniqueName="[Range 3].[Protection Level_2017]" caption="Protection Level_2017" attribute="1" defaultMemberUniqueName="[Range 3].[Protection Level_2017].[All]" allUniqueName="[Range 3].[Protection Level_2017].[All]" dimensionUniqueName="[Range 3]" displayFolder="" count="0" memberValueDatatype="130" unbalanced="0"/>
    <cacheHierarchy uniqueName="[Range 3].[Protection Level2024]" caption="Protection Level2024" attribute="1" defaultMemberUniqueName="[Range 3].[Protection Level2024].[All]" allUniqueName="[Range 3].[Protection Level2024].[All]" dimensionUniqueName="[Range 3]" displayFolder="" count="0" memberValueDatatype="130" unbalanced="0"/>
    <cacheHierarchy uniqueName="[Range 4].[SpeciesName]" caption="SpeciesName" attribute="1" defaultMemberUniqueName="[Range 4].[SpeciesName].[All]" allUniqueName="[Range 4].[SpeciesName].[All]" dimensionUniqueName="[Range 4]" displayFolder="" count="0" memberValueDatatype="130" unbalanced="0"/>
    <cacheHierarchy uniqueName="[Range 4].[Endemism to SA]" caption="Endemism to SA" attribute="1" defaultMemberUniqueName="[Range 4].[Endemism to SA].[All]" allUniqueName="[Range 4].[Endemism to SA].[All]" dimensionUniqueName="[Range 4]" displayFolder="" count="0" memberValueDatatype="130" unbalanced="0"/>
    <cacheHierarchy uniqueName="[Range 4].[2017]" caption="2017" attribute="1" defaultMemberUniqueName="[Range 4].[2017].[All]" allUniqueName="[Range 4].[2017].[All]" dimensionUniqueName="[Range 4]" displayFolder="" count="0" memberValueDatatype="130" unbalanced="0"/>
    <cacheHierarchy uniqueName="[Range 4].[SpeciesName 2]" caption="SpeciesName 2" attribute="1" defaultMemberUniqueName="[Range 4].[SpeciesName 2].[All]" allUniqueName="[Range 4].[SpeciesName 2].[All]" dimensionUniqueName="[Range 4]" displayFolder="" count="0" memberValueDatatype="130" unbalanced="0"/>
    <cacheHierarchy uniqueName="[Range 4].[2024]" caption="2024" attribute="1" defaultMemberUniqueName="[Range 4].[2024].[All]" allUniqueName="[Range 4].[2024].[All]" dimensionUniqueName="[Range 4]" displayFolder="" count="0" memberValueDatatype="130" unbalanced="0"/>
    <cacheHierarchy uniqueName="[Range 4].[Target Motivation and References]" caption="Target Motivation and References" attribute="1" defaultMemberUniqueName="[Range 4].[Target Motivation and References].[All]" allUniqueName="[Range 4].[Target Motivation and References].[All]" dimensionUniqueName="[Range 4]" displayFolder="" count="0" memberValueDatatype="130" unbalanced="0"/>
    <cacheHierarchy uniqueName="[Range 4].[Status]" caption="Status" attribute="1" defaultMemberUniqueName="[Range 4].[Status].[All]" allUniqueName="[Range 4].[Status].[All]" dimensionUniqueName="[Range 4]" displayFolder="" count="0" memberValueDatatype="130" unbalanced="0"/>
    <cacheHierarchy uniqueName="[Range 5].[SpeciesName]" caption="SpeciesName" attribute="1" defaultMemberUniqueName="[Range 5].[SpeciesName].[All]" allUniqueName="[Range 5].[SpeciesName].[All]" dimensionUniqueName="[Range 5]" displayFolder="" count="0" memberValueDatatype="130" unbalanced="0"/>
    <cacheHierarchy uniqueName="[Range 5].[Status]" caption="Status" attribute="1" defaultMemberUniqueName="[Range 5].[Status].[All]" allUniqueName="[Range 5].[Status].[All]" dimensionUniqueName="[Range 5]" displayFolder="" count="0" memberValueDatatype="130" unbalanced="0"/>
    <cacheHierarchy uniqueName="[Range 5].[Endemism to SA]" caption="Endemism to SA" attribute="1" defaultMemberUniqueName="[Range 5].[Endemism to SA].[All]" allUniqueName="[Range 5].[Endemism to SA].[All]" dimensionUniqueName="[Range 5]" displayFolder="" count="0" memberValueDatatype="130" unbalanced="0"/>
    <cacheHierarchy uniqueName="[Range 5].[2017]" caption="2017" attribute="1" defaultMemberUniqueName="[Range 5].[2017].[All]" allUniqueName="[Range 5].[2017].[All]" dimensionUniqueName="[Range 5]" displayFolder="" count="0" memberValueDatatype="130" unbalanced="0"/>
    <cacheHierarchy uniqueName="[Range 5].[2024]" caption="2024" attribute="1" defaultMemberUniqueName="[Range 5].[2024].[All]" allUniqueName="[Range 5].[2024].[All]" dimensionUniqueName="[Range 5]" displayFolder="" count="0" memberValueDatatype="130" unbalanced="0"/>
    <cacheHierarchy uniqueName="[Range 6].[SABAP2_number]" caption="SABAP2_number" attribute="1" defaultMemberUniqueName="[Range 6].[SABAP2_number].[All]" allUniqueName="[Range 6].[SABAP2_number].[All]" dimensionUniqueName="[Range 6]" displayFolder="" count="0" memberValueDatatype="20" unbalanced="0"/>
    <cacheHierarchy uniqueName="[Range 6].[Common name]" caption="Common name" attribute="1" defaultMemberUniqueName="[Range 6].[Common name].[All]" allUniqueName="[Range 6].[Common name].[All]" dimensionUniqueName="[Range 6]" displayFolder="" count="0" memberValueDatatype="130" unbalanced="0"/>
    <cacheHierarchy uniqueName="[Range 6].[Scientific name]" caption="Scientific name" attribute="1" defaultMemberUniqueName="[Range 6].[Scientific name].[All]" allUniqueName="[Range 6].[Scientific name].[All]" dimensionUniqueName="[Range 6]" displayFolder="" count="0" memberValueDatatype="130" unbalanced="0"/>
    <cacheHierarchy uniqueName="[Range 6].[Endemism]" caption="Endemism" attribute="1" defaultMemberUniqueName="[Range 6].[Endemism].[All]" allUniqueName="[Range 6].[Endemism].[All]" dimensionUniqueName="[Range 6]" displayFolder="" count="0" memberValueDatatype="130" unbalanced="0"/>
    <cacheHierarchy uniqueName="[Range 6].[Status]" caption="Status" attribute="1" defaultMemberUniqueName="[Range 6].[Status].[All]" allUniqueName="[Range 6].[Status].[All]" dimensionUniqueName="[Range 6]" displayFolder="" count="2" memberValueDatatype="130" unbalanced="0">
      <fieldsUsage count="2">
        <fieldUsage x="-1"/>
        <fieldUsage x="1"/>
      </fieldsUsage>
    </cacheHierarchy>
    <cacheHierarchy uniqueName="[Range 6].[Period_2017]" caption="Period_2017" attribute="1" defaultMemberUniqueName="[Range 6].[Period_2017].[All]" allUniqueName="[Range 6].[Period_2017].[All]" dimensionUniqueName="[Range 6]" displayFolder="" count="0" memberValueDatatype="130" unbalanced="0"/>
    <cacheHierarchy uniqueName="[Range 6].[Period_2025]" caption="Period_2025" attribute="1" defaultMemberUniqueName="[Range 6].[Period_2025].[All]" allUniqueName="[Range 6].[Period_2025].[All]" dimensionUniqueName="[Range 6]" displayFolder="" count="2" memberValueDatatype="130" unbalanced="0">
      <fieldsUsage count="2">
        <fieldUsage x="-1"/>
        <fieldUsage x="2"/>
      </fieldsUsage>
    </cacheHierarchy>
    <cacheHierarchy uniqueName="[Measures].[__XL_Count Range]" caption="__XL_Count Range" measure="1" displayFolder="" measureGroup="Range"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Count of SpeciesName]" caption="Count of SpeciesName" measure="1" displayFolder="" measureGroup="Range" count="0" hidden="1">
      <extLst>
        <ext xmlns:x15="http://schemas.microsoft.com/office/spreadsheetml/2010/11/main" uri="{B97F6D7D-B522-45F9-BDA1-12C45D357490}">
          <x15:cacheHierarchy aggregatedColumn="1"/>
        </ext>
      </extLst>
    </cacheHierarchy>
    <cacheHierarchy uniqueName="[Measures].[Count of taxon]" caption="Count of taxon" measure="1" displayFolder="" measureGroup="Range 2" count="0" hidden="1">
      <extLst>
        <ext xmlns:x15="http://schemas.microsoft.com/office/spreadsheetml/2010/11/main" uri="{B97F6D7D-B522-45F9-BDA1-12C45D357490}">
          <x15:cacheHierarchy aggregatedColumn="7"/>
        </ext>
      </extLst>
    </cacheHierarchy>
    <cacheHierarchy uniqueName="[Measures].[Count of SpeciesName 2]" caption="Count of SpeciesName 2" measure="1" displayFolder="" measureGroup="Range 3" count="0" hidden="1">
      <extLst>
        <ext xmlns:x15="http://schemas.microsoft.com/office/spreadsheetml/2010/11/main" uri="{B97F6D7D-B522-45F9-BDA1-12C45D357490}">
          <x15:cacheHierarchy aggregatedColumn="9"/>
        </ext>
      </extLst>
    </cacheHierarchy>
    <cacheHierarchy uniqueName="[Measures].[Count of SpeciesName 3]" caption="Count of SpeciesName 3" measure="1" displayFolder="" measureGroup="Range 4" count="0" hidden="1">
      <extLst>
        <ext xmlns:x15="http://schemas.microsoft.com/office/spreadsheetml/2010/11/main" uri="{B97F6D7D-B522-45F9-BDA1-12C45D357490}">
          <x15:cacheHierarchy aggregatedColumn="14"/>
        </ext>
      </extLst>
    </cacheHierarchy>
    <cacheHierarchy uniqueName="[Measures].[Count of SpeciesName 4]" caption="Count of SpeciesName 4" measure="1" displayFolder="" measureGroup="Range 5" count="0" hidden="1">
      <extLst>
        <ext xmlns:x15="http://schemas.microsoft.com/office/spreadsheetml/2010/11/main" uri="{B97F6D7D-B522-45F9-BDA1-12C45D357490}">
          <x15:cacheHierarchy aggregatedColumn="21"/>
        </ext>
      </extLst>
    </cacheHierarchy>
    <cacheHierarchy uniqueName="[Measures].[Sum of SABAP2_number]" caption="Sum of SABAP2_number" measure="1" displayFolder="" measureGroup="Range 6" count="0" hidden="1">
      <extLst>
        <ext xmlns:x15="http://schemas.microsoft.com/office/spreadsheetml/2010/11/main" uri="{B97F6D7D-B522-45F9-BDA1-12C45D357490}">
          <x15:cacheHierarchy aggregatedColumn="26"/>
        </ext>
      </extLst>
    </cacheHierarchy>
    <cacheHierarchy uniqueName="[Measures].[Count of SABAP2_number]" caption="Count of SABAP2_number" measure="1" displayFolder="" measureGroup="Range 6" count="0" oneField="1" hidden="1">
      <fieldsUsage count="1">
        <fieldUsage x="0"/>
      </fieldsUsage>
      <extLst>
        <ext xmlns:x15="http://schemas.microsoft.com/office/spreadsheetml/2010/11/main" uri="{B97F6D7D-B522-45F9-BDA1-12C45D357490}">
          <x15:cacheHierarchy aggregatedColumn="26"/>
        </ext>
      </extLst>
    </cacheHierarchy>
  </cacheHierarchies>
  <kpis count="0"/>
  <dimensions count="7">
    <dimension measure="1" name="Measures" uniqueName="[Measures]" caption="Measures"/>
    <dimension name="Range" uniqueName="[Range]" caption="Range"/>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2" caption="Range 2"/>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77.615122916664" createdVersion="8" refreshedVersion="8" minRefreshableVersion="3" recordCount="135" xr:uid="{F295537A-8F83-4760-B6C2-A2A9279C3FC6}">
  <cacheSource type="worksheet">
    <worksheetSource ref="A1:E136" sheet="Amphibians"/>
  </cacheSource>
  <cacheFields count="5">
    <cacheField name="SpeciesName" numFmtId="0">
      <sharedItems count="135">
        <s v="Amietia delalandii"/>
        <s v="Breviceps adspersus"/>
        <s v="Cacosternum boettgeri"/>
        <s v="Hyperolius marmoratus"/>
        <s v="Kassina senegalensis"/>
        <s v="Phrynobatrachus mababiensis"/>
        <s v="Phrynobatrachus natalensis"/>
        <s v="Phrynomantis bifasciatus"/>
        <s v="Poyntonophrynus fenoulheti"/>
        <s v="Ptychadena anchietae"/>
        <s v="Ptychadena mossambica"/>
        <s v="Ptychadena porosissima"/>
        <s v="Pyxicephalus adspersus"/>
        <s v="Pyxicephalus edulis"/>
        <s v="Schismaderma carens"/>
        <s v="Sclerophrys capensis"/>
        <s v="Sclerophrys garmani"/>
        <s v="Sclerophrys gutturalis"/>
        <s v="Sclerophrys pusilla"/>
        <s v="Strongylopus fasciatus"/>
        <s v="Tomopterna adiastola"/>
        <s v="Tomopterna krugerensis"/>
        <s v="Tomopterna natalensis"/>
        <s v="Tomopterna tandyi"/>
        <s v="Xenopus laevis"/>
        <s v="Amietia fuscigula"/>
        <s v="Breviceps namaquensis"/>
        <s v="Breviceps rosei"/>
        <s v="Strongylopus grayii"/>
        <s v="Tomopterna delalandii"/>
        <s v="Vandijkophrynus angusticeps"/>
        <s v="Amietia poyntoni"/>
        <s v="Hemisus marmoratus"/>
        <s v="Sclerophrys poweri"/>
        <s v="Poyntonophrynus vertebralis"/>
        <s v="Vandijkophrynus gariepensis"/>
        <s v="Chiromantis xerampelina"/>
        <s v="Hildebrandtia ornata"/>
        <s v="Breviceps pentheri"/>
        <s v="Cacosternum nanum"/>
        <s v="Hyperolius semidiscus"/>
        <s v="Sclerophrys pardalis"/>
        <s v="Semnodactylus wealii"/>
        <s v="Tomopterna marmorata"/>
        <s v="Hemisus guineensis"/>
        <s v="Ptychadena oxyrhynchus"/>
        <s v="Ptychadena uzungwensis"/>
        <s v="Xenopus muelleri"/>
        <s v="Breviceps montanus"/>
        <s v="Cacosternum australis"/>
        <s v="Hyperolius horstockii"/>
        <s v="Arthroleptella villiersi"/>
        <s v="Microbatrachella capensis"/>
        <s v="Sclerophrys pantherina"/>
        <s v="Strongylopus bonaespei"/>
        <s v="Xenopus gilli"/>
        <s v="Breviceps mossambicus"/>
        <s v="Cacosternum karooicum"/>
        <s v="Afrixalus spinifrons"/>
        <s v="Anhydrophryne hewitti"/>
        <s v="Arthroleptis wahlbergii"/>
        <s v="Breviceps verrucosus"/>
        <s v="Cacosternum rhythmum"/>
        <s v="Cacosternum striatum"/>
        <s v="Hyperolius poweri"/>
        <s v="Hyperolius pusillus"/>
        <s v="Hyperolius tuberilinguis"/>
        <s v="Leptopelis natalensis"/>
        <s v="Strongylopus wageri"/>
        <s v="Afrixalus aureus"/>
        <s v="Breviceps passmorei"/>
        <s v="Leptopelis mossambicus"/>
        <s v="Capensibufo tradouwi"/>
        <s v="Heleophryne depressa"/>
        <s v="Afrixalus delicatus"/>
        <s v="Afrixalus fornasini"/>
        <s v="Hemisus guttatus"/>
        <s v="Hylambates maculatus"/>
        <s v="Hyperolius argus"/>
        <s v="Hyperolius pickersgilli"/>
        <s v="Afrixalus knysnae"/>
        <s v="Breviceps fuscus"/>
        <s v="Heleophryne regis"/>
        <s v="Vandijkophrynus nubicola"/>
        <s v="Arthroleptella landdrosia"/>
        <s v="Breviceps acutirostris"/>
        <s v="Heleophryne purcelli"/>
        <s v="Anhydrophryne rattrayi"/>
        <s v="Phrynomantis annectens"/>
        <s v="Arthroleptella drewesii"/>
        <s v="Hadromophryne natalensis"/>
        <s v="Breviceps gibbosus"/>
        <s v="Cacosternum parvum"/>
        <s v="Heleophryne hewitti"/>
        <s v="Leptopelis xenodactylus"/>
        <s v="Cacosternum aggestum"/>
        <s v="Heleophryne orientalis"/>
        <s v="Breviceps sylvestris"/>
        <s v="Arthroleptella bicolor"/>
        <s v="Cacosternum capense"/>
        <s v="Capensibufo magistratus"/>
        <s v="Amietia vandijki"/>
        <s v="Poyntonia paludicola"/>
        <s v="Breviceps_sp_Boston"/>
        <s v="Anhydrophryne ngongoniensis"/>
        <s v="Arthroleptella lightfooti"/>
        <s v="Cacosternum platys"/>
        <s v="Capensibufo rosei"/>
        <s v="Heleophryne rosei"/>
        <s v="Cacosternum cederbergense"/>
        <s v="Arthroleptis stenodactylus"/>
        <s v="Breviceps sopranus"/>
        <s v="Phrynobatrachus acridoides"/>
        <s v="Ptychadena taenioscelis"/>
        <s v="Breviceps carruthersi"/>
        <s v="Cacosternum nanogularum"/>
        <s v="Natalobatrachus bonebergi"/>
        <s v="Arthroleptis wageri"/>
        <s v="Breviceps bagginsi"/>
        <s v="Capensibufo selenophos"/>
        <s v="Amietia hymenopus"/>
        <s v="Amietia vertebralis"/>
        <s v="Cacosternum namaquense"/>
        <s v="Vandijkophrynus robinsoni"/>
        <s v="Arthroleptella atermina"/>
        <s v="Arthroleptella subvoce"/>
        <s v="Arthroleptella draconella"/>
        <s v="Capensibufo deceptus"/>
        <s v="Arthroleptella kogelbergensis"/>
        <s v="Tomopterna branchi"/>
        <s v="Arthroleptella rugosa"/>
        <s v="Breviceps branchi"/>
        <s v="Breviceps macrops"/>
        <s v="Cacosternum thorini"/>
        <s v="Vandijkophrynus amatolicus"/>
      </sharedItems>
    </cacheField>
    <cacheField name="Status" numFmtId="0">
      <sharedItems count="7">
        <s v="LC"/>
        <s v="LC "/>
        <s v="EN"/>
        <s v="NT"/>
        <s v="VU"/>
        <s v="CR"/>
        <s v="DD"/>
      </sharedItems>
    </cacheField>
    <cacheField name="Endemism to SA" numFmtId="0">
      <sharedItems count="2">
        <s v="Not endemic"/>
        <s v="Endemic"/>
      </sharedItems>
    </cacheField>
    <cacheField name="2017" numFmtId="0">
      <sharedItems count="4">
        <s v="Well protected"/>
        <s v="Moderately protected"/>
        <s v="Poorly protected"/>
        <s v="Not protected"/>
      </sharedItems>
    </cacheField>
    <cacheField name="2025" numFmtId="0">
      <sharedItems count="4">
        <s v="Well protected"/>
        <s v="Moderately protected"/>
        <s v="Poorly protected"/>
        <s v="Not protected"/>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77.626131249999" createdVersion="8" refreshedVersion="8" minRefreshableVersion="3" recordCount="668" xr:uid="{9AC6B0AD-C18C-4C01-B327-935292C8FB53}">
  <cacheSource type="worksheet">
    <worksheetSource ref="A1:J1048576" sheet="Birds"/>
  </cacheSource>
  <cacheFields count="9">
    <cacheField name="SABAP2_number" numFmtId="0">
      <sharedItems containsString="0" containsBlank="1" containsNumber="1" containsInteger="1" minValue="1" maxValue="10877"/>
    </cacheField>
    <cacheField name="Common name" numFmtId="0">
      <sharedItems containsBlank="1"/>
    </cacheField>
    <cacheField name="Scientific name" numFmtId="0">
      <sharedItems containsBlank="1"/>
    </cacheField>
    <cacheField name="Endemism" numFmtId="0">
      <sharedItems containsBlank="1"/>
    </cacheField>
    <cacheField name="Status" numFmtId="0">
      <sharedItems containsBlank="1" count="7">
        <s v="LC"/>
        <s v="VU"/>
        <s v="NT"/>
        <s v="NE"/>
        <s v="EN"/>
        <s v="CR"/>
        <m/>
      </sharedItems>
    </cacheField>
    <cacheField name="Period_2017" numFmtId="0">
      <sharedItems containsBlank="1" count="5">
        <s v="Well protected"/>
        <s v="Poorly protected"/>
        <s v="Moderately protected"/>
        <s v="Not protected"/>
        <m/>
      </sharedItems>
    </cacheField>
    <cacheField name="Period_2025" numFmtId="0">
      <sharedItems containsBlank="1" count="5">
        <s v="Well protected"/>
        <s v="Poorly protected"/>
        <s v="Moderately protected"/>
        <s v="Not protected"/>
        <m/>
      </sharedItems>
    </cacheField>
    <cacheField name="Compare" numFmtId="0">
      <sharedItems containsBlank="1"/>
    </cacheField>
    <cacheField name="Note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77.640306018518" createdVersion="8" refreshedVersion="8" minRefreshableVersion="3" recordCount="1001" xr:uid="{167CED61-AE7A-4602-BFEF-57B58B5B7D72}">
  <cacheSource type="worksheet">
    <worksheetSource ref="A1:K1048576" sheet="Plants"/>
  </cacheSource>
  <cacheFields count="10">
    <cacheField name="ID_RLI_List" numFmtId="0">
      <sharedItems containsString="0" containsBlank="1" containsNumber="1" containsInteger="1" minValue="1" maxValue="900"/>
    </cacheField>
    <cacheField name="name_2017" numFmtId="0">
      <sharedItems containsBlank="1"/>
    </cacheField>
    <cacheField name="name_2025" numFmtId="0">
      <sharedItems containsBlank="1"/>
    </cacheField>
    <cacheField name="species_id_PL" numFmtId="0">
      <sharedItems containsString="0" containsBlank="1" containsNumber="1" containsInteger="1" minValue="1" maxValue="904"/>
    </cacheField>
    <cacheField name="PL_2025" numFmtId="0">
      <sharedItems containsBlank="1" count="5">
        <s v="Well Protected"/>
        <s v="Not Protected"/>
        <s v="Poorly Protected"/>
        <s v="Moderately Protected"/>
        <m/>
      </sharedItems>
    </cacheField>
    <cacheField name="Endemism" numFmtId="0">
      <sharedItems containsBlank="1" count="3">
        <s v="Not endemic"/>
        <s v="Endemic"/>
        <m/>
      </sharedItems>
    </cacheField>
    <cacheField name="Year of assessment" numFmtId="0">
      <sharedItems containsString="0" containsBlank="1" containsNumber="1" containsInteger="1" minValue="2017" maxValue="2025"/>
    </cacheField>
    <cacheField name="Status" numFmtId="0">
      <sharedItems containsBlank="1" count="10">
        <s v="LC"/>
        <s v="Rare"/>
        <s v="NT"/>
        <s v="VU"/>
        <s v="DD"/>
        <s v="EN"/>
        <s v="CR"/>
        <s v="Critically Rare"/>
        <s v="CR (PE)"/>
        <m/>
      </sharedItems>
    </cacheField>
    <cacheField name="PL_2017" numFmtId="0">
      <sharedItems containsBlank="1" count="5">
        <s v="Well protected"/>
        <s v="Moderately protected"/>
        <s v="Poorly protected"/>
        <s v="Not protected"/>
        <m/>
      </sharedItems>
    </cacheField>
    <cacheField name="Notes" numFmtId="0">
      <sharedItems containsBlank="1"/>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77.650491898145" createdVersion="8" refreshedVersion="8" minRefreshableVersion="3" recordCount="268" xr:uid="{2CFDE60B-D025-4C88-A8E8-A4EF4EFE4EC7}">
  <cacheSource type="worksheet">
    <worksheetSource ref="A1:G269" sheet="Mammals"/>
  </cacheSource>
  <cacheFields count="7">
    <cacheField name="TaxonID" numFmtId="0">
      <sharedItems containsBlank="1" containsMixedTypes="1" containsNumber="1" containsInteger="1" minValue="0" maxValue="136741"/>
    </cacheField>
    <cacheField name="SpeciesName" numFmtId="0">
      <sharedItems/>
    </cacheField>
    <cacheField name="RL Status" numFmtId="0">
      <sharedItems count="5">
        <s v="Near Threatened"/>
        <s v="Endangered"/>
        <s v="Least Concern"/>
        <s v="Vulnerable"/>
        <s v="Critically Endangered"/>
      </sharedItems>
    </cacheField>
    <cacheField name="Endemism to SA" numFmtId="0">
      <sharedItems containsBlank="1"/>
    </cacheField>
    <cacheField name="2017 PL" numFmtId="0">
      <sharedItems count="4">
        <s v="Moderately protected"/>
        <s v="Poorly protected"/>
        <s v="Well protected"/>
        <s v="Not protected"/>
      </sharedItems>
    </cacheField>
    <cacheField name="2025 PL" numFmtId="0">
      <sharedItems count="4">
        <s v="Moderately protected"/>
        <s v="Well protected"/>
        <s v="Poorly protected"/>
        <s v="Not protected"/>
      </sharedItems>
    </cacheField>
    <cacheField name="Check" numFmtId="0">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77.715262268517" createdVersion="8" refreshedVersion="8" minRefreshableVersion="3" recordCount="405" xr:uid="{2494EE35-A2AB-4FC4-A972-056938891FD9}">
  <cacheSource type="worksheet">
    <worksheetSource ref="A1:E406" sheet="Reptiles"/>
  </cacheSource>
  <cacheFields count="5">
    <cacheField name="SpeciesName" numFmtId="0">
      <sharedItems/>
    </cacheField>
    <cacheField name="Status" numFmtId="0">
      <sharedItems count="9">
        <s v="LC"/>
        <s v="VU"/>
        <s v="NT"/>
        <s v="EN"/>
        <s v="CR"/>
        <s v="EX"/>
        <s v="DD"/>
        <s v="NE"/>
        <s v="NA"/>
      </sharedItems>
    </cacheField>
    <cacheField name="Endemism to SA" numFmtId="0">
      <sharedItems/>
    </cacheField>
    <cacheField name="2017" numFmtId="0">
      <sharedItems count="5">
        <s v="Well protected"/>
        <s v="Moderately protected"/>
        <s v="Poorly protected"/>
        <s v="Not protected"/>
        <s v="Exclude"/>
      </sharedItems>
    </cacheField>
    <cacheField name="2024" numFmtId="0">
      <sharedItems count="5">
        <s v="Well protected"/>
        <s v="Poorly protected"/>
        <s v="Moderately protected"/>
        <s v="Not protected"/>
        <s v="Exclude"/>
      </sharedItems>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79.053715277776" createdVersion="8" refreshedVersion="8" minRefreshableVersion="3" recordCount="108" xr:uid="{DEC3DF16-6AA9-4689-A08E-754E4DF1E636}">
  <cacheSource type="worksheet">
    <worksheetSource ref="A1:E1048576" sheet="Freshwater fishes"/>
  </cacheSource>
  <cacheFields count="5">
    <cacheField name="SpeciesName" numFmtId="0">
      <sharedItems containsBlank="1"/>
    </cacheField>
    <cacheField name="Endemism to SA" numFmtId="0">
      <sharedItems containsBlank="1"/>
    </cacheField>
    <cacheField name="2017" numFmtId="0">
      <sharedItems containsBlank="1" count="6">
        <s v="Well protected"/>
        <s v="Moderately protected"/>
        <s v="Poorly protected"/>
        <s v="Exclude"/>
        <s v="Not protected"/>
        <m/>
      </sharedItems>
    </cacheField>
    <cacheField name="2025" numFmtId="0">
      <sharedItems containsBlank="1" count="6">
        <s v="Well protected"/>
        <s v="Moderately protected"/>
        <s v="Poorly protected"/>
        <s v="Exclude"/>
        <s v="Not protected"/>
        <m/>
      </sharedItems>
    </cacheField>
    <cacheField name="Status" numFmtId="0">
      <sharedItems containsBlank="1" count="7">
        <s v="VU"/>
        <s v="LC"/>
        <s v="EN"/>
        <s v="NT"/>
        <s v="CR"/>
        <s v="DD"/>
        <m/>
      </sharedItems>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893.705016087966" backgroundQuery="1" createdVersion="8" refreshedVersion="8" minRefreshableVersion="3" recordCount="0" supportSubquery="1" supportAdvancedDrill="1" xr:uid="{FFBECC02-40E2-4C5E-A695-44CC09E47B90}">
  <cacheSource type="external" connectionId="1"/>
  <cacheFields count="1">
    <cacheField name="[Range 4].[2024].[2024]" caption="2024" numFmtId="0" hierarchy="18" level="1">
      <sharedItems count="5">
        <s v="Exclude"/>
        <s v="Moderately protected"/>
        <s v="Not protected"/>
        <s v="Poorly protected"/>
        <s v="Well protected"/>
      </sharedItems>
    </cacheField>
  </cacheFields>
  <cacheHierarchies count="47">
    <cacheHierarchy uniqueName="[Range].[TaxonID]" caption="TaxonID" attribute="1" defaultMemberUniqueName="[Range].[TaxonID].[All]" allUniqueName="[Range].[TaxonID].[All]" dimensionUniqueName="[Range]" displayFolder="" count="0" memberValueDatatype="130" unbalanced="0"/>
    <cacheHierarchy uniqueName="[Range].[SpeciesName]" caption="SpeciesName" attribute="1" defaultMemberUniqueName="[Range].[SpeciesName].[All]" allUniqueName="[Range].[SpeciesName].[All]" dimensionUniqueName="[Range]" displayFolder="" count="0" memberValueDatatype="130" unbalanced="0"/>
    <cacheHierarchy uniqueName="[Range].[2025 RL Status]" caption="2025 RL Status" attribute="1" defaultMemberUniqueName="[Range].[2025 RL Status].[All]" allUniqueName="[Range].[2025 RL Status].[All]" dimensionUniqueName="[Range]" displayFolder="" count="0" memberValueDatatype="130" unbalanced="0"/>
    <cacheHierarchy uniqueName="[Range].[Endemism to SA]" caption="Endemism to SA" attribute="1" defaultMemberUniqueName="[Range].[Endemism to SA].[All]" allUniqueName="[Range].[Endemism to SA].[All]" dimensionUniqueName="[Range]" displayFolder="" count="0" memberValueDatatype="130" unbalanced="0"/>
    <cacheHierarchy uniqueName="[Range].[Protection Level]" caption="Protection Level" attribute="1" defaultMemberUniqueName="[Range].[Protection Level].[All]" allUniqueName="[Range].[Protection Level].[All]" dimensionUniqueName="[Range]" displayFolder="" count="0" memberValueDatatype="130" unbalanced="0"/>
    <cacheHierarchy uniqueName="[Range].[2025 PL]" caption="2025 PL" attribute="1" defaultMemberUniqueName="[Range].[2025 PL].[All]" allUniqueName="[Range].[2025 PL].[All]" dimensionUniqueName="[Range]" displayFolder="" count="0" memberValueDatatype="130" unbalanced="0"/>
    <cacheHierarchy uniqueName="[Range 2].[species_id]" caption="species_id" attribute="1" defaultMemberUniqueName="[Range 2].[species_id].[All]" allUniqueName="[Range 2].[species_id].[All]" dimensionUniqueName="[Range 2]" displayFolder="" count="0" memberValueDatatype="20" unbalanced="0"/>
    <cacheHierarchy uniqueName="[Range 2].[taxon]" caption="taxon" attribute="1" defaultMemberUniqueName="[Range 2].[taxon].[All]" allUniqueName="[Range 2].[taxon].[All]" dimensionUniqueName="[Range 2]" displayFolder="" count="0" memberValueDatatype="130" unbalanced="0"/>
    <cacheHierarchy uniqueName="[Range 2].[protectioncategory_no_effectiveness]" caption="protectioncategory_no_effectiveness" attribute="1" defaultMemberUniqueName="[Range 2].[protectioncategory_no_effectiveness].[All]" allUniqueName="[Range 2].[protectioncategory_no_effectiveness].[All]" dimensionUniqueName="[Range 2]" displayFolder="" count="0" memberValueDatatype="130" unbalanced="0"/>
    <cacheHierarchy uniqueName="[Range 3].[SpeciesName]" caption="SpeciesName" attribute="1" defaultMemberUniqueName="[Range 3].[SpeciesName].[All]" allUniqueName="[Range 3].[SpeciesName].[All]" dimensionUniqueName="[Range 3]" displayFolder="" count="0" memberValueDatatype="130" unbalanced="0"/>
    <cacheHierarchy uniqueName="[Range 3].[Status]" caption="Status" attribute="1" defaultMemberUniqueName="[Range 3].[Status].[All]" allUniqueName="[Range 3].[Status].[All]" dimensionUniqueName="[Range 3]" displayFolder="" count="0" memberValueDatatype="130" unbalanced="0"/>
    <cacheHierarchy uniqueName="[Range 3].[Endemism to SA]" caption="Endemism to SA" attribute="1" defaultMemberUniqueName="[Range 3].[Endemism to SA].[All]" allUniqueName="[Range 3].[Endemism to SA].[All]" dimensionUniqueName="[Range 3]" displayFolder="" count="0" memberValueDatatype="130" unbalanced="0"/>
    <cacheHierarchy uniqueName="[Range 3].[Protection Level_2017]" caption="Protection Level_2017" attribute="1" defaultMemberUniqueName="[Range 3].[Protection Level_2017].[All]" allUniqueName="[Range 3].[Protection Level_2017].[All]" dimensionUniqueName="[Range 3]" displayFolder="" count="0" memberValueDatatype="130" unbalanced="0"/>
    <cacheHierarchy uniqueName="[Range 3].[Protection Level2024]" caption="Protection Level2024" attribute="1" defaultMemberUniqueName="[Range 3].[Protection Level2024].[All]" allUniqueName="[Range 3].[Protection Level2024].[All]" dimensionUniqueName="[Range 3]" displayFolder="" count="0" memberValueDatatype="130" unbalanced="0"/>
    <cacheHierarchy uniqueName="[Range 4].[SpeciesName]" caption="SpeciesName" attribute="1" defaultMemberUniqueName="[Range 4].[SpeciesName].[All]" allUniqueName="[Range 4].[SpeciesName].[All]" dimensionUniqueName="[Range 4]" displayFolder="" count="2" memberValueDatatype="130" unbalanced="0"/>
    <cacheHierarchy uniqueName="[Range 4].[Endemism to SA]" caption="Endemism to SA" attribute="1" defaultMemberUniqueName="[Range 4].[Endemism to SA].[All]" allUniqueName="[Range 4].[Endemism to SA].[All]" dimensionUniqueName="[Range 4]" displayFolder="" count="0" memberValueDatatype="130" unbalanced="0"/>
    <cacheHierarchy uniqueName="[Range 4].[2017]" caption="2017" attribute="1" defaultMemberUniqueName="[Range 4].[2017].[All]" allUniqueName="[Range 4].[2017].[All]" dimensionUniqueName="[Range 4]" displayFolder="" count="0" memberValueDatatype="130" unbalanced="0"/>
    <cacheHierarchy uniqueName="[Range 4].[SpeciesName 2]" caption="SpeciesName 2" attribute="1" defaultMemberUniqueName="[Range 4].[SpeciesName 2].[All]" allUniqueName="[Range 4].[SpeciesName 2].[All]" dimensionUniqueName="[Range 4]" displayFolder="" count="0" memberValueDatatype="130" unbalanced="0"/>
    <cacheHierarchy uniqueName="[Range 4].[2024]" caption="2024" attribute="1" defaultMemberUniqueName="[Range 4].[2024].[All]" allUniqueName="[Range 4].[2024].[All]" dimensionUniqueName="[Range 4]" displayFolder="" count="2" memberValueDatatype="130" unbalanced="0">
      <fieldsUsage count="2">
        <fieldUsage x="-1"/>
        <fieldUsage x="0"/>
      </fieldsUsage>
    </cacheHierarchy>
    <cacheHierarchy uniqueName="[Range 4].[Target Motivation and References]" caption="Target Motivation and References" attribute="1" defaultMemberUniqueName="[Range 4].[Target Motivation and References].[All]" allUniqueName="[Range 4].[Target Motivation and References].[All]" dimensionUniqueName="[Range 4]" displayFolder="" count="0" memberValueDatatype="130" unbalanced="0"/>
    <cacheHierarchy uniqueName="[Range 4].[Status]" caption="Status" attribute="1" defaultMemberUniqueName="[Range 4].[Status].[All]" allUniqueName="[Range 4].[Status].[All]" dimensionUniqueName="[Range 4]" displayFolder="" count="0" memberValueDatatype="130" unbalanced="0"/>
    <cacheHierarchy uniqueName="[Range 5].[SpeciesName]" caption="SpeciesName" attribute="1" defaultMemberUniqueName="[Range 5].[SpeciesName].[All]" allUniqueName="[Range 5].[SpeciesName].[All]" dimensionUniqueName="[Range 5]" displayFolder="" count="0" memberValueDatatype="130" unbalanced="0"/>
    <cacheHierarchy uniqueName="[Range 5].[Status]" caption="Status" attribute="1" defaultMemberUniqueName="[Range 5].[Status].[All]" allUniqueName="[Range 5].[Status].[All]" dimensionUniqueName="[Range 5]" displayFolder="" count="0" memberValueDatatype="130" unbalanced="0"/>
    <cacheHierarchy uniqueName="[Range 5].[Endemism to SA]" caption="Endemism to SA" attribute="1" defaultMemberUniqueName="[Range 5].[Endemism to SA].[All]" allUniqueName="[Range 5].[Endemism to SA].[All]" dimensionUniqueName="[Range 5]" displayFolder="" count="0" memberValueDatatype="130" unbalanced="0"/>
    <cacheHierarchy uniqueName="[Range 5].[2017]" caption="2017" attribute="1" defaultMemberUniqueName="[Range 5].[2017].[All]" allUniqueName="[Range 5].[2017].[All]" dimensionUniqueName="[Range 5]" displayFolder="" count="0" memberValueDatatype="130" unbalanced="0"/>
    <cacheHierarchy uniqueName="[Range 5].[2024]" caption="2024" attribute="1" defaultMemberUniqueName="[Range 5].[2024].[All]" allUniqueName="[Range 5].[2024].[All]" dimensionUniqueName="[Range 5]" displayFolder="" count="0" memberValueDatatype="130" unbalanced="0"/>
    <cacheHierarchy uniqueName="[Range 6].[SABAP2_number]" caption="SABAP2_number" attribute="1" defaultMemberUniqueName="[Range 6].[SABAP2_number].[All]" allUniqueName="[Range 6].[SABAP2_number].[All]" dimensionUniqueName="[Range 6]" displayFolder="" count="0" memberValueDatatype="20" unbalanced="0"/>
    <cacheHierarchy uniqueName="[Range 6].[Common name]" caption="Common name" attribute="1" defaultMemberUniqueName="[Range 6].[Common name].[All]" allUniqueName="[Range 6].[Common name].[All]" dimensionUniqueName="[Range 6]" displayFolder="" count="0" memberValueDatatype="130" unbalanced="0"/>
    <cacheHierarchy uniqueName="[Range 6].[Scientific name]" caption="Scientific name" attribute="1" defaultMemberUniqueName="[Range 6].[Scientific name].[All]" allUniqueName="[Range 6].[Scientific name].[All]" dimensionUniqueName="[Range 6]" displayFolder="" count="0" memberValueDatatype="130" unbalanced="0"/>
    <cacheHierarchy uniqueName="[Range 6].[Endemism]" caption="Endemism" attribute="1" defaultMemberUniqueName="[Range 6].[Endemism].[All]" allUniqueName="[Range 6].[Endemism].[All]" dimensionUniqueName="[Range 6]" displayFolder="" count="0" memberValueDatatype="130" unbalanced="0"/>
    <cacheHierarchy uniqueName="[Range 6].[Status]" caption="Status" attribute="1" defaultMemberUniqueName="[Range 6].[Status].[All]" allUniqueName="[Range 6].[Status].[All]" dimensionUniqueName="[Range 6]" displayFolder="" count="0" memberValueDatatype="130" unbalanced="0"/>
    <cacheHierarchy uniqueName="[Range 6].[Period_2017]" caption="Period_2017" attribute="1" defaultMemberUniqueName="[Range 6].[Period_2017].[All]" allUniqueName="[Range 6].[Period_2017].[All]" dimensionUniqueName="[Range 6]" displayFolder="" count="0" memberValueDatatype="130" unbalanced="0"/>
    <cacheHierarchy uniqueName="[Range 6].[Period_2025]" caption="Period_2025" attribute="1" defaultMemberUniqueName="[Range 6].[Period_2025].[All]" allUniqueName="[Range 6].[Period_2025].[All]" dimensionUniqueName="[Range 6]" displayFolder="" count="0" memberValueDatatype="130" unbalanced="0"/>
    <cacheHierarchy uniqueName="[Measures].[__XL_Count Range]" caption="__XL_Count Range" measure="1" displayFolder="" measureGroup="Range"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Count of SpeciesName]" caption="Count of SpeciesName" measure="1" displayFolder="" measureGroup="Range" count="0" hidden="1">
      <extLst>
        <ext xmlns:x15="http://schemas.microsoft.com/office/spreadsheetml/2010/11/main" uri="{B97F6D7D-B522-45F9-BDA1-12C45D357490}">
          <x15:cacheHierarchy aggregatedColumn="1"/>
        </ext>
      </extLst>
    </cacheHierarchy>
    <cacheHierarchy uniqueName="[Measures].[Count of taxon]" caption="Count of taxon" measure="1" displayFolder="" measureGroup="Range 2" count="0" hidden="1">
      <extLst>
        <ext xmlns:x15="http://schemas.microsoft.com/office/spreadsheetml/2010/11/main" uri="{B97F6D7D-B522-45F9-BDA1-12C45D357490}">
          <x15:cacheHierarchy aggregatedColumn="7"/>
        </ext>
      </extLst>
    </cacheHierarchy>
    <cacheHierarchy uniqueName="[Measures].[Count of SpeciesName 2]" caption="Count of SpeciesName 2" measure="1" displayFolder="" measureGroup="Range 3" count="0" hidden="1">
      <extLst>
        <ext xmlns:x15="http://schemas.microsoft.com/office/spreadsheetml/2010/11/main" uri="{B97F6D7D-B522-45F9-BDA1-12C45D357490}">
          <x15:cacheHierarchy aggregatedColumn="9"/>
        </ext>
      </extLst>
    </cacheHierarchy>
    <cacheHierarchy uniqueName="[Measures].[Count of SpeciesName 3]" caption="Count of SpeciesName 3" measure="1" displayFolder="" measureGroup="Range 4" count="0" hidden="1">
      <extLst>
        <ext xmlns:x15="http://schemas.microsoft.com/office/spreadsheetml/2010/11/main" uri="{B97F6D7D-B522-45F9-BDA1-12C45D357490}">
          <x15:cacheHierarchy aggregatedColumn="14"/>
        </ext>
      </extLst>
    </cacheHierarchy>
    <cacheHierarchy uniqueName="[Measures].[Count of SpeciesName 4]" caption="Count of SpeciesName 4" measure="1" displayFolder="" measureGroup="Range 5" count="0" hidden="1">
      <extLst>
        <ext xmlns:x15="http://schemas.microsoft.com/office/spreadsheetml/2010/11/main" uri="{B97F6D7D-B522-45F9-BDA1-12C45D357490}">
          <x15:cacheHierarchy aggregatedColumn="21"/>
        </ext>
      </extLst>
    </cacheHierarchy>
    <cacheHierarchy uniqueName="[Measures].[Sum of SABAP2_number]" caption="Sum of SABAP2_number" measure="1" displayFolder="" measureGroup="Range 6" count="0" hidden="1">
      <extLst>
        <ext xmlns:x15="http://schemas.microsoft.com/office/spreadsheetml/2010/11/main" uri="{B97F6D7D-B522-45F9-BDA1-12C45D357490}">
          <x15:cacheHierarchy aggregatedColumn="26"/>
        </ext>
      </extLst>
    </cacheHierarchy>
    <cacheHierarchy uniqueName="[Measures].[Count of SABAP2_number]" caption="Count of SABAP2_number" measure="1" displayFolder="" measureGroup="Range 6" count="0" hidden="1">
      <extLst>
        <ext xmlns:x15="http://schemas.microsoft.com/office/spreadsheetml/2010/11/main" uri="{B97F6D7D-B522-45F9-BDA1-12C45D357490}">
          <x15:cacheHierarchy aggregatedColumn="26"/>
        </ext>
      </extLst>
    </cacheHierarchy>
  </cacheHierarchies>
  <kpis count="0"/>
  <dimensions count="7">
    <dimension measure="1" name="Measures" uniqueName="[Measures]" caption="Measures"/>
    <dimension name="Range" uniqueName="[Range]" caption="Range"/>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2" caption="Range 2"/>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93.873946874999" createdVersion="8" refreshedVersion="8" minRefreshableVersion="3" recordCount="1001" xr:uid="{591FBCCC-21B8-4FE3-9627-663787784082}">
  <cacheSource type="worksheet">
    <worksheetSource ref="A1:M1048576" sheet="Plants"/>
  </cacheSource>
  <cacheFields count="12">
    <cacheField name="taxon" numFmtId="0">
      <sharedItems containsBlank="1"/>
    </cacheField>
    <cacheField name="protectionscore_no_effectiveness_2024" numFmtId="0">
      <sharedItems containsString="0" containsBlank="1" containsNumber="1" minValue="0" maxValue="6660209"/>
    </cacheField>
    <cacheField name="protectionscore_no_effectiveness_2017" numFmtId="0">
      <sharedItems containsString="0" containsBlank="1" containsNumber="1" minValue="0" maxValue="5632809"/>
    </cacheField>
    <cacheField name="protectioncategory_no_effectiveness_2024" numFmtId="0">
      <sharedItems containsBlank="1"/>
    </cacheField>
    <cacheField name="protectioncategory_no_effectiveness_2017" numFmtId="0">
      <sharedItems containsBlank="1"/>
    </cacheField>
    <cacheField name="protectionscore_2024" numFmtId="0">
      <sharedItems containsString="0" containsBlank="1" containsNumber="1" minValue="0" maxValue="6196423"/>
    </cacheField>
    <cacheField name="protectionscore_2017" numFmtId="0">
      <sharedItems containsString="0" containsBlank="1" containsNumber="1" minValue="0" maxValue="3845310"/>
    </cacheField>
    <cacheField name="protectioncategory_2024" numFmtId="0">
      <sharedItems containsBlank="1" count="5">
        <s v="Well Protected"/>
        <s v="Moderately Protected"/>
        <s v="Not Protected"/>
        <s v="Poorly Protected"/>
        <m/>
      </sharedItems>
    </cacheField>
    <cacheField name="protectioncategory_2017" numFmtId="0">
      <sharedItems containsBlank="1" count="5">
        <s v="Well Protected"/>
        <s v="Moderately Protected"/>
        <s v="Not Protected"/>
        <s v="Poorly Protected"/>
        <m/>
      </sharedItems>
    </cacheField>
    <cacheField name="Endemism" numFmtId="0">
      <sharedItems containsBlank="1"/>
    </cacheField>
    <cacheField name="Status" numFmtId="0">
      <sharedItems containsBlank="1"/>
    </cacheField>
    <cacheField name="Change in PL with effectiveness 2024\" numFmtId="0">
      <sharedItems containsBlank="1"/>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93.894398958335" createdVersion="8" refreshedVersion="8" minRefreshableVersion="3" recordCount="1001" xr:uid="{CC1AC14D-3CAF-47F0-B12B-BBCE8F380788}">
  <cacheSource type="worksheet">
    <worksheetSource ref="A1:N1048576" sheet="Plants"/>
  </cacheSource>
  <cacheFields count="13">
    <cacheField name="taxon" numFmtId="0">
      <sharedItems containsBlank="1"/>
    </cacheField>
    <cacheField name="protectionscore_no_effectiveness_2024" numFmtId="0">
      <sharedItems containsString="0" containsBlank="1" containsNumber="1" minValue="0" maxValue="6660209"/>
    </cacheField>
    <cacheField name="protectionscore_no_effectiveness_2017" numFmtId="0">
      <sharedItems containsString="0" containsBlank="1" containsNumber="1" minValue="0" maxValue="5632809"/>
    </cacheField>
    <cacheField name="protectioncategory_no_effectiveness_2024" numFmtId="0">
      <sharedItems containsBlank="1" count="5">
        <s v="Well Protected"/>
        <s v="Not Protected"/>
        <s v="Poorly Protected"/>
        <s v="Moderately Protected"/>
        <m/>
      </sharedItems>
    </cacheField>
    <cacheField name="protectioncategory_no_effectiveness_2017" numFmtId="0">
      <sharedItems containsBlank="1"/>
    </cacheField>
    <cacheField name="protectionscore_2024" numFmtId="0">
      <sharedItems containsString="0" containsBlank="1" containsNumber="1" minValue="0" maxValue="6196423"/>
    </cacheField>
    <cacheField name="protectionscore_2017" numFmtId="0">
      <sharedItems containsString="0" containsBlank="1" containsNumber="1" minValue="0" maxValue="3845310"/>
    </cacheField>
    <cacheField name="protectioncategory_2025" numFmtId="0">
      <sharedItems containsBlank="1"/>
    </cacheField>
    <cacheField name="protectioncategory_2018" numFmtId="0">
      <sharedItems containsBlank="1"/>
    </cacheField>
    <cacheField name="Endemism" numFmtId="0">
      <sharedItems containsBlank="1" containsMixedTypes="1" containsNumber="1" minValue="7.0000000000000007E-2" maxValue="7.0000000000000007E-2"/>
    </cacheField>
    <cacheField name="Status" numFmtId="0">
      <sharedItems containsBlank="1"/>
    </cacheField>
    <cacheField name="Change in PL with effectiveness 2024\" numFmtId="0">
      <sharedItems containsBlank="1"/>
    </cacheField>
    <cacheField name="Change in PL level 2018- 2025" numFmtId="0">
      <sharedItems containsBlank="1"/>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widine Van Der Colff" refreshedDate="45895.490425925927" createdVersion="8" refreshedVersion="8" minRefreshableVersion="3" recordCount="2483" xr:uid="{18AC3ADE-B4C8-486E-9CED-9C583BE1897A}">
  <cacheSource type="worksheet">
    <worksheetSource ref="A1:I2484" sheet="Combine"/>
  </cacheSource>
  <cacheFields count="9">
    <cacheField name="Group" numFmtId="0">
      <sharedItems containsBlank="1" count="7">
        <s v="Amphibians"/>
        <s v="Birds"/>
        <s v="Freshwater fishes"/>
        <s v="Plants"/>
        <m/>
        <s v="Reptiles"/>
        <s v="Mammals"/>
      </sharedItems>
    </cacheField>
    <cacheField name="Taxon" numFmtId="0">
      <sharedItems containsBlank="1" count="2483">
        <s v="Afrixalus aureus"/>
        <s v="Afrixalus delicatus"/>
        <s v="Afrixalus fornasini"/>
        <s v="Afrixalus knysnae"/>
        <s v="Afrixalus spinifrons"/>
        <s v="Amietia delalandii"/>
        <s v="Amietia fuscigula"/>
        <s v="Amietia hymenopus"/>
        <s v="Amietia poyntoni"/>
        <s v="Amietia vandijki"/>
        <s v="Amietia vertebralis"/>
        <s v="Anhydrophryne hewitti"/>
        <s v="Anhydrophryne ngongoniensis"/>
        <s v="Anhydrophryne rattrayi"/>
        <s v="Arthroleptella atermina"/>
        <s v="Arthroleptella bicolor"/>
        <s v="Arthroleptella draconella"/>
        <s v="Arthroleptella drewesii"/>
        <s v="Arthroleptella kogelbergensis"/>
        <s v="Arthroleptella landdrosia"/>
        <s v="Arthroleptella lightfooti"/>
        <s v="Arthroleptella rugosa"/>
        <s v="Arthroleptella subvoce"/>
        <s v="Arthroleptella villiersi"/>
        <s v="Arthroleptis stenodactylus"/>
        <s v="Arthroleptis wageri"/>
        <s v="Arthroleptis wahlbergii"/>
        <s v="Breviceps acutirostris"/>
        <s v="Breviceps adspersus"/>
        <s v="Breviceps bagginsi"/>
        <s v="Breviceps batrachophiliorum"/>
        <s v="Breviceps branchi"/>
        <s v="Breviceps carruthersi"/>
        <s v="Breviceps fuscus"/>
        <s v="Breviceps gibbosus"/>
        <s v="Breviceps macrops"/>
        <s v="Breviceps montanus"/>
        <s v="Breviceps mossambicus"/>
        <s v="Breviceps namaquensis"/>
        <s v="Breviceps passmorei"/>
        <s v="Breviceps pentheri"/>
        <s v="Breviceps rosei"/>
        <s v="Breviceps sopranus"/>
        <s v="Breviceps sylvestris"/>
        <s v="Breviceps verrucosus"/>
        <s v="Cacosternum aggestum"/>
        <s v="Cacosternum australis"/>
        <s v="Cacosternum boettgeri"/>
        <s v="Cacosternum capense"/>
        <s v="Cacosternum cederbergense"/>
        <s v="Cacosternum karooicum"/>
        <s v="Cacosternum namaquense"/>
        <s v="Cacosternum nanogularum"/>
        <s v="Cacosternum nanum"/>
        <s v="Cacosternum parvum"/>
        <s v="Cacosternum platys"/>
        <s v="Cacosternum rhythmum"/>
        <s v="Cacosternum striatum"/>
        <s v="Cacosternum thorini"/>
        <s v="Capensibufo deceptus"/>
        <s v="Capensibufo magistratus"/>
        <s v="Capensibufo rosei"/>
        <s v="Capensibufo selenophos"/>
        <s v="Capensibufo tradouwi"/>
        <s v="Chiromantis xerampelina"/>
        <s v="Hadromophryne natalensis"/>
        <s v="Heleophryne depressa"/>
        <s v="Heleophryne hewitti"/>
        <s v="Heleophryne orientalis"/>
        <s v="Heleophryne purcelli"/>
        <s v="Heleophryne regis"/>
        <s v="Heleophryne rosei"/>
        <s v="Hemisus guineensis"/>
        <s v="Hemisus guttatus"/>
        <s v="Hemisus marmoratus"/>
        <s v="Hildebrandtia ornata"/>
        <s v="Hylambates maculatus"/>
        <s v="Hyperolius argus"/>
        <s v="Hyperolius horstockii"/>
        <s v="Hyperolius marmoratus"/>
        <s v="Hyperolius pickersgilli"/>
        <s v="Hyperolius poweri"/>
        <s v="Hyperolius pusillus"/>
        <s v="Hyperolius semidiscus"/>
        <s v="Hyperolius tuberilinguis"/>
        <s v="Kassina senegalensis"/>
        <s v="Leptopelis mossambicus"/>
        <s v="Leptopelis natalensis"/>
        <s v="Leptopelis xenodactylus"/>
        <s v="Microbatrachella capensis"/>
        <s v="Natalobatrachus bonebergi"/>
        <s v="Phrynobatrachus acridoides"/>
        <s v="Phrynobatrachus mababiensis"/>
        <s v="Phrynobatrachus natalensis"/>
        <s v="Phrynomantis annectens"/>
        <s v="Phrynomantis bifasciatus"/>
        <s v="Poyntonia paludicola"/>
        <s v="Poyntonophrynus fenoulheti"/>
        <s v="Poyntonophrynus vertebralis"/>
        <s v="Ptychadena anchietae"/>
        <s v="Ptychadena mossambica"/>
        <s v="Ptychadena oxyrhynchus"/>
        <s v="Ptychadena porosissima"/>
        <s v="Ptychadena taenioscelis"/>
        <s v="Ptychadena uzungwensis"/>
        <s v="Pyxicephalus adspersus"/>
        <s v="Pyxicephalus edulis"/>
        <s v="Schismaderma carens"/>
        <s v="Sclerophrys capensis"/>
        <s v="Sclerophrys garmani"/>
        <s v="Sclerophrys gutturalis"/>
        <s v="Sclerophrys pantherina"/>
        <s v="Sclerophrys pardalis"/>
        <s v="Sclerophrys poweri"/>
        <s v="Sclerophrys pusilla"/>
        <s v="Semnodactylus wealii"/>
        <s v="Strongylopus bonaespei"/>
        <s v="Strongylopus fasciatus"/>
        <s v="Strongylopus grayii"/>
        <s v="Strongylopus wageri"/>
        <s v="Tomopterna adiastola"/>
        <s v="Tomopterna branchi"/>
        <s v="Tomopterna delalandii"/>
        <s v="Tomopterna krugerensis"/>
        <s v="Tomopterna marmorata"/>
        <s v="Tomopterna natalensis"/>
        <s v="Tomopterna tandyi"/>
        <s v="Vandijkophrynus amatolicus"/>
        <s v="Vandijkophrynus angusticeps"/>
        <s v="Vandijkophrynus gariepensis"/>
        <s v="Vandijkophrynus nubicola"/>
        <s v="Vandijkophrynus robinsoni"/>
        <s v="Xenopus gilli"/>
        <s v="Xenopus laevis"/>
        <s v="Xenopus muelleri"/>
        <s v="Anarhynchus pallidus"/>
        <s v="Anthus brachyurus"/>
        <s v="Caprimulgus natalensis"/>
        <s v="Circaetus fasciolatus"/>
        <s v="Geokichla gurneyi"/>
        <s v="Gypaetus barbatus"/>
        <s v="Macheiramphus alcinus"/>
        <s v="Necrosyrtes monachus"/>
        <s v="Pelecanus rufescens"/>
        <s v="Poicephalus robustus"/>
        <s v="Trigonoceps occipitalis"/>
        <s v="Turnix nanus"/>
        <s v="Accipiter badius"/>
        <s v="Accipiter melanoleucus"/>
        <s v="Accipiter minullus"/>
        <s v="Accipiter ovampensis"/>
        <s v="Accipiter rufiventris"/>
        <s v="Accipiter tachiro"/>
        <s v="Acrocephalus arundinaceus"/>
        <s v="Acrocephalus baeticatus"/>
        <s v="Acrocephalus gracilirostris"/>
        <s v="Acrocephalus palustris"/>
        <s v="Acrocephalus schoenobaenus"/>
        <s v="Actitis hypoleucos"/>
        <s v="Actophilornis africanus"/>
        <s v="Aenigmatolimnas marginalis"/>
        <s v="Afrotis afra"/>
        <s v="Afrotis afraoides"/>
        <s v="Agapornis roseicollis"/>
        <s v="Agricola infuscatus"/>
        <s v="Agricola pallidus"/>
        <s v="Alcedo semitorquata"/>
        <s v="Alopochen aegyptiaca"/>
        <s v="Amadina erythrocephala"/>
        <s v="Amadina fasciata"/>
        <s v="Amandava subflava"/>
        <s v="Amblyospiza albifrons"/>
        <s v="Anaplectes rubriceps"/>
        <s v="Anarhynchus asiaticus"/>
        <s v="Anarhynchus leschenaultii"/>
        <s v="Anarhynchus marginatus"/>
        <s v="Anarhynchus mongolus"/>
        <s v="Anarhynchus pecuarius"/>
        <s v="Anas capensis"/>
        <s v="Anas erythrorhyncha"/>
        <s v="Anas sparsa"/>
        <s v="Anas undulata"/>
        <s v="Anastomus lamelligerus"/>
        <s v="Andropadus importunus"/>
        <s v="Anhinga rufa"/>
        <s v="Anomalospiza imberbis"/>
        <s v="Anthobaphes violacea"/>
        <s v="Anthoscopus caroli"/>
        <s v="Anthoscopus minutus"/>
        <s v="Anthreptes reichenowi"/>
        <s v="Anthus caffer"/>
        <s v="Anthus chloris"/>
        <s v="Anthus cinnamomeus"/>
        <s v="Anthus crenatus"/>
        <s v="Anthus hoeschi"/>
        <s v="Anthus leucophrys"/>
        <s v="Anthus lineiventris"/>
        <s v="Anthus nicholsoni"/>
        <s v="Anthus trivialis"/>
        <s v="Anthus vaalensis"/>
        <s v="Apalis flavida"/>
        <s v="Apalis ruddi"/>
        <s v="Apalis thoracica"/>
        <s v="Apaloderma narina"/>
        <s v="Apus affinis"/>
        <s v="Apus apus"/>
        <s v="Apus barbatus"/>
        <s v="Apus bradfieldi"/>
        <s v="Apus caffer"/>
        <s v="Apus horus"/>
        <s v="Aquila nipalensis"/>
        <s v="Aquila rapax"/>
        <s v="Aquila spilogaster"/>
        <s v="Aquila verreauxii"/>
        <s v="Ardea alba"/>
        <s v="Ardea brachyrhyncha"/>
        <s v="Ardea cinerea"/>
        <s v="Ardea goliath"/>
        <s v="Ardea melanocephala"/>
        <s v="Ardea purpurea"/>
        <s v="Ardeola ralloides"/>
        <s v="Ardeola rufiventris"/>
        <s v="Ardeotis kori"/>
        <s v="Arenaria interpres"/>
        <s v="Asio capensis"/>
        <s v="Aviceda cuculoides"/>
        <s v="Balearica regulorum"/>
        <s v="Batis capensis"/>
        <s v="Batis fratrum"/>
        <s v="Batis molitor"/>
        <s v="Batis pririt"/>
        <s v="Bostrychia hagedash"/>
        <s v="Botaurus stellaris"/>
        <s v="Bradornis mariquensis"/>
        <s v="Bradypterus baboecala"/>
        <s v="Bradypterus barratti"/>
        <s v="Bradypterus sylvaticus"/>
        <s v="Brunhilda erythronotos"/>
        <s v="Bubalornis niger"/>
        <s v="Bubo africanus"/>
        <s v="Bubo capensis"/>
        <s v="Bubo lacteus"/>
        <s v="Bubulcus ibis"/>
        <s v="Bucorvus leadbeateri"/>
        <s v="Buphagus africanus"/>
        <s v="Buphagus erythrorynchus"/>
        <s v="Burhinus capensis"/>
        <s v="Burhinus vermiculatus"/>
        <s v="Buteo buteo"/>
        <s v="Buteo rufofuscus"/>
        <s v="Buteo trizonatus"/>
        <s v="Butorides striata"/>
        <s v="Bycanistes bucinator"/>
        <s v="Calamonastes fasciolatus"/>
        <s v="Calamonastes stierlingi"/>
        <s v="Calandrella cinerea"/>
        <s v="Calendulauda africanoides"/>
        <s v="Calendulauda albescens"/>
        <s v="Calendulauda erythrochlamys"/>
        <s v="Calendulauda sabota"/>
        <s v="Calidris alba"/>
        <s v="Calidris canutus"/>
        <s v="Calidris ferruginea"/>
        <s v="Calidris melanotos"/>
        <s v="Calidris minuta"/>
        <s v="Calidris pugnax"/>
        <s v="Camaroptera brachyura"/>
        <s v="Camaroptera brevicaudata"/>
        <s v="Campephaga flava"/>
        <s v="Campethera abingoni"/>
        <s v="Campethera bennettii"/>
        <s v="Campethera notata"/>
        <s v="Campicoloides bifasciatus"/>
        <s v="Campocolinus coqui"/>
        <s v="Caprimulgus europaeus"/>
        <s v="Caprimulgus fossii"/>
        <s v="Caprimulgus pectoralis"/>
        <s v="Caprimulgus rufigena"/>
        <s v="Caprimulgus tristigma"/>
        <s v="Caprimulgus vexillarius"/>
        <s v="Catriscus brevirostris"/>
        <s v="Ceblepyris caesius"/>
        <s v="Ceblepyris pectoralis"/>
        <s v="Cecropis abyssinica"/>
        <s v="Cecropis cucullata"/>
        <s v="Cecropis semirufa"/>
        <s v="Cecropis senegalensis"/>
        <s v="Centropus burchellii"/>
        <s v="Centropus grillii"/>
        <s v="Centropus senegalensis"/>
        <s v="Cercotrichas coryphoeus"/>
        <s v="Cercotrichas leucophrys"/>
        <s v="Cercotrichas paena"/>
        <s v="Cercotrichas quadrivirgata"/>
        <s v="Cercotrichas signata"/>
        <s v="Certhilauda brevirostris"/>
        <s v="Certhilauda chuana"/>
        <s v="Certhilauda curvirostris"/>
        <s v="Certhilauda semitorquata"/>
        <s v="Certhilauda subcoronata"/>
        <s v="Ceryle rudis"/>
        <s v="Ceuthmochares australis"/>
        <s v="Chaetops aurantius"/>
        <s v="Chaetops frenatus"/>
        <s v="Chalcomitra amethystina"/>
        <s v="Chalcomitra senegalensis"/>
        <s v="Charadrius hiaticula"/>
        <s v="Charadrius tricollaris"/>
        <s v="Chersomanes albofasciata"/>
        <s v="Chlidonias hybrida"/>
        <s v="Chlidonias leucopterus"/>
        <s v="Chlorocichla flaviventris"/>
        <s v="Chlorophoneus nigrifrons"/>
        <s v="Chlorophoneus olivaceus"/>
        <s v="Chlorophoneus sulfureopectus"/>
        <s v="Chloropicus namaquus"/>
        <s v="Chrysococcyx caprius"/>
        <s v="Chrysococcyx cupreus"/>
        <s v="Chrysococcyx klaas"/>
        <s v="Cichladusa arquata"/>
        <s v="Ciconia abdimii"/>
        <s v="Ciconia ciconia"/>
        <s v="Ciconia episcopus"/>
        <s v="Ciconia nigra"/>
        <s v="Cinnyricinclus leucogaster"/>
        <s v="Cinnyris afer"/>
        <s v="Cinnyris bifasciatus"/>
        <s v="Cinnyris chalybeus"/>
        <s v="Cinnyris fuscus"/>
        <s v="Cinnyris mariquensis"/>
        <s v="Cinnyris talatala"/>
        <s v="Circaetus cinereus"/>
        <s v="Circaetus pectoralis"/>
        <s v="Circus aeruginosus"/>
        <s v="Circus macrourus"/>
        <s v="Circus maurus"/>
        <s v="Circus pygargus"/>
        <s v="Circus ranivorus"/>
        <s v="Cisticola aberrans"/>
        <s v="Cisticola aridulus"/>
        <s v="Cisticola ayresii"/>
        <s v="Cisticola chiniana"/>
        <s v="Cisticola cinnamomeus"/>
        <s v="Cisticola erythrops"/>
        <s v="Cisticola fulvicapilla"/>
        <s v="Cisticola galactotes"/>
        <s v="Cisticola juncidis"/>
        <s v="Cisticola lais"/>
        <s v="Cisticola natalensis"/>
        <s v="Cisticola rufilatus"/>
        <s v="Cisticola subruficapilla"/>
        <s v="Cisticola textrix"/>
        <s v="Cisticola tinniens"/>
        <s v="Clamator glandarius"/>
        <s v="Clamator jacobinus"/>
        <s v="Clamator levaillantii"/>
        <s v="Clanga pomarina"/>
        <s v="Coccopygia melanotis"/>
        <s v="Colius colius"/>
        <s v="Colius striatus"/>
        <s v="Columba arquatrix"/>
        <s v="Columba guinea"/>
        <s v="Columba larvata"/>
        <s v="Columba livia"/>
        <s v="Coracias caudatus"/>
        <s v="Coracias garrulus"/>
        <s v="Coracias naevius"/>
        <s v="Coracias spatulatus"/>
        <s v="Corvus albicollis"/>
        <s v="Corvus albus"/>
        <s v="Corvus capensis"/>
        <s v="Corythornis cristatus"/>
        <s v="Cossypha dichroa"/>
        <s v="Cossypha heuglini"/>
        <s v="Cossypha natalensis"/>
        <s v="Coturnix coturnix"/>
        <s v="Coturnix delegorguei"/>
        <s v="Creatophora cinerea"/>
        <s v="Crecopsis egregia"/>
        <s v="Crex crex"/>
        <s v="Crinifer concolor"/>
        <s v="Crithagra albogularis"/>
        <s v="Crithagra atrogularis"/>
        <s v="Crithagra citrinipectus"/>
        <s v="Crithagra flaviventris"/>
        <s v="Crithagra gularis"/>
        <s v="Crithagra leucoptera"/>
        <s v="Crithagra mozambica"/>
        <s v="Crithagra scotops"/>
        <s v="Crithagra sulphurata"/>
        <s v="Crithagra symonsi"/>
        <s v="Crithagra totta"/>
        <s v="Cryptillas victorini"/>
        <s v="Cuculus canorus"/>
        <s v="Cuculus clamosus"/>
        <s v="Cuculus gularis"/>
        <s v="Cuculus solitarius"/>
        <s v="Curruca communis"/>
        <s v="Curruca layardi"/>
        <s v="Curruca subcoerulea"/>
        <s v="Cursorius rufus"/>
        <s v="Cursorius temminckii"/>
        <s v="Cyanomitra olivacea"/>
        <s v="Cyanomitra veroxii"/>
        <s v="Cypsiurus parvus"/>
        <s v="Delichon urbicum"/>
        <s v="Dendrocygna bicolor"/>
        <s v="Dendrocygna viduata"/>
        <s v="Dendropicos fuscescens"/>
        <s v="Dendropicos griseocephalus"/>
        <s v="Dessonornis caffer"/>
        <s v="Dessonornis humeralis"/>
        <s v="Dicrurus adsimilis"/>
        <s v="Dicrurus ludwigii"/>
        <s v="Dryoscopus cubla"/>
        <s v="Egretta ardesiaca"/>
        <s v="Egretta garzetta"/>
        <s v="Elanus caeruleus"/>
        <s v="Emarginata schlegelii"/>
        <s v="Emarginata sinuata"/>
        <s v="Emarginata tractrac"/>
        <s v="Emberiza capensis"/>
        <s v="Emberiza flaviventris"/>
        <s v="Emberiza impetuani"/>
        <s v="Emberiza tahapisi"/>
        <s v="Ephippiorhynchus senegalensis"/>
        <s v="Eremomela gregalis"/>
        <s v="Eremomela icteropygialis"/>
        <s v="Eremomela scotops"/>
        <s v="Eremomela usticollis"/>
        <s v="Eremopterix australis"/>
        <s v="Eremopterix leucotis"/>
        <s v="Eremopterix verticalis"/>
        <s v="Estrilda astrild"/>
        <s v="Euplectes afer"/>
        <s v="Euplectes albonotatus"/>
        <s v="Euplectes ardens"/>
        <s v="Euplectes axillaris"/>
        <s v="Euplectes capensis"/>
        <s v="Euplectes orix"/>
        <s v="Euplectes progne"/>
        <s v="Eupodotis caerulescens"/>
        <s v="Eupodotis senegalensis"/>
        <s v="Eurocephalus anguitimens"/>
        <s v="Euryptila subcinnamomea"/>
        <s v="Eurystomus glaucurus"/>
        <s v="Falco amurensis"/>
        <s v="Falco biarmicus"/>
        <s v="Falco chicquera"/>
        <s v="Falco concolor"/>
        <s v="Falco dickinsoni"/>
        <s v="Falco naumanni"/>
        <s v="Falco peregrinus"/>
        <s v="Falco rupicoloides"/>
        <s v="Falco rupicolus"/>
        <s v="Falco subbuteo"/>
        <s v="Falco vespertinus"/>
        <s v="Fraseria caerulescens"/>
        <s v="Fulica cristata"/>
        <s v="Galerida magnirostris"/>
        <s v="Gallinago nigripennis"/>
        <s v="Gallinula chloropus"/>
        <s v="Gallirex porphyreolophus"/>
        <s v="Geocolaptes olivaceus"/>
        <s v="Geronticus calvus"/>
        <s v="Glareola nordmanni"/>
        <s v="Glareola pratincola"/>
        <s v="Glaucestrilda perreini"/>
        <s v="Glaucidium capense"/>
        <s v="Glaucidium perlatum"/>
        <s v="Calherodius leuconotus"/>
        <s v="Granatina granatina"/>
        <s v="Grus carunculata"/>
        <s v="Grus paradisea"/>
        <s v="Guttera edouardi"/>
        <s v="Gymnoris superciliaris"/>
        <s v="Gypohierax angolensis"/>
        <s v="Gyps africanus"/>
        <s v="Gyps coprotheres"/>
        <s v="Haematopus moquini"/>
        <s v="Halcyon albiventris"/>
        <s v="Halcyon chelicuti"/>
        <s v="Halcyon leucocephala"/>
        <s v="Halcyon senegalensis"/>
        <s v="Hedydipna collaris"/>
        <s v="Heterotetrax vigorsii"/>
        <s v="Hieraaetus ayresii"/>
        <s v="Hieraaetus pennatus"/>
        <s v="Hieraaetus wahlbergi"/>
        <s v="Himantopus himantopus"/>
        <s v="Hippolais icterina"/>
        <s v="Hippolais olivetorum"/>
        <s v="Hirundo albigularis"/>
        <s v="Hirundo dimidiata"/>
        <s v="Hirundo rustica"/>
        <s v="Hirundo smithii"/>
        <s v="Hyliota australis"/>
        <s v="Hypargos margaritatus"/>
        <s v="Hypargos niveoguttatus"/>
        <s v="Icthyophaga vocifer"/>
        <s v="Iduna natalensis"/>
        <s v="Indicator indicator"/>
        <s v="Indicator minor"/>
        <s v="Indicator variegatus"/>
        <s v="Ispidina picta"/>
        <s v="Ixobrychus minutus"/>
        <s v="Ixobrychus sturmii"/>
        <s v="Jynx ruficollis"/>
        <s v="Kaupifalco monogrammicus"/>
        <s v="Lagonosticta rhodopareia"/>
        <s v="Lagonosticta rubricata"/>
        <s v="Lagonosticta senegala"/>
        <s v="Lamprotornis australis"/>
        <s v="Lamprotornis bicolor"/>
        <s v="Lamprotornis chalybaeus"/>
        <s v="Lamprotornis mevesii"/>
        <s v="Lamprotornis nitens"/>
        <s v="Laniarius atrococcineus"/>
        <s v="Laniarius ferrugineus"/>
        <s v="Laniarius major"/>
        <s v="Lanius collaris"/>
        <s v="Lanius collurio"/>
        <s v="Lanius minor"/>
        <s v="Leptoptilos crumenifer"/>
        <s v="Limosa lapponica"/>
        <s v="Lissotis melanogaster"/>
        <s v="Locustella fluviatilis"/>
        <s v="Lophaetus occipitalis"/>
        <s v="Lophoceros alboterminatus"/>
        <s v="Lophoceros nasutus"/>
        <s v="Lophotis ruficrista"/>
        <s v="Luscinia luscinia"/>
        <s v="Lybius torquatus"/>
        <s v="Macronyx capensis"/>
        <s v="Macronyx croceus"/>
        <s v="Malaconotus blanchoti"/>
        <s v="Malcorus pectoralis"/>
        <s v="Mandingoa nitidula"/>
        <s v="Megaceryle maxima"/>
        <s v="Melaenornis pammelaina"/>
        <s v="Melaniparus afer"/>
        <s v="Melaniparus cinerascens"/>
        <s v="Melaniparus niger"/>
        <s v="Melierax canorus"/>
        <s v="Melierax metabates"/>
        <s v="Merops apiaster"/>
        <s v="Merops bullockoides"/>
        <s v="Merops hirundineus"/>
        <s v="Merops nubicoides"/>
        <s v="Merops persicus"/>
        <s v="Merops pusillus"/>
        <s v="Microcarbo africanus"/>
        <s v="Micronisus gabar"/>
        <s v="Microparra capensis"/>
        <s v="Milvus aegyptius"/>
        <s v="Milvus migrans"/>
        <s v="Mirafra africana"/>
        <s v="Mirafra apiata"/>
        <s v="Mirafra cheniana"/>
        <s v="Mirafra fasciolata"/>
        <s v="Mirafra passerina"/>
        <s v="Mirafra rufocinnamomea"/>
        <s v="Monticola brevipes"/>
        <s v="Monticola explorator"/>
        <s v="Monticola rupestris"/>
        <s v="Motacilla aguimp"/>
        <s v="Motacilla capensis"/>
        <s v="Motacilla clara"/>
        <s v="Motacilla flava"/>
        <s v="Muscicapa adusta"/>
        <s v="Muscicapa striata"/>
        <s v="Mycteria ibis"/>
        <s v="Myioparus plumbeus"/>
        <s v="Myrmecocichla arnotti"/>
        <s v="Myrmecocichla formicivora"/>
        <s v="Myrmecocichla monticola"/>
        <s v="Neafrapus boehmi"/>
        <s v="Nectarinia famosa"/>
        <s v="Neophedina cincta"/>
        <s v="Neotis denhami"/>
        <s v="Neotis ludwigii"/>
        <s v="Netta erythrophthalma"/>
        <s v="Nettapus auritus"/>
        <s v="Nicator gularis"/>
        <s v="Nilaus afer"/>
        <s v="Notopholia corusca"/>
        <s v="Numenius arquata"/>
        <s v="Numenius phaeopus"/>
        <s v="Numida meleagris"/>
        <s v="Nycticorax nycticorax"/>
        <s v="Oena capensis"/>
        <s v="Oenanthe familiaris"/>
        <s v="Oenanthe pileata"/>
        <s v="Onychognathus morio"/>
        <s v="Onychognathus nabouroup"/>
        <s v="Oriolus auratus"/>
        <s v="Oriolus larvatus"/>
        <s v="Oriolus oriolus"/>
        <s v="Ortygornis sephaena"/>
        <s v="Ortygospiza atricollis"/>
        <s v="Otus senegalensis"/>
        <s v="Oxyura maccoa"/>
        <s v="Pachycoccyx audeberti"/>
        <s v="Pandion haliaetus"/>
        <s v="Paragallinula angulata"/>
        <s v="Passer diffusus"/>
        <s v="Passer melanurus"/>
        <s v="Passer motitensis"/>
        <s v="Pernis apivorus"/>
        <s v="Petrochelidon spilodera"/>
        <s v="Philetairus socius"/>
        <s v="Phoeniconaias minor"/>
        <s v="Phoenicopterus roseus"/>
        <s v="Phoeniculus purpureus"/>
        <s v="Phragmacia substriata"/>
        <s v="Phyllastrephus flavostriatus"/>
        <s v="Phyllastrephus terrestris"/>
        <s v="Phylloscopus ruficapilla"/>
        <s v="Phylloscopus trochilus"/>
        <s v="Pinarocorys nigricans"/>
        <s v="Platalea alba"/>
        <s v="Platysteira peltata"/>
        <s v="Plectropterus gambensis"/>
        <s v="Plegadis falcinellus"/>
        <s v="Plocepasser mahali"/>
        <s v="Ploceus bicolor"/>
        <s v="Ploceus capensis"/>
        <s v="Ploceus cucullatus"/>
        <s v="Ploceus intermedius"/>
        <s v="Ploceus ocularis"/>
        <s v="Ploceus subaureus"/>
        <s v="Ploceus velatus"/>
        <s v="Ploceus xanthops"/>
        <s v="Ploceus xanthopterus"/>
        <s v="Pluvialis squatarola"/>
        <s v="Podica senegalensis"/>
        <s v="Podiceps cristatus"/>
        <s v="Podiceps nigricollis"/>
        <s v="Pogoniulus bilineatus"/>
        <s v="Pogoniulus chrysoconus"/>
        <s v="Pogoniulus pusillus"/>
        <s v="Pogonocichla stellata"/>
        <s v="Poicephalus cryptoxanthus"/>
        <s v="Poicephalus fuscicollis"/>
        <s v="Poicephalus meyeri"/>
        <s v="Polemaetus bellicosus"/>
        <s v="Polihierax semitorquatus"/>
        <s v="Polyboroides typus"/>
        <s v="Porphyrio alleni"/>
        <s v="Porphyrio madagascariensis"/>
        <s v="Porzana porzana"/>
        <s v="Prinia flavicans"/>
        <s v="Prinia hypoxantha"/>
        <s v="Prinia maculosa"/>
        <s v="Prinia subflava"/>
        <s v="Prionops plumatus"/>
        <s v="Prionops retzii"/>
        <s v="Prodotiscus regulus"/>
        <s v="Promerops cafer"/>
        <s v="Promerops gurneyi"/>
        <s v="Psalidoprocne pristoptera"/>
        <s v="Pseudhirundo griseopyga"/>
        <s v="Pternistis adspersus"/>
        <s v="Pternistis afer"/>
        <s v="Pternistis capensis"/>
        <s v="Pternistis natalensis"/>
        <s v="Pternistis swainsonii"/>
        <s v="Pterocles bicinctus"/>
        <s v="Pterocles burchelli"/>
        <s v="Pterocles gutturalis"/>
        <s v="Pterocles namaqua"/>
        <s v="Ptilopsis granti"/>
        <s v="Ptyonoprogne fuligula"/>
        <s v="Pycnonotus capensis"/>
        <s v="Pycnonotus nigricans"/>
        <s v="Pycnonotus tricolor"/>
        <s v="Pytilia afra"/>
        <s v="Pytilia melba"/>
        <s v="Quelea erythrops"/>
        <s v="Quelea quelea"/>
        <s v="Rallus caerulescens"/>
        <s v="Recurvirostra avosetta"/>
        <s v="Rhinopomastus cyanomelas"/>
        <s v="Rhinoptilus africanus"/>
        <s v="Rhinoptilus chalcopterus"/>
        <s v="Rhinoptilus cinctus"/>
        <s v="Riparia paludicola"/>
        <s v="Riparia riparia"/>
        <s v="Rostratula benghalensis"/>
        <s v="Rynchops flavirostris"/>
        <s v="Sagittarius serpentarius"/>
        <s v="Sarkidiornis melanotos"/>
        <s v="Sarothrura affinis"/>
        <s v="Sarothrura elegans"/>
        <s v="Sarothrura rufa"/>
        <s v="Saxicola torquatus"/>
        <s v="Scleroptila afra"/>
        <s v="Scleroptila gutturalis"/>
        <s v="Scleroptila levaillantii"/>
        <s v="Scleroptila shelleyi"/>
        <s v="Scopus umbretta"/>
        <s v="Scotopelia peli"/>
        <s v="Serinus alario"/>
        <s v="Serinus canicollis"/>
        <s v="Sigelus silens"/>
        <s v="Spatula hottentota"/>
        <s v="Spatula smithii"/>
        <s v="Spermestes cucullata"/>
        <s v="Spermestes fringilloides"/>
        <s v="Spermestes nigriceps"/>
        <s v="Sphenoeacus afer"/>
        <s v="Spilopelia senegalensis"/>
        <s v="Spizocorys conirostris"/>
        <s v="Spizocorys sclateri"/>
        <s v="Spizocorys starki"/>
        <s v="Sporopipes squamifrons"/>
        <s v="Stactolaema leucotis"/>
        <s v="Stenostira scita"/>
        <s v="Stephanoaetus coronatus"/>
        <s v="Streptopelia capicola"/>
        <s v="Streptopelia decipiens"/>
        <s v="Streptopelia semitorquata"/>
        <s v="Strix woodfordii"/>
        <s v="Struthio camelus"/>
        <s v="Sylvia borin"/>
        <s v="Sylvia nigricapillus"/>
        <s v="Sylvietta rufescens"/>
        <s v="Tachybaptus ruficollis"/>
        <s v="Tachymarptis melba"/>
        <s v="Tadorna cana"/>
        <s v="Tauraco corythaix"/>
        <s v="Tauraco livingstonii"/>
        <s v="Tchagra australis"/>
        <s v="Tchagra senegalus"/>
        <s v="Tchagra tchagra"/>
        <s v="Telacanthura ussheri"/>
        <s v="Telophorus viridis"/>
        <s v="Telophorus zeylonus"/>
        <s v="Terathopius ecaudatus"/>
        <s v="Terpsiphone viridis"/>
        <s v="Thalassornis leuconotus"/>
        <s v="Thamnolaea cinnamomeiventris"/>
        <s v="Threskiornis aethiopicus"/>
        <s v="Tockus leucomelas"/>
        <s v="Tockus rufirostris"/>
        <s v="Torgos tracheliotos"/>
        <s v="Trachyphonus vaillantii"/>
        <s v="Treron calvus"/>
        <s v="Tricholaema leucomelas"/>
        <s v="Tringa glareola"/>
        <s v="Tringa nebularia"/>
        <s v="Tringa ochropus"/>
        <s v="Tringa stagnatilis"/>
        <s v="Tringa totanus"/>
        <s v="Trochocercus cyanomelas"/>
        <s v="Turdoides bicolor"/>
        <s v="Turdoides jardineii"/>
        <s v="Turdus libonyana"/>
        <s v="Turdus litsitsirupa"/>
        <s v="Turdus olivaceus"/>
        <s v="Turdus smithi"/>
        <s v="Turnix hottentottus"/>
        <s v="Turnix sylvaticus"/>
        <s v="Turtur afer"/>
        <s v="Turtur chalcospilos"/>
        <s v="Turtur tympanistria"/>
        <s v="Tyto alba"/>
        <s v="Tyto capensis"/>
        <s v="Upupa africana"/>
        <s v="Uraeginthus angolensis"/>
        <s v="Urocolius indicus"/>
        <s v="Vanellus albiceps"/>
        <s v="Vanellus armatus"/>
        <s v="Vanellus coronatus"/>
        <s v="Vanellus lugubris"/>
        <s v="Vanellus melanopterus"/>
        <s v="Vanellus senegallus"/>
        <s v="Vidua chalybeata"/>
        <s v="Vidua funerea"/>
        <s v="Vidua macroura"/>
        <s v="Vidua paradisaea"/>
        <s v="Vidua purpurascens"/>
        <s v="Vidua regia"/>
        <s v="Xenus cinereus"/>
        <s v="Zapornia flavirostra"/>
        <s v="Zapornia pusilla"/>
        <s v="Zosterops pallidus"/>
        <s v="Zosterops senegalensis"/>
        <s v="Zosterops virens"/>
        <s v="Calendulauda burra"/>
        <s v="Cinnyris neergaardi"/>
        <s v="Columba delegorguei"/>
        <s v="Falco fasciinucha"/>
        <s v="Geokichla guttata"/>
        <s v="Halcyon senegaloides"/>
        <s v="Heteromirafra ruddi"/>
        <s v="Hirundo atrocaerulea"/>
        <s v="Macronyx ameliae"/>
        <s v="Sarothrura ayresi"/>
        <s v="Smithornis capensis"/>
        <s v="Spizocorys fringillaris"/>
        <s v="Cryptolybia olivacea"/>
        <s v="Amphilius natalensis"/>
        <s v="Amphilius uranoscopus"/>
        <s v="Austroglanis barnardi"/>
        <s v="Austroglanis gilli"/>
        <s v="Austroglanis sclateri"/>
        <s v="Brycinus imberi"/>
        <s v="Brycinus lateralis"/>
        <s v="Chetia brevis"/>
        <s v="Chetia flaviventris"/>
        <s v="Chiloglanis anoterus"/>
        <s v="Chiloglanis bifurcus"/>
        <s v="Chiloglanis emarginatus"/>
        <s v="Chiloglanis paratus"/>
        <s v="Chiloglanis pretoriae"/>
        <s v="Chiloglanis swierstrai"/>
        <s v="Clarias ngamensis"/>
        <s v="Coptodon rendalli"/>
        <s v="Ctenopoma multispine"/>
        <s v="Engraulicypris brevianalis"/>
        <s v="Engraulicypris gariepinus"/>
        <s v="Enteromius afrohamiltoni"/>
        <s v="Enteromius amatolicus"/>
        <s v="Enteromius annectens"/>
        <s v="Enteromius anoplus"/>
        <s v="Enteromius bifrenatus"/>
        <s v="Enteromius brevipinnis"/>
        <s v="Enteromius crocodilensis"/>
        <s v="Enteromius gurneyi"/>
        <s v="Enteromius hospes"/>
        <s v="Enteromius lineomaculatus"/>
        <s v="Enteromius motebensis"/>
        <s v="Enteromius pallidus"/>
        <s v="Enteromius paludinosus"/>
        <s v="Enteromius radiatus"/>
        <s v="Enteromius rapax"/>
        <s v="Enteromius sp nov south africa"/>
        <s v="Enteromius sp nov waterberg"/>
        <s v="Enteromius toppini"/>
        <s v="Enteromius treurensis"/>
        <s v="Enteromius trimaculatus"/>
        <s v="Enteromius unitaeniatus"/>
        <s v="Enteromius viviparus"/>
        <s v="Galaxias sp nov breede"/>
        <s v="Galaxias sp nov goukou"/>
        <s v="Galaxias sp nov gourits"/>
        <s v="Galaxias sp nov heuningnes"/>
        <s v="Galaxias sp nov klein"/>
        <s v="Galaxias sp nov riviersonderend"/>
        <s v="Galaxias sp nov slender"/>
        <s v="Galaxias sp nov verlorenvlei"/>
        <s v="Glossogobius callidus"/>
        <s v="Hydrocynus vittatus"/>
        <s v="Kneria sp nov south africa"/>
        <s v="Labeo capensis"/>
        <s v="Labeo cylindricus"/>
        <s v="Labeo molybdinus"/>
        <s v="Labeo rosae"/>
        <s v="Labeo rubromaculatus"/>
        <s v="Labeo ruddi"/>
        <s v="Labeo seeberi"/>
        <s v="Labeo umbratus"/>
        <s v="Labeobarbus aeneus"/>
        <s v="Labeobarbus kimberleyensis"/>
        <s v="Labeobarbus marequensis"/>
        <s v="Labeobarbus natalensis"/>
        <s v="Labeobarbus nelspruitensis"/>
        <s v="Labeobarbus polylepis"/>
        <s v="Labeobarbus seeberi"/>
        <s v="Marcusenius caudisquamatus"/>
        <s v="Marcusenius krameri"/>
        <s v="Marcusenius pongolensis"/>
        <s v="Marcusenius sp nov kosi"/>
        <s v="Micralestes acutidens"/>
        <s v="Micropanchax johnstoni"/>
        <s v="Micropanchax katangae"/>
        <s v="Micropanchax myaposae"/>
        <s v="Nothobranchius orthonotus"/>
        <s v="Opsaridium peringueyi"/>
        <s v="Oreochromis mossambicus"/>
        <s v="Petrocephalus wesselsi"/>
        <s v="Pseudobarbus afer"/>
        <s v="Pseudobarbus asper"/>
        <s v="Pseudobarbus burchelli"/>
        <s v="Pseudobarbus burgi"/>
        <s v="Pseudobarbus calidus"/>
        <s v="Pseudobarbus capensis"/>
        <s v="Pseudobarbus erubescens"/>
        <s v="Pseudobarbus phlegethon"/>
        <s v="Pseudobarbus quathlambae"/>
        <s v="Pseudobarbus senticeps"/>
        <s v="Pseudobarbus serra"/>
        <s v="Pseudobarbus skeltoni"/>
        <s v="Pseudobarbus sp nov breede"/>
        <s v="Pseudobarbus sp nov doring"/>
        <s v="Pseudobarbus sp nov forest"/>
        <s v="Pseudobarbus sp nov heuningnes"/>
        <s v="Pseudobarbus sp nov keiskamma"/>
        <s v="Pseudobarbus sp nov keurbooms"/>
        <s v="Pseudobarbus swartzi"/>
        <s v="Pseudobarbus tenuis"/>
        <s v="Pseudobarbus trevelyani"/>
        <s v="Pseudobarbus verloreni"/>
        <s v="Sandelia bainsii"/>
        <s v="Serranochromis meridianus"/>
        <s v="Silhouettea sibayi"/>
        <s v="Synodontis zambezensis"/>
        <s v="Tilapia sparrmanii"/>
        <s v="Abutilon angulatum"/>
        <s v="Acalypha sonderiana"/>
        <s v="Acmadenia burchellii"/>
        <s v="Acmadenia tetracarpellata"/>
        <s v="Adenandra villosa subsp. orbicularis"/>
        <s v="Adenia fruticosa subsp. fruticosa"/>
        <s v="Adenium swazicum"/>
        <s v="Adenogramma littoralis"/>
        <s v="Adromischus leucophyllus"/>
        <s v="Adromischus marianiae"/>
        <s v="Aeollanthus buchnerianus"/>
        <s v="Agathosma affinis"/>
        <s v="Agathosma geniculata"/>
        <s v="Agathosma hirta"/>
        <s v="Agathosma longicornu"/>
        <s v="Agathosma peglerae"/>
        <s v="Agelanthus natalitius subsp. zeyheri"/>
        <s v="Albuca ciliaris"/>
        <s v="Albuca clanwilliamaegloria"/>
        <s v="Albuca echinosperma"/>
        <s v="Albuca etesiogaripensis"/>
        <s v="Albuca hesquaspoortensis"/>
        <s v="Albuca juncifolia subsp. xanthocodon"/>
        <s v="Albuca longipes"/>
        <s v="Albuca osmynella"/>
        <s v="Alchemilla elongata"/>
        <s v="Alchemilla natalensis"/>
        <s v="Alectra orobanchoides"/>
        <s v="Alectra sessiliflora"/>
        <s v="Alepidea insculpta"/>
        <s v="Alepidea jenkinsii"/>
        <s v="Allophylus dregeanus"/>
        <s v="Aloe glauca"/>
        <s v="Aloe maculata"/>
        <s v="Aloe meyeri"/>
        <s v="Aloe viridiana"/>
        <s v="Alsophila dregei"/>
        <s v="Amphibolia succulenta"/>
        <s v="Anacampseros albissima"/>
        <s v="Anaxeton hirsutum"/>
        <s v="Anemone fanninii"/>
        <s v="Anisochaeta mikanioides"/>
        <s v="Anisotoma natalensis"/>
        <s v="Antegibbaeum fissoides"/>
        <s v="Antherotoma phaeotricha"/>
        <s v="Anthochortus ecklonii"/>
        <s v="Antimima bracteata"/>
        <s v="Antimima hallii"/>
        <s v="Antimima peersii"/>
        <s v="Antimima ventricosa"/>
        <s v="Antizoma miersiana"/>
        <s v="Aptosimum albomarginatum"/>
        <s v="Aptosimum marlothii"/>
        <s v="Arctopus echinatus"/>
        <s v="Arctotis acaulis"/>
        <s v="Arctotis diffusa"/>
        <s v="Arenifera pillansii"/>
        <s v="Argyroderma testiculare"/>
        <s v="Argyrolobium harmsianum"/>
        <s v="Aristea abyssinica"/>
        <s v="Aristea ecklonii"/>
        <s v="Aristea ensifolia"/>
        <s v="Aristea teretifolia"/>
        <s v="Aristida dasydesmis"/>
        <s v="Aristida monticola"/>
        <s v="Aristida recta"/>
        <s v="Asclepias densiflora"/>
        <s v="Asclepias woodii"/>
        <s v="Askidiosperma andreaeanum"/>
        <s v="Aspalathus acanthoclada"/>
        <s v="Aspalathus arida subsp. arida"/>
        <s v="Aspalathus bowieana"/>
        <s v="Aspalathus calcarea"/>
        <s v="Aspalathus concava"/>
        <s v="Aspalathus divaricata subsp. gracilior"/>
        <s v="Aspalathus incurva"/>
        <s v="Aspalathus intricata subsp. intricata"/>
        <s v="Aspalathus lanifera"/>
        <s v="Aspalathus lotoides subsp. lotoides"/>
        <s v="Aspalathus patens"/>
        <s v="Aspalathus pinea subsp. caudata"/>
        <s v="Aspalathus setacea"/>
        <s v="Aspalathus steudeliana"/>
        <s v="Asparagus concinnus"/>
        <s v="Asparagus laricinus"/>
        <s v="Asparagus lignosus"/>
        <s v="Asparagus multituberosus"/>
        <s v="Asparagus stipulaceus"/>
        <s v="Asparagus volubilis"/>
        <s v="Astridia citrina"/>
        <s v="Babiana lineolata"/>
        <s v="Babiana radiata"/>
        <s v="Bergeranthus addoensis"/>
        <s v="Berkheya rhapontica subsp. aristosa"/>
        <s v="Berkheya subulata"/>
        <s v="Berkheya viscosa"/>
        <s v="Bersama lucens"/>
        <s v="Bijlia tugwelliae"/>
        <s v="Blepharis capensis"/>
        <s v="Blepharis spinipes"/>
        <s v="Bobartia gracilis"/>
        <s v="Bobartia longicyma subsp. magna"/>
        <s v="Bonatea cassidea"/>
        <s v="Brachiaria xantholeuca"/>
        <s v="Brachycorythis pubescens"/>
        <s v="Breonadia salicina"/>
        <s v="Bromus pectinatus"/>
        <s v="Brunia microphylla"/>
        <s v="Brunia monostyla"/>
        <s v="Brunia pentandra"/>
        <s v="Brunia trigyna"/>
        <s v="Bulbine asphodeloides"/>
        <s v="Bulbine cepacea"/>
        <s v="Bulbine lolita"/>
        <s v="Bulbine succulenta"/>
        <s v="Caesia capensis"/>
        <s v="Caesia contorta"/>
        <s v="Cannomois arenicola"/>
        <s v="Cannomois parviflora"/>
        <s v="Cannomois robusta"/>
        <s v="Capnophyllum africanum"/>
        <s v="Carex zuluensis"/>
        <s v="Carissa macrocarpa"/>
        <s v="Casearia gladiiformis"/>
        <s v="Cassine peragua subsp. barbara"/>
        <s v="Cassinopsis tinifolia"/>
        <s v="Cassipourea malosana"/>
        <s v="Cassytha pondoensis"/>
        <s v="Catalepis gracilis"/>
        <s v="Catophractes alexandri"/>
        <s v="Celosia trigyna"/>
        <s v="Celtis mildbraedii"/>
        <s v="Centella glabrata"/>
        <s v="Centella thesioides"/>
        <s v="Cephalaria rigida"/>
        <s v="Cephalophyllum purpureo-album"/>
        <s v="Ceropegia angustata"/>
        <s v="Ceropegia arnotii"/>
        <s v="Ceropegia articulata subsp. namaquensis"/>
        <s v="Ceropegia atrosanguinea"/>
        <s v="Ceropegia blyderiverensis"/>
        <s v="Ceropegia clavicorona"/>
        <s v="Ceropegia cupulata"/>
        <s v="Ceropegia dwequensis"/>
        <s v="Ceropegia filifolia"/>
        <s v="Ceropegia herrei"/>
        <s v="Ceropegia inversa"/>
        <s v="Ceropegia neocompta"/>
        <s v="Ceropegia obducta"/>
        <s v="Ceropegia oiantha"/>
        <s v="Ceropegia perlata"/>
        <s v="Ceropegia rendallii"/>
        <s v="Ceropegia thudichumii"/>
        <s v="Ceropegia villosa"/>
        <s v="Chaenostoma calycinum"/>
        <s v="Chaenostoma halimifolium"/>
        <s v="Chaenostoma titanophilum"/>
        <s v="Chamaecrista mimosoides"/>
        <s v="Chascanum cernuum"/>
        <s v="Cheilanthes contracta"/>
        <s v="Cheilanthes namaquensis"/>
        <s v="Cheilanthes parviloba"/>
        <s v="Chenopodium mucronatum"/>
        <s v="Chironia krebsii"/>
        <s v="Chironia palustris subsp. transvaalensis"/>
        <s v="Chlorophytum aridum"/>
        <s v="Chrysocoma acicularis"/>
        <s v="Chrysocoma strigosa"/>
        <s v="Chrysocoma tridentata"/>
        <s v="Cissus cactiformis"/>
        <s v="Cleistanthus schlechteri"/>
        <s v="Clematis villosa subsp. stanleyi"/>
        <s v="Cleome monophylla"/>
        <s v="Cliffortia dentata"/>
        <s v="Cliffortia hexandra"/>
        <s v="Cliffortia odorata"/>
        <s v="Cliffortia propinqua"/>
        <s v="Cliffortia robusta"/>
        <s v="Cliffortia strigosa"/>
        <s v="Cliffortia virgata"/>
        <s v="Coccinia mackenii"/>
        <s v="Codon schenckii"/>
        <s v="Codonorhiza fastigiata"/>
        <s v="Colchicum coloratum subsp. burchellii"/>
        <s v="Coleonema pulchrum"/>
        <s v="Coleus venteri"/>
        <s v="Combretum nelsonii"/>
        <s v="Combretum patelliforme"/>
        <s v="Commicarpus helenae"/>
        <s v="Commiphora viminea"/>
        <s v="Conophytum francoiseae"/>
        <s v="Conophytum irmae"/>
        <s v="Conophytum minutum"/>
        <s v="Conophytum pellucidum subsp. saueri"/>
        <s v="Conophytum praesectum"/>
        <s v="Conophytum rugosum"/>
        <s v="Conophytum stevens-jonesianum"/>
        <s v="Convolvulus dregeanus"/>
        <s v="Cotula discolor"/>
        <s v="Crassocephalum rubens"/>
        <s v="Crassothonna rechingeri"/>
        <s v="Crassula alba"/>
        <s v="Crassula alstonii"/>
        <s v="Crassula arborescens subsp. arborescens"/>
        <s v="Crassula capensis"/>
        <s v="Crassula latibracteata"/>
        <s v="Crassula muricata"/>
        <s v="Crassula muscosa"/>
        <s v="Crassula pruinosa"/>
        <s v="Crassula sediflora"/>
        <s v="Crassula setulosa"/>
        <s v="Crassula subacaulis subsp. subacaulis"/>
        <s v="Crassula subulata"/>
        <s v="Crassula susannae"/>
        <s v="Cromidon minutum"/>
        <s v="Crotalaria excisa subsp. namaquensis"/>
        <s v="Crotalaria humilis"/>
        <s v="Crotalaria podocarpa"/>
        <s v="Crystallopollen angustifolium"/>
        <s v="Cucumis rigidus"/>
        <s v="Cyclopia burtonii"/>
        <s v="Cylindrophyllum calamiforme"/>
        <s v="Cymbopogon prolixus"/>
        <s v="Cynanchum gerrardii"/>
        <s v="Cynanchum viminale subsp. orangeanum"/>
        <s v="Cynanchum zeyheri"/>
        <s v="Cyperus indecorus"/>
        <s v="Cyperus zollingeri"/>
        <s v="Cyphia elata"/>
        <s v="Cyphia stenopetala"/>
        <s v="Cyphostemma rubroglandulosum"/>
        <s v="Cyrtanthus herrei"/>
        <s v="Cyrtanthus labiatus"/>
        <s v="Cyrtanthus nutans"/>
        <s v="Cyrtomium pseudocaryotideum"/>
        <s v="Dahlgrenodendron natalense"/>
        <s v="Dalbergia armata"/>
        <s v="Daubenya namaquensis"/>
        <s v="Delosperma ficksburgense"/>
        <s v="Delosperma giffenii"/>
        <s v="Delosperma hollandii"/>
        <s v="Delosperma mahonii"/>
        <s v="Delosperma parviflorum"/>
        <s v="Diaphananthe fragrantissima"/>
        <s v="Diascia alonsooides"/>
        <s v="Diascia veronicoides"/>
        <s v="Dichilus strictus"/>
        <s v="Dicliptera fruticosa"/>
        <s v="Dicliptera magaliesbergensis"/>
        <s v="Diclis petiolaris"/>
        <s v="Dicoma kurumanii"/>
        <s v="Dicrocaulon ramulosum"/>
        <s v="Dierama formosum"/>
        <s v="Dierama nebrownii"/>
        <s v="Dierama pulcherrimum"/>
        <s v="Digitaria milanjiana"/>
        <s v="Dimorphotheca pinnata"/>
        <s v="Dioscorea quartiniana"/>
        <s v="Diosma recurva"/>
        <s v="Diplosoma luckhoffii"/>
        <s v="Disa bivalvata"/>
        <s v="Disa introrsa"/>
        <s v="Disa karooica"/>
        <s v="Disa obliqua subsp. clavigera"/>
        <s v="Disa oreophila subsp. oreophila"/>
        <s v="Disa spathulata subsp. tripartita"/>
        <s v="Disa tripetaloides"/>
        <s v="Disparago tortilis"/>
        <s v="Disperis capensis"/>
        <s v="Disperis concinna"/>
        <s v="Disperis woodii"/>
        <s v="Dovyalis lucida"/>
        <s v="Dracosciadium saniculifolium"/>
        <s v="Dracoscirpoides ficinioides"/>
        <s v="Drimia ecklonii"/>
        <s v="Drimia haworthioides"/>
        <s v="Drosanthemum capillare"/>
        <s v="Drosanthemum floribundum"/>
        <s v="Drosanthemum oculatum"/>
        <s v="Drosanthemum prostratum"/>
        <s v="Drosanthemum salicola"/>
        <s v="Drosanthemum worcesterense"/>
        <s v="Drosera hilaris"/>
        <s v="Drosera pauciflora"/>
        <s v="Dryopteris inaequalis"/>
        <s v="Eberlanzia sedoides"/>
        <s v="Edmondia sesamoides"/>
        <s v="Ehrharta bulbosa"/>
        <s v="Ehrharta setacea subsp. disticha"/>
        <s v="Elaphoglossum angustatum"/>
        <s v="Elaphoglossum hybridum"/>
        <s v="Elegia racemosa"/>
        <s v="Encephalartos lebomboensis"/>
        <s v="Endostemon tenuiflorus"/>
        <s v="Epilobium hirsutum"/>
        <s v="Equilabium laxiflorum"/>
        <s v="Equilabium petiolare"/>
        <s v="Eragrostis aethiopica"/>
        <s v="Eragrostis macrochlamys"/>
        <s v="Eragrostis sclerantha subsp. sclerantha"/>
        <s v="Eragrostis superba"/>
        <s v="Erica abietina subsp. aurantiaca"/>
        <s v="Erica argentea"/>
        <s v="Erica bicolor"/>
        <s v="Erica binaria"/>
        <s v="Erica brachialis"/>
        <s v="Erica brachysepala"/>
        <s v="Erica caprina"/>
        <s v="Erica cerinthoides"/>
        <s v="Erica cincta"/>
        <s v="Erica depressa"/>
        <s v="Erica exleeana"/>
        <s v="Erica glaphyra"/>
        <s v="Erica inclusa"/>
        <s v="Erica ioniana"/>
        <s v="Erica juniperina"/>
        <s v="Erica leptopus"/>
        <s v="Erica limosa"/>
        <s v="Erica maderi"/>
        <s v="Erica miniscula"/>
        <s v="Erica opulenta"/>
        <s v="Erica palliiflora"/>
        <s v="Erica pilosiflora subsp. pilosiflora"/>
        <s v="Erica praecox"/>
        <s v="Erica pulchella"/>
        <s v="Erica pyxidiflora"/>
        <s v="Erica scabriuscula"/>
        <s v="Erica tegetiformis"/>
        <s v="Erica trichophylla"/>
        <s v="Erica viscidiflora"/>
        <s v="Erica vlokii"/>
        <s v="Eriosema cordatum"/>
        <s v="Eriospermum appendiculatum"/>
        <s v="Eriospermum lanuginosum"/>
        <s v="Eriospermum viscosum"/>
        <s v="Euchaetis ericoides"/>
        <s v="Euchaetis laevigata"/>
        <s v="Euclea polyandra"/>
        <s v="Euclea racemosa subsp. bernardii"/>
        <s v="Euclea undulata"/>
        <s v="Eucomis humilis"/>
        <s v="Eucomis vandermerwei"/>
        <s v="Euphorbia arida"/>
        <s v="Euphorbia ericoides"/>
        <s v="Euphorbia excelsa"/>
        <s v="Euphorbia grandidens"/>
        <s v="Euphorbia gummifera"/>
        <s v="Euphorbia heptagona"/>
        <s v="Euphorbia hypogaea"/>
        <s v="Euphorbia multiceps"/>
        <s v="Euphorbia muraltioides"/>
        <s v="Euphorbia muricata"/>
        <s v="Euphorbia rhombifolia"/>
        <s v="Euryops gracilipes"/>
        <s v="Euryops lasiocladus"/>
        <s v="Euryops laxus"/>
        <s v="Euryops oligoglossus subsp. racemosus"/>
        <s v="Euryops subcarnosus subsp. minor"/>
        <s v="Euryops subcarnosus subsp. subcarnosus"/>
        <s v="Felicia deserti"/>
        <s v="Felicia hispida"/>
        <s v="Felicia lasiocarpa"/>
        <s v="Ferraria flava"/>
        <s v="Ferraria schaeferi"/>
        <s v="Ficinia compasbergensis"/>
        <s v="Ficinia praemorsa"/>
        <s v="Fockea edulis"/>
        <s v="Freesia fergusoniae"/>
        <s v="Freesia laxa subsp. azurea"/>
        <s v="Freylinia vlokii"/>
        <s v="Frithia humilis"/>
        <s v="Galium rourkei"/>
        <s v="Gasteria polita"/>
        <s v="Geissorhiza confusa"/>
        <s v="Geissorhiza corrugata"/>
        <s v="Geissorhiza eurystigma"/>
        <s v="Geissorhiza foliosa"/>
        <s v="Geissorhiza heterostyla"/>
        <s v="Geissorhiza spiralis"/>
        <s v="Geranium arabicum subsp. arabicum"/>
        <s v="Geranium drakensbergensis"/>
        <s v="Geranium ornithopodon"/>
        <s v="Gladiolus appendiculatus"/>
        <s v="Gladiolus ceresianus"/>
        <s v="Gladiolus comptonii"/>
        <s v="Gladiolus geardii"/>
        <s v="Gladiolus hirsutus"/>
        <s v="Gladiolus marlothii"/>
        <s v="Gladiolus ochroleucus"/>
        <s v="Gladiolus parvulus"/>
        <s v="Gladiolus splendens"/>
        <s v="Glottiphyllum difforme"/>
        <s v="Gnidia nitida"/>
        <s v="Gnidia simplex"/>
        <s v="Gnidia sonderiana"/>
        <s v="Gomphostigma incomptum"/>
        <s v="Grewia avellana"/>
        <s v="Gymnosporia gariepensis"/>
        <s v="Gymnosporia nemorosa"/>
        <s v="Habenaria trilobulata"/>
        <s v="Haworthia floribunda"/>
        <s v="Haworthia lockwoodii"/>
        <s v="Haworthia nortieri"/>
        <s v="Haworthia wittebergensis"/>
        <s v="Haworthiopsis bruynsii"/>
        <s v="Haworthiopsis sordida"/>
        <s v="Haworthiopsis tessellata"/>
        <s v="Hebenstretia dregei"/>
        <s v="Hebenstretia fastigiosa"/>
        <s v="Hebenstretia ramosissima"/>
        <s v="Helichrysum aureum"/>
        <s v="Helichrysum bachmannii"/>
        <s v="Helichrysum dasycephalum"/>
        <s v="Helichrysum decorum"/>
        <s v="Helichrysum elegantissimum"/>
        <s v="Helichrysum harveyanum"/>
        <s v="Helichrysum haygarthii"/>
        <s v="Helichrysum intricatum"/>
        <s v="Helichrysum leontonyx"/>
        <s v="Helichrysum mimetes"/>
        <s v="Helichrysum mixtum"/>
        <s v="Helichrysum moeserianum"/>
        <s v="Helichrysum mutabile"/>
        <s v="Helichrysum splendidum"/>
        <s v="Helichrysum stellatum"/>
        <s v="Heliophila amplexicaulis"/>
        <s v="Heliophila cornuta"/>
        <s v="Heliophila crithmifolia"/>
        <s v="Heliophila elongata"/>
        <s v="Heliophila namaquana"/>
        <s v="Heliophila remotiflora"/>
        <s v="Heliophila seselifolia"/>
        <s v="Heliotropium strigosum"/>
        <s v="Hemarthria altissima"/>
        <s v="Hereroa crassa"/>
        <s v="Hermannia abrotanoides"/>
        <s v="Hermannia althaeifolia"/>
        <s v="Hermannia damarana"/>
        <s v="Hermannia eenii"/>
        <s v="Hermannia filifolia"/>
        <s v="Hermannia gerrardii"/>
        <s v="Hermannia jacobeifolia"/>
        <s v="Hermannia lavandulifolia"/>
        <s v="Hermas intermedia"/>
        <s v="Hermbstaedtia caffra"/>
        <s v="Hermbstaedtia capitata"/>
        <s v="Hermbstaedtia odorata"/>
        <s v="Hesperantha bulbifera"/>
        <s v="Hesperantha glabrescens"/>
        <s v="Hesperantha helmei"/>
        <s v="Hesperantha huttonii"/>
        <s v="Hesperantha muirii"/>
        <s v="Hesperantha schelpeana"/>
        <s v="Hessea monticola"/>
        <s v="Heteropogon contortus"/>
        <s v="Hewittia malabarica"/>
        <s v="Hibiscus vitifolius subsp. vitifolius"/>
        <s v="Holarrhena pubescens"/>
        <s v="Holothrix brevipetala"/>
        <s v="Hugonia orientalis"/>
        <s v="Hymenolepis dentata"/>
        <s v="Hymenophyllum aeruginosum"/>
        <s v="Hyparrhenia tamba"/>
        <s v="Hypericophyllum elatum"/>
        <s v="Hypericum aethiopicum subsp. aethiopicum"/>
        <s v="Hypocalyptus oxalidifolius"/>
        <s v="Hypoxis rigidula"/>
        <s v="Hypoxis zeyheri"/>
        <s v="Indigofera circinnata"/>
        <s v="Indigofera daleoides"/>
        <s v="Indigofera damarana"/>
        <s v="Indigofera floribunda"/>
        <s v="Indigofera limosa"/>
        <s v="Indigofera ovina"/>
        <s v="Ipomoea pes-caprae subsp. brasiliensis"/>
        <s v="Isoglossa ovata"/>
        <s v="Isolepis hemiuncialis"/>
        <s v="Isolepis sororia"/>
        <s v="Ixia acaulis"/>
        <s v="Ixia capillaris"/>
        <s v="Ixia patens"/>
        <s v="Ixia ramulosa"/>
        <s v="Jamesbrittenia albanensis"/>
        <s v="Jamesbrittenia breviflora"/>
        <s v="Jamesbrittenia incisa"/>
        <s v="Jamesbrittenia kraussiana"/>
        <s v="Jamesbrittenia phlogiflora"/>
        <s v="Jatropha latifolia"/>
        <s v="Jatropha orangeana"/>
        <s v="Jordaaniella uniflora"/>
        <s v="Justicia cuneata subsp. latifolia"/>
        <s v="Justicia orchioides subsp. orchioides"/>
        <s v="Kalanchoe luciae subsp. montana"/>
        <s v="Klattia partita"/>
        <s v="Kniphofia ensifolia subsp. autumnalis"/>
        <s v="Lablab purpureus subsp. uncinatus"/>
        <s v="Lachenalia ameliae"/>
        <s v="Lachenalia doleritica"/>
        <s v="Lachenalia duncanii"/>
        <s v="Lachenalia inconspicua"/>
        <s v="Lachenalia leomontana"/>
        <s v="Lachenalia longibracteata"/>
        <s v="Lachenalia marlothii"/>
        <s v="Lachenalia martiniae"/>
        <s v="Lachenalia mutabilis"/>
        <s v="Lachenalia orthopetala"/>
        <s v="Lachnaea burchellii"/>
        <s v="Lachnaea naviculifolia"/>
        <s v="Lachnostylis bilocularis"/>
        <s v="Lampranthus bicolor"/>
        <s v="Lampranthus falcatus"/>
        <s v="Lampranthus purpureus"/>
        <s v="Lampranthus sociorum"/>
        <s v="Lampranthus spiniformis"/>
        <s v="Lapeirousia dolomitica"/>
        <s v="Lapeirousia littoralis"/>
        <s v="Lasiosiphon polycephalus"/>
        <s v="Ledebouria pilosa"/>
        <s v="Ledebouria zebrina"/>
        <s v="Lepidium africanum subsp. divaricatum"/>
        <s v="Lepidium pinnatum"/>
        <s v="Lessertia flanaganii"/>
        <s v="Lessertia flexuosa"/>
        <s v="Lessertia frutescens subsp. microphylla"/>
        <s v="Lessertia perennans"/>
        <s v="Leucadendron chamelaea"/>
        <s v="Leucadendron comosum subsp. homaeophyllum"/>
        <s v="Leucadendron meridianum"/>
        <s v="Leucadendron stellare"/>
        <s v="Leucadendron uliginosum subsp. uliginosum"/>
        <s v="Leucospermum gracile"/>
        <s v="Leucospermum oleifolium"/>
        <s v="Limonium equisetinum"/>
        <s v="Limonium linifolium"/>
        <s v="Limonium scabrum"/>
        <s v="Linum gracile"/>
        <s v="Lippia javanica"/>
        <s v="Lithops salicola"/>
        <s v="Lobelia ardisiandroides"/>
        <s v="Lobelia comptonii"/>
        <s v="Lobelia setacea"/>
        <s v="Lopholaena disticha"/>
        <s v="Lopholaena longipes"/>
        <s v="Lotononis lenticula"/>
        <s v="Lotononis oxyptera"/>
        <s v="Lotononis purpurescens"/>
        <s v="Lycium bosciifolium"/>
        <s v="Maerua rosmarinoides"/>
        <s v="Malephora framesii"/>
        <s v="Malephora herrei"/>
        <s v="Manulea acutiloba"/>
        <s v="Manulea altissima subsp. altissima"/>
        <s v="Manulea minor"/>
        <s v="Manulea nervosa"/>
        <s v="Manulea robusta"/>
        <s v="Margaritaria discoidea"/>
        <s v="Melhania polygama"/>
        <s v="Melolobium calycinum"/>
        <s v="Melolobium lampolobum"/>
        <s v="Merremia palmata"/>
        <s v="Mesembryanthemum digitatum subsp. digitatum"/>
        <s v="Mesembryanthemum pallens subsp. luteum"/>
        <s v="Mesembryanthemum pellitum"/>
        <s v="Mesogramma apiifolium"/>
        <s v="Metalasia capitata"/>
        <s v="Metarungia longistrobus"/>
        <s v="Meyerophytum meyeri"/>
        <s v="Microsorum pappei"/>
        <s v="Mikaniopsis cissampelina"/>
        <s v="Mimusops caffra"/>
        <s v="Mimusops zeyheri"/>
        <s v="Mitrophyllum mitratum"/>
        <s v="Mohria nudiuscula"/>
        <s v="Monanthotaxis caffra"/>
        <s v="Monopsis debilis"/>
        <s v="Monsonia herrei"/>
        <s v="Monsonia vanderietiae"/>
        <s v="Moraea alticola"/>
        <s v="Moraea bubalina"/>
        <s v="Moraea fergusoniae"/>
        <s v="Moraea hainebachiana"/>
        <s v="Moraea indecora"/>
        <s v="Moraea lurida"/>
        <s v="Moraea pallida"/>
        <s v="Moraea schlechteri"/>
        <s v="Moraea spathulata"/>
        <s v="Morus mesozygia"/>
        <s v="Muraltia longicuspis"/>
        <s v="Muraltia macropetala"/>
        <s v="Nemesia deflexa"/>
        <s v="Nemesia fleckii"/>
        <s v="Nenax arenicola"/>
        <s v="Nenax divaricata"/>
        <s v="Nidorella tongensis"/>
        <s v="Ochna arborea"/>
        <s v="Ocimum angustifolium"/>
        <s v="Ocimum dolomiticola"/>
        <s v="Oedera pungens subsp. angustifolia"/>
        <s v="Olinia radiata"/>
        <s v="Oncosiphon sabulosum"/>
        <s v="Oocephala centaureoides"/>
        <s v="Orbivestus cinerascens"/>
        <s v="Ormocarpum kirkii"/>
        <s v="Ornithogalum candicans"/>
        <s v="Ornithogalum capillifolium"/>
        <s v="Ornithogalum juncifolium"/>
        <s v="Ornithoglossum parviflorum"/>
        <s v="Orthanthera jasminiflora"/>
        <s v="Oscularia comptonii"/>
        <s v="Osteospermum ilicifolium"/>
        <s v="Osteospermum karrooicum"/>
        <s v="Osteospermum pyrifolium"/>
        <s v="Osteospermum scariosum"/>
        <s v="Othonna arborescens"/>
        <s v="Othonna ciliata"/>
        <s v="Othonna cuneata"/>
        <s v="Othonna membranifolia"/>
        <s v="Othonna perfoliata"/>
        <s v="Othonna petiolaris"/>
        <s v="Othonna pygmaea"/>
        <s v="Oxalis adenodes"/>
        <s v="Oxalis cathara"/>
        <s v="Oxalis duriuscula"/>
        <s v="Oxalis hygrophila"/>
        <s v="Oxalis obliquifolia"/>
        <s v="Oxalis odorata"/>
        <s v="Oxalis pseudo-hirta"/>
        <s v="Oxalis saltusbelli"/>
        <s v="Oxalis sonderiana"/>
        <s v="Oxygonum dregeanum subsp. canescens"/>
        <s v="Ozoroa crassinervia"/>
        <s v="Panicum deustum"/>
        <s v="Panicum dewinteri"/>
        <s v="Panicum lanipes"/>
        <s v="Paranomus centaureoides"/>
        <s v="Parkinsonia africana"/>
        <s v="Passerina truncata subsp. truncata"/>
        <s v="Pauridia maximiliani"/>
        <s v="Pavetta tshikondeni"/>
        <s v="Pavonia dregei"/>
        <s v="Pearsonia sessilifolia subsp. filifolia"/>
        <s v="Pegolettia tenuifolia"/>
        <s v="Pelargonium acetosum"/>
        <s v="Pelargonium antidysentericum subsp. antidysentericum"/>
        <s v="Pelargonium cordifolium"/>
        <s v="Pelargonium dolomiticum"/>
        <s v="Pelargonium echinatum"/>
        <s v="Pelargonium hypoleucum"/>
        <s v="Pelargonium laevigatum subsp. diversifolium"/>
        <s v="Pelargonium nephrophyllum"/>
        <s v="Pelargonium ovale subsp. hyalinum"/>
        <s v="Pelargonium patulum"/>
        <s v="Pelargonium petroselinifolium"/>
        <s v="Pelargonium pilosellifolium"/>
        <s v="Pelargonium quarciticola"/>
        <s v="Pelargonium tripalmatum"/>
        <s v="Peliostomum virgatum"/>
        <s v="Pentameris capillaris"/>
        <s v="Pentameris ecklonii"/>
        <s v="Pentameris macrocalycina"/>
        <s v="Pentameris trifida"/>
        <s v="Pentanisia prunelloides subsp. latifolia"/>
        <s v="Phacelurus franksiae"/>
        <s v="Phoenix reclinata"/>
        <s v="Phylica anomala"/>
        <s v="Phylica axillaris"/>
        <s v="Phylica barnardii"/>
        <s v="Phylica elimensis"/>
        <s v="Phylica guthriei"/>
        <s v="Phylica hirta"/>
        <s v="Phylica incurvata"/>
        <s v="Phylica paniculata"/>
        <s v="Phylica stenantha"/>
        <s v="Phyllopodium collinum"/>
        <s v="Phyllopodium heterophyllum"/>
        <s v="Phymaspermum leptophyllum"/>
        <s v="Phymaspermum parvifolium"/>
        <s v="Phymaspermum pinnatifidum"/>
        <s v="Phymaspermum scoparium"/>
        <s v="Platycarphella carlinoides"/>
        <s v="Platycaulos callistachyus"/>
        <s v="Plectranthus ambiguus"/>
        <s v="Pleurostylia capensis"/>
        <s v="Podalyria burchellii"/>
        <s v="Podalyria calyptrata"/>
        <s v="Podalyria hirsuta"/>
        <s v="Podalyria lanceolata"/>
        <s v="Polhillia pallens"/>
        <s v="Polygala amatymbica"/>
        <s v="Polygala brachyphylla"/>
        <s v="Polygala ericaefolia"/>
        <s v="Polygala nematocaulis"/>
        <s v="Polystichum transvaalense"/>
        <s v="Portulacaria namaquensis"/>
        <s v="Printzia polifolia"/>
        <s v="Prismatocarpus campanuloides"/>
        <s v="Protea lorifolia"/>
        <s v="Protea montana"/>
        <s v="Protea pendula"/>
        <s v="Protea susannae"/>
        <s v="Psammotropha alternifolia"/>
        <s v="Pseudolachnostylis maprouneifolia"/>
        <s v="Pseudoschoenus inanis"/>
        <s v="Pseudoselago caerulescens"/>
        <s v="Pseudoselago diplotricha"/>
        <s v="Pseudoselago humilis"/>
        <s v="Psoralea acuminata"/>
        <s v="Psoralea angustifolia"/>
        <s v="Psoralea asarina"/>
        <s v="Psoralea fascicularis"/>
        <s v="Psoralea foliosa subsp. gazensis"/>
        <s v="Psoralea swartbergensis"/>
        <s v="Psoralea trullata"/>
        <s v="Pterocelastrus echinatus"/>
        <s v="Pterocelastrus tricuspidatus"/>
        <s v="Pteronia camphorata"/>
        <s v="Pteronia hutchinsoniana"/>
        <s v="Pteronia membranacea"/>
        <s v="Pterygodium hastatum"/>
        <s v="Pycreus pelophilus"/>
        <s v="Rabiea comptonii"/>
        <s v="Rafnia diffusa"/>
        <s v="Rafnia elliptica"/>
        <s v="Rafnia rostrata subsp. pluriflora"/>
        <s v="Raphionacme flanaganii"/>
        <s v="Restio andreaeanus"/>
        <s v="Restio burchellii"/>
        <s v="Restio cincinnatus"/>
        <s v="Restio gaudichaudianus"/>
        <s v="Restio insignis"/>
        <s v="Restio nanus"/>
        <s v="Restio saroclados"/>
        <s v="Retzia capensis"/>
        <s v="Rhigozum brevispinosum"/>
        <s v="Rhinephyllum pillansii"/>
        <s v="Rhodohypoxis rubella"/>
        <s v="Rhynchosia bullata"/>
        <s v="Rhynchosia galpinii"/>
        <s v="Rhynchosia genistoides"/>
        <s v="Rhynchosia minima"/>
        <s v="Rhynchosia reptabunda"/>
        <s v="Romulea hirta"/>
        <s v="Romulea obscura"/>
        <s v="Romulea sanguinalis"/>
        <s v="Romulea setifolia"/>
        <s v="Romulea tubulosa"/>
        <s v="Rubia cordifolia subsp. conotricha"/>
        <s v="Rubus rigidus"/>
        <s v="Ruschia aristata"/>
        <s v="Ruschia glauca"/>
        <s v="Ruschia unidens"/>
        <s v="Salsola aellenii"/>
        <s v="Salsola atrata"/>
        <s v="Salsola barbata"/>
        <s v="Salsola exalata"/>
        <s v="Salsola geminiflora"/>
        <s v="Salsola nollothensis"/>
        <s v="Salsola tetramera"/>
        <s v="Salvia runcinata"/>
        <s v="Satyrium carneum"/>
        <s v="Satyrium longicauda"/>
        <s v="Satyrium muticum"/>
        <s v="Satyrium pygmaeum"/>
        <s v="Schismus schismoides"/>
        <s v="Schistostephium umbellatum"/>
        <s v="Schizaea pectinata"/>
        <s v="Schoenoxiphium altum"/>
        <s v="Schoenus cuspidatus"/>
        <s v="Schwantesia herrei"/>
        <s v="Searsia laevigata"/>
        <s v="Searsia scytophylla"/>
        <s v="Searsia zeyheri"/>
        <s v="Sebaea rara"/>
        <s v="Secamone alpini"/>
        <s v="Selago cryptadenia"/>
        <s v="Selago eckloniana"/>
        <s v="Selago exigua"/>
        <s v="Selago fourcadei"/>
        <s v="Selago glandulosa"/>
        <s v="Selago peduncularis"/>
        <s v="Selago persimilis"/>
        <s v="Selago tenuis"/>
        <s v="Senecio achilleifolius"/>
        <s v="Senecio brachypodus"/>
        <s v="Senecio cotyledonis"/>
        <s v="Senecio glaberrimus"/>
        <s v="Senecio hirtifolius"/>
        <s v="Senecio hollandii"/>
        <s v="Senecio oxyriifolius"/>
        <s v="Senecio puberulus"/>
        <s v="Senecio rhyncholaenus"/>
        <s v="Senecio sophioides"/>
        <s v="Senecio venosus"/>
        <s v="Sericorema sericea"/>
        <s v="Seriphium incanum"/>
        <s v="Serruria decipiens"/>
        <s v="Serruria fucifolia"/>
        <s v="Sesbania sesban subsp. sesban"/>
        <s v="Siphonochilus aethiopicus"/>
        <s v="Sisyranthus huttoniae"/>
        <s v="Solenostemon latifolius"/>
        <s v="Sonchus jacottetianus"/>
        <s v="Sorocephalus lanatus"/>
        <s v="Spatalla salsoloides"/>
        <s v="Staavia verticillata"/>
        <s v="Stangeria eriopus"/>
        <s v="Stipagrostis geminifolia"/>
        <s v="Stoebe prostrata"/>
        <s v="Stomatium alboroseum"/>
        <s v="Stomatium paucidens"/>
        <s v="Streptocarpus fenestra-dei"/>
        <s v="Streptocarpus pusillus"/>
        <s v="Strophanthus petersianus"/>
        <s v="Struthiola myrsinites"/>
        <s v="Suregada africana"/>
        <s v="Synaptolepis oliveriana"/>
        <s v="Syncarpha loganiana"/>
        <s v="Syncolostemon macranthus"/>
        <s v="Syringodea derustensis"/>
        <s v="Tapinanthus oleifolius"/>
        <s v="Tapinanthus rubromarginatus"/>
        <s v="Tenaxia aureocephala"/>
        <s v="Tephrosia brummittii"/>
        <s v="Tetrachne dregei"/>
        <s v="Tetraena chrysopteron"/>
        <s v="Tetraena decumbens"/>
        <s v="Tetraena retrofracta"/>
        <s v="Tetragonia pillansii"/>
        <s v="Tetragonia portulacoides"/>
        <s v="Tetraria microstachys"/>
        <s v="Thamnochortus erectus"/>
        <s v="Thamnochortus sporadicus"/>
        <s v="Thereianthus racemosus"/>
        <s v="Thesium asperifolium"/>
        <s v="Thesium carinatum"/>
        <s v="Thesium hirtum"/>
        <s v="Thesium virens"/>
        <s v="Thespesia acutiloba"/>
        <s v="Thorncroftia media"/>
        <s v="Thorncroftia succulenta"/>
        <s v="Tiliacora funifera"/>
        <s v="Trachyandra aridimontana"/>
        <s v="Trachyandra filiformis"/>
        <s v="Trachyandra thyrsoidea"/>
        <s v="Tragia minor"/>
        <s v="Tragia physocarpa"/>
        <s v="Trianthema salsoloides var. transvaalensis"/>
        <s v="Triaspis hypericoides subsp. nelsonii"/>
        <s v="Trichodiadema decorum"/>
        <s v="Trieenea frigida"/>
        <s v="Trieenea longipedicellata"/>
        <s v="Trifolium africanum"/>
        <s v="Trifolium burchellianum subsp. burchellianum"/>
        <s v="Trisetopsis capensis"/>
        <s v="Tritonia bakeri subsp. bakeri"/>
        <s v="Tritoniopsis toximontana"/>
        <s v="Triumfetta pilosa"/>
        <s v="Tulbaghia galpinii"/>
        <s v="Tylecodon reticulatus subsp. phyllopodium"/>
        <s v="Tylosema esculentum"/>
        <s v="Urochloa brachyura"/>
        <s v="Ursinia filipes"/>
        <s v="Ursinia heterodonta"/>
        <s v="Ursinia nana subsp. nana"/>
        <s v="Ursinia sericea"/>
        <s v="Vachellia erioloba"/>
        <s v="Vachellia nebrownii"/>
        <s v="Vachellia nilotica subsp. kraussiana"/>
        <s v="Vachellia robusta subsp. robusta"/>
        <s v="Vahlia capensis subsp. vulgaris"/>
        <s v="Vangueria soutpansbergensis"/>
        <s v="Vigna unguiculata subsp. dekindtiana"/>
        <s v="Viscum hoolei"/>
        <s v="Wahlenbergia capensis"/>
        <s v="Wahlenbergia costata"/>
        <s v="Wahlenbergia juncea"/>
        <s v="Wahlenbergia longifolia"/>
        <s v="Wahlenbergia paniculata"/>
        <s v="Wahlenbergia rivularis"/>
        <s v="Wahlenbergia tenerrima"/>
        <s v="Warburgia salutaris"/>
        <s v="Watsonia borbonica subsp. ardernei"/>
        <s v="Watsonia vanderspuyiae"/>
        <s v="Watsonia versfeldii"/>
        <s v="Watsonia wilmsii"/>
        <s v="Wiborgia obcordata"/>
        <s v="Wurmbea angustifolia"/>
        <s v="Wurmbea spicata"/>
        <s v="Wurmbea stricta"/>
        <s v="Xylia torreana"/>
        <s v="Xysmalobium confusum"/>
        <s v="Zaluzianskya distans"/>
        <s v="Zaluzianskya glandulosa"/>
        <s v="Zaluzianskya inflata"/>
        <s v="Zaluzianskya natalensis"/>
        <s v="Zaluzianskya regalis"/>
        <s v="Zaluzianskya spathacea"/>
        <s v="Zehneria parvifolia"/>
        <s v="Zyrphelis ecklonis subsp. strictifolia"/>
        <s v="Zyrphelis leiocarpa"/>
        <m/>
        <s v="Acanthocercus atricollis"/>
        <s v="Afrotyphlops bibronii"/>
        <s v="Agama aculeata"/>
        <s v="Agama atra"/>
        <s v="Amblyodipsas polylepis"/>
        <s v="Aparallactus capensis"/>
        <s v="Aspidelaps scutatus"/>
        <s v="Atractaspis bibronii"/>
        <s v="Atractaspis duerdeni"/>
        <s v="Bitis arietans"/>
        <s v="Bitis caudalis"/>
        <s v="Boaedon capensis"/>
        <s v="Causus defilippii"/>
        <s v="Causus rhombeatus"/>
        <s v="Chamaeleo dilepis"/>
        <s v="Chondrodactylus turneri"/>
        <s v="Cordylus vittifer"/>
        <s v="Crotaphopeltis hotamboeia"/>
        <s v="Dasypeltis scabra"/>
        <s v="Dendroaspis polylepis"/>
        <s v="Dispholidus typus"/>
        <s v="Elapsoidea sundevallii"/>
        <s v="Gerrhosaurus flavigularis"/>
        <s v="Gracililima nyassae"/>
        <s v="Hemidactylus mabouia"/>
        <s v="Ichnotropis capensis"/>
        <s v="Kinixys lobatsiana"/>
        <s v="Leptotyphlops distanti"/>
        <s v="Leptotyphlops incognitus"/>
        <s v="Leptotyphlops scutifrons"/>
        <s v="Limaformosa capensis"/>
        <s v="Lycodonomorphus inornatus"/>
        <s v="Lycodonomorphus rufulus"/>
        <s v="Lycophidion capense"/>
        <s v="Lygodactylus capensis"/>
        <s v="Matobosaurus validus"/>
        <s v="Meroles squamulosus"/>
        <s v="Mochlus sundevallii"/>
        <s v="Monopeltis infuscata"/>
        <s v="Naja annulifera"/>
        <s v="Naja mossambica"/>
        <s v="Nucras holubi"/>
        <s v="Nucras intertexta"/>
        <s v="Pachydactylus affinis"/>
        <s v="Pachydactylus capensis"/>
        <s v="Panaspis wahlbergii"/>
        <s v="Pedioplanis lineoocellata"/>
        <s v="Pelusios sinuatus"/>
        <s v="Philothamnus hoplogaster"/>
        <s v="Philothamnus occidentalis"/>
        <s v="Philothamnus semivariegatus"/>
        <s v="Prosymna bivittata"/>
        <s v="Prosymna sundevallii"/>
        <s v="Psammobates oculifer"/>
        <s v="Psammophis angolensis"/>
        <s v="Psammophis brevirostris"/>
        <s v="Psammophis jallae"/>
        <s v="Psammophis leightoni"/>
        <s v="Psammophis subtaeniatus"/>
        <s v="Psammophylax tritaeniatus"/>
        <s v="Pseudaspis cana"/>
        <s v="Python natalensis"/>
        <s v="Rhinotyphlops lalandei"/>
        <s v="Stigmochelys pardalis"/>
        <s v="Telescopus semiannulatus"/>
        <s v="Thelotornis capensis"/>
        <s v="Trachylepis capensis"/>
        <s v="Trachylepis damarana"/>
        <s v="Trachylepis laevigata"/>
        <s v="Trachylepis punctatissima"/>
        <s v="Trachylepis varia"/>
        <s v="Varanus albigularis"/>
        <s v="Varanus niloticus"/>
        <s v="Xenocalamus bicolor"/>
        <s v="Zygaspis quadrifrons"/>
        <s v="Acontias grayi"/>
        <s v="Acontias litoralis"/>
        <s v="Acontias meleagris"/>
        <s v="Afrogecko porphyreus"/>
        <s v="Agama hispida"/>
        <s v="Aspidelaps lubricus"/>
        <s v="Bradypodion occidentale"/>
        <s v="Chersina angulata"/>
        <s v="Chersobius signatus"/>
        <s v="Chondrodactylus bibronii"/>
        <s v="Cordylus macropholis"/>
        <s v="Gerrhosaurus typicus"/>
        <s v="Goggia incognita"/>
        <s v="Homoroselaps lacteus"/>
        <s v="Karusasaurus polyzonus"/>
        <s v="Lamprophis guttatus"/>
        <s v="Meroles knoxii"/>
        <s v="Naja nigricincta"/>
        <s v="Naja nivea"/>
        <s v="Nucras tessellata"/>
        <s v="Ouroborus cataphractus"/>
        <s v="Pachydactylus austeni"/>
        <s v="Pachydactylus formosus"/>
        <s v="Pachydactylus geitje"/>
        <s v="Pelomedusa galeata"/>
        <s v="Psammophis crucifer"/>
        <s v="Psammophis notostictus"/>
        <s v="Psammophylax rhombeatus"/>
        <s v="Scelotes caffer"/>
        <s v="Scelotes gronovii"/>
        <s v="Scelotes kasneri"/>
        <s v="Scelotes sexlineatus"/>
        <s v="Trachylepis homalocephala"/>
        <s v="Trachylepis variegata"/>
        <s v="Typhlosaurus caecus"/>
        <s v="Lygodactylus ocellatus"/>
        <s v="Nucras ornata"/>
        <s v="Acontias gracilicauda"/>
        <s v="Duberria lutrix"/>
        <s v="Hemachatus haemachatus"/>
        <s v="Homoroselaps dorsalis"/>
        <s v="Lamprophis aurora"/>
        <s v="Acontias orientalis"/>
        <s v="Bradypodion ventrale"/>
        <s v="Chersobius boulengeri"/>
        <s v="Nucras livida"/>
        <s v="Pachydactylus maculatus"/>
        <s v="Pachydactylus mariquensis"/>
        <s v="Pedioplanis burchelli"/>
        <s v="Pedioplanis laticeps"/>
        <s v="Pedioplanis namaquensis"/>
        <s v="Psammobates tentorius"/>
        <s v="Ptenopus garrulus"/>
        <s v="Trachylepis sulcata"/>
        <s v="Acontias occidentalis"/>
        <s v="Cordylus jonesii"/>
        <s v="Dalophia pistillum"/>
        <s v="Elapsoidea boulengeri"/>
        <s v="Homopholis arnoldi"/>
        <s v="Kinixys spekii"/>
        <s v="Monopeltis capensis"/>
        <s v="Pelomedusa subrufa"/>
        <s v="Acontias lineicauda"/>
        <s v="Chamaesaura anguina"/>
        <s v="Cordylus cordylus"/>
        <s v="Dasypeltis inornata"/>
        <s v="Homopus areolatus"/>
        <s v="Lamprophis fuscus"/>
        <s v="Leptotyphlops nigricans"/>
        <s v="Lycodonomorphus laevissimus"/>
        <s v="Nucras lalandii"/>
        <s v="Nucras taeniolata"/>
        <s v="Scelotes anguineus"/>
        <s v="Bitis albanica"/>
        <s v="Tropidosaura montana"/>
        <s v="Goggia essexi"/>
        <s v="Pseudocordylus microlepidotus"/>
        <s v="Acontias plumbeus"/>
        <s v="Afrotyphlops mucruso"/>
        <s v="Afrotyphlops schlegelii"/>
        <s v="Agama armata"/>
        <s v="Crocodylus niloticus"/>
        <s v="Heliobolus lugubris"/>
        <s v="Hemirhagerrhis nototaenia"/>
        <s v="Lygodactylus bradfieldi"/>
        <s v="Myriopholis longicauda"/>
        <s v="Pachydactylus punctatus"/>
        <s v="Panaspis maculicollis"/>
        <s v="Platysaurus intermedius"/>
        <s v="Prosymna lineata"/>
        <s v="Psammophis mossambicus"/>
        <s v="Scelotes limpopoensis"/>
        <s v="Trachylepis margaritifer"/>
        <s v="Trachylepis punctulata"/>
        <s v="Trachylepis striata"/>
        <s v="Afroedura transvaalica"/>
        <s v="Broadleysaurus major"/>
        <s v="Gerrhosaurus intermedius"/>
        <s v="Lycophidion variegatum"/>
        <s v="Lygodactylus stevensoni"/>
        <s v="Monopeltis sphenorhynchus"/>
        <s v="Pachydactylus tigrinus"/>
        <s v="Philothamnus natalensis"/>
        <s v="Prosymna stuhlmanni"/>
        <s v="Rhamphiophis rostratus"/>
        <s v="Xenocalamus transvaalensis"/>
        <s v="Acontias breviceps"/>
        <s v="Afroedura karroica"/>
        <s v="Bitis inornata"/>
        <s v="Homopus femoralis"/>
        <s v="Pachydactylus oculatus"/>
        <s v="Tetradactylus tetradactylus"/>
        <s v="Amplorhinus multimaculatus"/>
        <s v="Bitis armata"/>
        <s v="Bradypodion pumilum"/>
        <s v="Scelotes bipes"/>
        <s v="Tetradactylus seps"/>
        <s v="Bitis atropos"/>
        <s v="Bradypodion gutturale"/>
        <s v="Chamaesaura aenea"/>
        <s v="Pachydactylus vansoni"/>
        <s v="Pseudocordylus melanotus"/>
        <s v="Bitis cornuta"/>
        <s v="Boaedon mentalis"/>
        <s v="Chamaeleo namaquensis"/>
        <s v="Chondrodactylus angulifer"/>
        <s v="Dipsina multimaculata"/>
        <s v="Meroles suborbitalis"/>
        <s v="Namibiana gracilior"/>
        <s v="Pachydactylus latirostris"/>
        <s v="Pachydactylus purcelli"/>
        <s v="Pachydactylus weberi"/>
        <s v="Telescopus beetzii"/>
        <s v="Trachylepis occidentalis"/>
        <s v="Afroedura pondolia"/>
        <s v="Kinixys natalensis"/>
        <s v="Macrelaps microlepidotus"/>
        <s v="Scelotes bourquini"/>
        <s v="Amblyodipsas ventrimaculata"/>
        <s v="Gerrhosaurus auritus"/>
        <s v="Homopholis wahlbergii"/>
        <s v="Platysaurus guttatus"/>
        <s v="Platysaurus minor"/>
        <s v="Smaug breyeri"/>
        <s v="Aparallactus lunulatus"/>
        <s v="Dipsadoboa aulica"/>
        <s v="Scelotes bidigittatus"/>
        <s v="Australolacerta australis"/>
        <s v="Bitis rubida"/>
        <s v="Cordylosaurus subtessellatus"/>
        <s v="Cordylus mclachlani"/>
        <s v="Goggia hexapora"/>
        <s v="Goggia microlepidota"/>
        <s v="Hemicordylus capensis"/>
        <s v="Amblyodipsas concolor"/>
        <s v="Chamaesaura macrolepis"/>
        <s v="Dendroaspis angusticeps"/>
        <s v="Leptotyphlops sylvicolus"/>
        <s v="Naja subfulva"/>
        <s v="Scelotes mossambicus"/>
        <s v="Tetradactylus africanus"/>
        <s v="Trachylepis depressa"/>
        <s v="Afroedura langi"/>
        <s v="Smaug vandami"/>
        <s v="Acontias cregoi"/>
        <s v="Leptotyphlops conjunctus"/>
        <s v="Lygodactylus nigropunctatus"/>
        <s v="Bradypodion damaranum"/>
        <s v="Tetradactylus fitzsimonsi"/>
        <s v="Pachydactylus wahlbergii"/>
        <s v="Goggia hewitti"/>
        <s v="Pachydactylus kladaroderma"/>
        <s v="Tropidosaura gularis"/>
        <s v="Acontias lineatus"/>
        <s v="Afroedura leoloensis"/>
        <s v="Platysaurus orientalis"/>
        <s v="Scelotes mirus"/>
        <s v="Afroedura halli"/>
        <s v="Psammobates geometricus"/>
        <s v="Ninurta coeruleopunctatus"/>
        <s v="Afroedura amatolica"/>
        <s v="Agama anchietae"/>
        <s v="Bitis xeropaga"/>
        <s v="Chondrodactylus laevigatus"/>
        <s v="Namibiana occidentalis"/>
        <s v="Pachydactylus atorquatus"/>
        <s v="Pachydactylus haackei"/>
        <s v="Pachydactylus montanus"/>
        <s v="Pachydactylus rugosus"/>
        <s v="Pedioplanis inornata"/>
        <s v="Platysaurus broadleyi"/>
        <s v="Prosymna frontalis"/>
        <s v="Rhinotyphlops schinzi"/>
        <s v="Trachylepis sparsa"/>
        <s v="Trachylepis spilogaster"/>
        <s v="Homopholis mulleri"/>
        <s v="Cordylus oelofseni"/>
        <s v="Bradypodion transvaalense"/>
        <s v="Smaug barbertonensis"/>
        <s v="Zygaspis vandami"/>
        <s v="Afroedura haackei"/>
        <s v="Inyoka swazicus"/>
        <s v="Bradypodion barbatulum"/>
        <s v="Bradypodion baviaanense"/>
        <s v="Bradypodion melanocephalum"/>
        <s v="Scelotes guentheri"/>
        <s v="Bradypodion thamnobates"/>
        <s v="Afroedura nivaria"/>
        <s v="Bradypodion dracomontanum"/>
        <s v="Tetradactylus breyeri"/>
        <s v="Smaug giganteus"/>
        <s v="Acontias kgalagadi"/>
        <s v="Leptotyphlops jacobseni"/>
        <s v="Lygodactylus methueni"/>
        <s v="Pseudocordylus transvaalensis"/>
        <s v="Monopeltis leonhardi"/>
        <s v="Scelotes montispectus"/>
        <s v="Afroedura broadleyi"/>
        <s v="Lygodactylus montiscaeruli"/>
        <s v="Bradypodion taeniabronchum"/>
        <s v="Scelotes inornatus"/>
        <s v="Afroedura maripi"/>
        <s v="Afroedura rondavelica"/>
        <s v="Afroedura rupestris"/>
        <s v="Nucras aurantiaca"/>
        <s v="Pachydactylus labialis"/>
        <s v="Lamprophis fiskii"/>
        <s v="Afroedura hawequensis"/>
        <s v="Psammobates geometricus detailed"/>
        <s v="Bradypodion venustum"/>
        <s v="Pseudocordylus spinosus"/>
        <s v="Bradypodion kentanicum"/>
        <s v="Cordylus niger"/>
        <s v="Cryptactites peringueyi"/>
        <s v="Afroedura pienaari"/>
        <s v="Amblyodipsas microphthalma"/>
        <s v="Chirindia langi"/>
        <s v="Lygodactylus soutpansbergensis"/>
        <s v="Platysaurus relictus"/>
        <s v="Smaug depressus"/>
        <s v="Vhembelacerta rupicola"/>
        <s v="Afrotyphlops fornasinii"/>
        <s v="Bitis gabonica"/>
        <s v="Kinixys zombensis"/>
        <s v="Pelusios castanoides"/>
        <s v="Pelusios rhodesianus"/>
        <s v="Prosymna janii"/>
        <s v="Scelotes fitzsimonsi"/>
        <s v="Acontias parietalis"/>
        <s v="Afroedura marleyi"/>
        <s v="Bradypodion setaroi"/>
        <s v="Dasypeltis medici"/>
        <s v="Duberria variegata"/>
        <s v="Lycodonomorphus obscuriventris"/>
        <s v="Lycophidion pygmaeum"/>
        <s v="Meizodon semiornatus"/>
        <s v="Natriciteres sylvatica"/>
        <s v="Philothamnus angolensis"/>
        <s v="Scelotes arenicola"/>
        <s v="Scelotes vestigifer"/>
        <s v="Zygaspis arenicola"/>
        <s v="Cryptoblepharus africanus"/>
        <s v="Bradypodion caeruleogula"/>
        <s v="Bradypodion atromontanum"/>
        <s v="Ramigekko swartbergensis"/>
        <s v="Lygodactylus graniticolus"/>
        <s v="Acontias rieppeli"/>
        <s v="Afroedura multiporis"/>
        <s v="Tetradactylus eastwoodae"/>
        <s v="Tropidosaura essexi"/>
        <s v="Acontias albigularis"/>
        <s v="Lygodactylus waterbergensis"/>
        <s v="Bradypodion emerald"/>
        <s v="Montaspis gilvomaculata"/>
        <s v="Pseudocordylus langi"/>
        <s v="Tropidosaura cottrelli"/>
        <s v="Acontias namaquensis"/>
        <s v="Acontias tristis"/>
        <s v="Goggia lineata"/>
        <s v="Goggia rupicola"/>
        <s v="Meroles ctenodactylus"/>
        <s v="Namazonurus peersi"/>
        <s v="Pachydactylus barnardi"/>
        <s v="Pachydactylus macrolepis"/>
        <s v="Pachydactylus namaquensis"/>
        <s v="Platysaurus capensis"/>
        <s v="Rhoptropella ocellata"/>
        <s v="Lygodactylus incognitus"/>
        <s v="Platysaurus lebomboensis"/>
        <s v="Smaug warreni"/>
        <s v="Bradypodion caffrum"/>
        <s v="Hemicordylus nebulosus"/>
        <s v="Afroedura pongola"/>
        <s v="Smaug swazicus"/>
        <s v="Afroedura granitica"/>
        <s v="Acontias gariepensis"/>
        <s v="Monopeltis mauricei"/>
        <s v="Cordylus minor"/>
        <s v="Goggia braacki"/>
        <s v="Acontias fitzsimonsi"/>
        <s v="Monopeltis decosteri"/>
        <s v="Nucras caesicaudata"/>
        <s v="Pelusios subniger"/>
        <s v="Acontias wakkerstroomensis"/>
        <s v="Bradypodion nemorale"/>
        <s v="Goggia gemmula"/>
        <s v="Namazonurus lawrenci"/>
        <s v="Pachydactylus carinatus"/>
        <s v="Platysaurus attenboroughi"/>
        <s v="Scelotes capensis"/>
        <s v="Bitis schneideri"/>
        <s v="Typhlosaurus lomiae"/>
        <s v="Typhlosaurus vermis"/>
        <s v="Cordylus imkeae"/>
        <s v="Afroedura namaquensis"/>
        <s v="Bradypodion ngomeense"/>
        <s v="Acontias richardi"/>
        <s v="Pachydactylus amoenus"/>
        <s v="Pachydactylus monicae"/>
        <s v="Pachydactylus rangei"/>
        <s v="Pachydactylus visseri"/>
        <s v="Psammophis trigrammus"/>
        <s v="Typhlosaurus meyeri"/>
        <s v="Afroedura waterbergensis"/>
        <s v="Meroles cuneirostris"/>
        <s v="Afroedura major"/>
        <s v="Afroedura tembulica"/>
        <s v="Goggia matzikamaensis"/>
        <s v="Leptotyphlops telloi"/>
        <s v="Platysaurus monotropis"/>
        <s v="Amblysomus corriae"/>
        <s v="Amblysomus hottentotus"/>
        <s v="Amblysomus marleyi"/>
        <s v="Amblysomus meesteri "/>
        <s v="Amblysomus robustus"/>
        <s v="Amblysomus septentrionalis"/>
        <s v="Calcochloris obtusirostris"/>
        <s v="Chlorotalpa duthieae"/>
        <s v="Chlorotalpa sclateri"/>
        <s v="Chrysochloris asiatica"/>
        <s v="Chrysospalax trevelyani"/>
        <s v="Chrysospalax villosus"/>
        <s v="Cryptochloris wintoni"/>
        <s v="Cryptochloris zyli"/>
        <s v="Eremitalpa granti"/>
        <s v="Neamblysomus gunningi"/>
        <s v="Neamblysomus julianae"/>
        <s v="Neamblysomus julianae subpop"/>
        <s v="Aepyceros melampus"/>
        <s v="Alcelaphus buselaphus caama"/>
        <s v="Antidorcas marsupialis"/>
        <s v="Cephalophus natalensis"/>
        <s v="Connochaetes gnou"/>
        <s v="Connochaetes taurinus taurinus"/>
        <s v="Damaliscus lunatus lunatus"/>
        <s v="Damaliscus pygargus phillipsi"/>
        <s v="Damaliscus pygargus pygargus"/>
        <s v="Giraffa camelopardalis giraffa"/>
        <s v="Hippopotamus amphibius"/>
        <s v="Hippotragus equinus"/>
        <s v="Hippotragus niger niger"/>
        <s v="Kobus ellipsiprymnus ellipsiprymnus"/>
        <s v="Nesotragus moschatus zuluensis"/>
        <s v="Oreotragus oreotragus"/>
        <s v="Oryx gazella"/>
        <s v="Ourebia ourebi"/>
        <s v="Pelea capreolus"/>
        <s v="Phacochoerus africanus"/>
        <s v="Philantomba monticola"/>
        <s v="Potamochoerus larvatus koiropotamus"/>
        <s v="Raphicerus campestris"/>
        <s v="Raphicerus melanotis"/>
        <s v="Raphicerus sharpei"/>
        <s v="Redunca arundinum"/>
        <s v="Redunca fulvorufula"/>
        <s v="Sylvicapra grimmia"/>
        <s v="Syncerus caffer caffer"/>
        <s v="Tragelaphus angasii"/>
        <s v="Tragelaphus oryx"/>
        <s v="Tragelaphus strepsiceros"/>
        <s v="Tragelaphus sylvaticus"/>
        <s v="Acinonyx jubatus"/>
        <s v="Aonyx capensis"/>
        <s v="Atilax paludinosus"/>
        <s v="Canis adustus"/>
        <s v="Canis mesomelas"/>
        <s v="Caracal caracal"/>
        <s v="Civettictis civetta"/>
        <s v="Crocuta crocuta"/>
        <s v="Cynictis penicillata"/>
        <s v="Felis nigripes"/>
        <s v="Felis silvestris"/>
        <s v="Genetta genetta"/>
        <s v="Genetta maculata"/>
        <s v="Genetta tigrina"/>
        <s v="Helogale parvula"/>
        <s v="Herpestes ichneumon"/>
        <s v="Herpestes pulverulentus"/>
        <s v="Herpestes sanguineus"/>
        <s v="Hydrictis maculicollis"/>
        <s v="Ichneumia albicauda"/>
        <s v="Ictonyx striatus"/>
        <s v="Leptailurus serval"/>
        <s v="Lycaon pictus"/>
        <s v="Mellivora capensis"/>
        <s v="Mungos mungo"/>
        <s v="Otocyon megalotis"/>
        <s v="Panthera leo"/>
        <s v="Panthera pardus"/>
        <s v="Paracynictis selousi"/>
        <s v="Parahyaena brunnea"/>
        <s v="Poecilogale albinucha"/>
        <s v="Proteles cristata"/>
        <s v="Rhynchogale melleri"/>
        <s v="Suricata suricatta"/>
        <s v="Vulpes chama"/>
        <s v="Afronycteris nana"/>
        <s v="Cistugo lesueuri"/>
        <s v="Cistugo seabrae"/>
        <s v="Cloeotis percivali"/>
        <s v="Cnephaeus hottentotus"/>
        <s v="Eidolon helvum"/>
        <s v="Epomophorus crypturus"/>
        <s v="Epomophorus wahlbergi"/>
        <s v="Glauconycteris variegata"/>
        <s v="Hipposideros caffer"/>
        <s v="Kerivoula argentata"/>
        <s v="Kerivoula lanosa"/>
        <s v="Laephotis capensis"/>
        <s v="Laephotis cf. botswanae"/>
        <s v="Laephotis namibensis"/>
        <s v="Laephotis wintoni"/>
        <s v="Macronycteris vittata"/>
        <s v="Miniopterus fraterculus"/>
        <s v="Miniopterus inflatus"/>
        <s v="Miniopterus natalensis"/>
        <s v="Mops condylurus"/>
        <s v="Mops midas"/>
        <s v="Mops pumilus"/>
        <s v="Myotis bocagii"/>
        <s v="Myotis tricolor"/>
        <s v="Myotis welwitschii"/>
        <s v="Neoromicia zuluensis"/>
        <s v="Nycteris hispida"/>
        <s v="Nycteris thebaica"/>
        <s v="Nycteris woodi"/>
        <s v="Nycticeinops schlieffeni"/>
        <s v="Otomops martiensseni"/>
        <s v="Pipistrellus hesperidus"/>
        <s v="Pipistrellus rueppellii"/>
        <s v="Pipistrellus rusticus"/>
        <s v="Pseudoromicia rendalli"/>
        <s v="Rhinolophus acrotis"/>
        <s v="Rhinolophus blasii"/>
        <s v="Rhinolophus capensis"/>
        <s v="Rhinolophus cervenyi"/>
        <s v="Rhinolophus cohenae"/>
        <s v="Rhinolophus damarensis"/>
        <s v="Rhinolophus darlingi"/>
        <s v="Rhinolophus denti"/>
        <s v="Rhinolophus fumigatus"/>
        <s v="Rhinolophus simulator"/>
        <s v="Rhinolophus smithersi"/>
        <s v="Rhinolophus swinnyi"/>
        <s v="Rousettus aegyptiacus"/>
        <s v="Sauromys petrophilus"/>
        <s v="Scotoecus albofuscus"/>
        <s v="Scotophilus alvenslebni"/>
        <s v="Scotophilus dinganii"/>
        <s v="Scotophilus leucogaster"/>
        <s v="Scotophilus viridis"/>
        <s v="Tadarida aegyptiaca"/>
        <s v="Tadarida ventralis"/>
        <s v="Taphozous mauritianus"/>
        <s v="Taphozous perforatus"/>
        <s v="Atelerix frontalis"/>
        <s v="Crocidura cyanea"/>
        <s v="Crocidura flavescens"/>
        <s v="Crocidura fuscomurina"/>
        <s v="Crocidura hirta"/>
        <s v="Crocidura maquassiensis"/>
        <s v="Crocidura mariquensis"/>
        <s v="Crocidura silacea"/>
        <s v="Myosorex cafer"/>
        <s v="Myosorex longicaudatus"/>
        <s v="Myosorex longicaudatus boosmani"/>
        <s v="Myosorex sclateri"/>
        <s v="Myosorex tenuis"/>
        <s v="Myosorex varius"/>
        <s v="Suncus infinitesimus"/>
        <s v="Suncus lixus"/>
        <s v="Suncus varilla"/>
        <s v="Dendrohyrax arboreus arboreus"/>
        <s v="Procavia capensis"/>
        <s v="Bunolagus monticularis"/>
        <s v="Lepus capensis"/>
        <s v="Lepus saxatilis"/>
        <s v="Lepus victoriae"/>
        <s v="Pronolagus crassicaudatus"/>
        <s v="Pronolagus randensis"/>
        <s v="Pronolagus rupestris"/>
        <s v="Pronolagus saundersiae"/>
        <s v="Elephantulus brachyrhynchus"/>
        <s v="Elephantulus edwardii"/>
        <s v="Elephantulus intufi"/>
        <s v="Elephantulus myurus"/>
        <s v="Elephantulus rupestris"/>
        <s v="Macroscelides proboscideus"/>
        <s v="Petrodromus tetradactylus"/>
        <s v="Ceratotherium simum simum"/>
        <s v="Diceros bicornis bicornis"/>
        <s v="Diceros bicornis michaeli"/>
        <s v="Diceros bicornis minor"/>
        <s v="Equus quagga"/>
        <s v="Equus zebra hartmannae"/>
        <s v="Equus zebra zebra"/>
        <s v="Smutsia temminckii"/>
        <s v="Cercopithecus albogularis erythrarchus"/>
        <s v="Cercopithecus albogularis labiatus"/>
        <s v="Cercopithecus albogularis schwarzi"/>
        <s v="Chlorocebus pygerythrus"/>
        <s v="Galago moholi"/>
        <s v="Otolemur crassicaudatus"/>
        <s v="Papio ursinus"/>
        <s v="Loxodonta africana"/>
        <s v="Acomys selousi"/>
        <s v="Acomys subspinosus"/>
        <s v="Aethomys chrysophilus"/>
        <s v="Bathyergus janetta"/>
        <s v="Bathyergus suillus"/>
        <s v="Cricetomys ansorgei"/>
        <s v="Cryptomys hottentotus"/>
        <s v="Cryptomys hottentotus hottentotus"/>
        <s v="Cryptomys hottentotus mahali"/>
        <s v="Cryptomys hottentotus natalensis"/>
        <s v="Cryptomys hottentotus pretoriae"/>
        <s v="Dasymys capensis"/>
        <s v="Dasymys incomtus"/>
        <s v="Dasymys robertsii"/>
        <s v="Dendromus mesomelas"/>
        <s v="Dendromus mystacalis"/>
        <s v="Desmodillus auricularis"/>
        <s v="Fukomys damarensis"/>
        <s v="Georychus capensis"/>
        <s v="Geosciurus inauris"/>
        <s v="Gerbilliscus afra"/>
        <s v="Gerbilliscus brantsii"/>
        <s v="Gerbilliscus leucogaster"/>
        <s v="Gerbilliscus paeba"/>
        <s v="Gerbilliscus vallinus"/>
        <s v="Grammomys cometes"/>
        <s v="Grammomys dolichurus"/>
        <s v="Graphiurus microtis"/>
        <s v="Graphiurus murinus"/>
        <s v="Graphiurus ocularis"/>
        <s v="Graphiurus platyops"/>
        <s v="Graphiurus rupicola"/>
        <s v="Hystrix africaeaustralis"/>
        <s v="Lemniscomys rosalia"/>
        <s v="Malacothrix typica"/>
        <s v="Mastomys coucha"/>
        <s v="Mastomys natalensis"/>
        <s v="Micaelamys granti"/>
        <s v="Micaelamys namaquensis"/>
        <s v="Mus indutus"/>
        <s v="Mus minutoides (Mus orangiae synonym)"/>
        <s v="Myomyscus verreauxii"/>
        <s v="Mystromys albicaudatus"/>
        <s v="Otomys angoniensis"/>
        <s v="Otomys auratus"/>
        <s v="Otomys irroratus"/>
        <s v="Otomys karoensis"/>
        <s v="Otomys laminatus"/>
        <s v="Otomys sloggetti"/>
        <s v="Otomys unisulcatus"/>
        <s v="Paraxerus cepapi"/>
        <s v="Paraxerus palliatus"/>
        <s v="Paraxerus palliatus ornatus"/>
        <s v="Parotomys brantsii"/>
        <s v="Parotomys littledalei"/>
        <s v="Pedetes capensis"/>
        <s v="Petromus typicus"/>
        <s v="Petromyscus barbouri"/>
        <s v="Petromyscus collinus"/>
        <s v="Petromyscus monticularis"/>
        <s v="Poemys melanotis (previously Dendromus melanotis)"/>
        <s v="Rhabdomys bechuanae"/>
        <s v="Rhabdomys dilectus"/>
        <s v="Rhabdomys intermedius"/>
        <s v="Rhabdomys pumilio"/>
        <s v="Saccostomus campestris"/>
        <s v="Steatomys krebsii"/>
        <s v="Steatomys pratensis"/>
        <s v="Thallomys nigricauda"/>
        <s v="Thallomys paedulcus"/>
        <s v="Thryonomys swinderianus"/>
        <s v="Zelotomys woosnami"/>
        <s v="Orycteropus afer"/>
      </sharedItems>
    </cacheField>
    <cacheField name="Status" numFmtId="0">
      <sharedItems containsBlank="1" count="13">
        <s v="LC"/>
        <s v="EN"/>
        <s v="VU"/>
        <s v="NT"/>
        <s v="CR"/>
        <s v="DD"/>
        <s v="NE"/>
        <s v="Rare"/>
        <s v="Critically Rare"/>
        <s v="CR (PE)"/>
        <m/>
        <s v="EX"/>
        <s v="NA"/>
      </sharedItems>
    </cacheField>
    <cacheField name="Endemism " numFmtId="0">
      <sharedItems containsBlank="1" count="4">
        <s v="Not endemic"/>
        <s v="Endemic"/>
        <m/>
        <s v="NA"/>
      </sharedItems>
    </cacheField>
    <cacheField name="pl_2018" numFmtId="0">
      <sharedItems containsBlank="1"/>
    </cacheField>
    <cacheField name="pl_2025" numFmtId="0">
      <sharedItems containsBlank="1" count="8">
        <s v="Well protected"/>
        <s v="Poorly protected"/>
        <s v="Moderately protected"/>
        <s v="Not protected"/>
        <s v="Not evaluated"/>
        <s v="Target not set"/>
        <m/>
        <s v="Exclude"/>
      </sharedItems>
    </cacheField>
    <cacheField name="pl_2025_representation" numFmtId="0">
      <sharedItems containsBlank="1"/>
    </cacheField>
    <cacheField name="Notes" numFmtId="0">
      <sharedItems containsBlank="1" longText="1"/>
    </cacheField>
    <cacheField name="Unluckly species" numFmtId="0">
      <sharedItems containsString="0" containsBlank="1" containsNumber="1" containsInteger="1" minValue="1" maxValue="1" count="2">
        <m/>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
  <r>
    <x v="0"/>
    <x v="0"/>
    <x v="0"/>
    <x v="0"/>
    <x v="0"/>
  </r>
  <r>
    <x v="1"/>
    <x v="0"/>
    <x v="0"/>
    <x v="0"/>
    <x v="0"/>
  </r>
  <r>
    <x v="2"/>
    <x v="0"/>
    <x v="0"/>
    <x v="0"/>
    <x v="0"/>
  </r>
  <r>
    <x v="3"/>
    <x v="0"/>
    <x v="0"/>
    <x v="0"/>
    <x v="0"/>
  </r>
  <r>
    <x v="4"/>
    <x v="0"/>
    <x v="0"/>
    <x v="0"/>
    <x v="0"/>
  </r>
  <r>
    <x v="5"/>
    <x v="0"/>
    <x v="0"/>
    <x v="0"/>
    <x v="0"/>
  </r>
  <r>
    <x v="6"/>
    <x v="0"/>
    <x v="0"/>
    <x v="0"/>
    <x v="0"/>
  </r>
  <r>
    <x v="7"/>
    <x v="0"/>
    <x v="0"/>
    <x v="0"/>
    <x v="0"/>
  </r>
  <r>
    <x v="8"/>
    <x v="0"/>
    <x v="0"/>
    <x v="0"/>
    <x v="0"/>
  </r>
  <r>
    <x v="9"/>
    <x v="0"/>
    <x v="0"/>
    <x v="0"/>
    <x v="0"/>
  </r>
  <r>
    <x v="10"/>
    <x v="0"/>
    <x v="0"/>
    <x v="0"/>
    <x v="0"/>
  </r>
  <r>
    <x v="11"/>
    <x v="0"/>
    <x v="0"/>
    <x v="0"/>
    <x v="0"/>
  </r>
  <r>
    <x v="12"/>
    <x v="0"/>
    <x v="0"/>
    <x v="0"/>
    <x v="0"/>
  </r>
  <r>
    <x v="13"/>
    <x v="0"/>
    <x v="0"/>
    <x v="0"/>
    <x v="0"/>
  </r>
  <r>
    <x v="14"/>
    <x v="0"/>
    <x v="0"/>
    <x v="0"/>
    <x v="0"/>
  </r>
  <r>
    <x v="15"/>
    <x v="0"/>
    <x v="0"/>
    <x v="0"/>
    <x v="0"/>
  </r>
  <r>
    <x v="16"/>
    <x v="0"/>
    <x v="0"/>
    <x v="0"/>
    <x v="0"/>
  </r>
  <r>
    <x v="17"/>
    <x v="0"/>
    <x v="0"/>
    <x v="0"/>
    <x v="0"/>
  </r>
  <r>
    <x v="18"/>
    <x v="0"/>
    <x v="0"/>
    <x v="0"/>
    <x v="0"/>
  </r>
  <r>
    <x v="19"/>
    <x v="0"/>
    <x v="1"/>
    <x v="0"/>
    <x v="0"/>
  </r>
  <r>
    <x v="20"/>
    <x v="0"/>
    <x v="0"/>
    <x v="0"/>
    <x v="0"/>
  </r>
  <r>
    <x v="21"/>
    <x v="0"/>
    <x v="0"/>
    <x v="0"/>
    <x v="0"/>
  </r>
  <r>
    <x v="22"/>
    <x v="0"/>
    <x v="0"/>
    <x v="0"/>
    <x v="0"/>
  </r>
  <r>
    <x v="23"/>
    <x v="0"/>
    <x v="1"/>
    <x v="0"/>
    <x v="0"/>
  </r>
  <r>
    <x v="24"/>
    <x v="0"/>
    <x v="0"/>
    <x v="0"/>
    <x v="0"/>
  </r>
  <r>
    <x v="25"/>
    <x v="0"/>
    <x v="1"/>
    <x v="0"/>
    <x v="0"/>
  </r>
  <r>
    <x v="26"/>
    <x v="0"/>
    <x v="0"/>
    <x v="0"/>
    <x v="0"/>
  </r>
  <r>
    <x v="27"/>
    <x v="0"/>
    <x v="1"/>
    <x v="0"/>
    <x v="0"/>
  </r>
  <r>
    <x v="28"/>
    <x v="0"/>
    <x v="1"/>
    <x v="0"/>
    <x v="0"/>
  </r>
  <r>
    <x v="29"/>
    <x v="0"/>
    <x v="1"/>
    <x v="0"/>
    <x v="0"/>
  </r>
  <r>
    <x v="30"/>
    <x v="0"/>
    <x v="1"/>
    <x v="0"/>
    <x v="0"/>
  </r>
  <r>
    <x v="31"/>
    <x v="0"/>
    <x v="0"/>
    <x v="0"/>
    <x v="0"/>
  </r>
  <r>
    <x v="32"/>
    <x v="0"/>
    <x v="0"/>
    <x v="0"/>
    <x v="0"/>
  </r>
  <r>
    <x v="33"/>
    <x v="0"/>
    <x v="0"/>
    <x v="0"/>
    <x v="0"/>
  </r>
  <r>
    <x v="34"/>
    <x v="0"/>
    <x v="1"/>
    <x v="0"/>
    <x v="0"/>
  </r>
  <r>
    <x v="35"/>
    <x v="0"/>
    <x v="0"/>
    <x v="0"/>
    <x v="0"/>
  </r>
  <r>
    <x v="36"/>
    <x v="0"/>
    <x v="0"/>
    <x v="0"/>
    <x v="0"/>
  </r>
  <r>
    <x v="37"/>
    <x v="0"/>
    <x v="0"/>
    <x v="0"/>
    <x v="0"/>
  </r>
  <r>
    <x v="38"/>
    <x v="1"/>
    <x v="1"/>
    <x v="0"/>
    <x v="0"/>
  </r>
  <r>
    <x v="39"/>
    <x v="0"/>
    <x v="1"/>
    <x v="0"/>
    <x v="0"/>
  </r>
  <r>
    <x v="40"/>
    <x v="0"/>
    <x v="0"/>
    <x v="0"/>
    <x v="0"/>
  </r>
  <r>
    <x v="41"/>
    <x v="0"/>
    <x v="1"/>
    <x v="0"/>
    <x v="0"/>
  </r>
  <r>
    <x v="42"/>
    <x v="0"/>
    <x v="0"/>
    <x v="0"/>
    <x v="0"/>
  </r>
  <r>
    <x v="43"/>
    <x v="0"/>
    <x v="0"/>
    <x v="0"/>
    <x v="0"/>
  </r>
  <r>
    <x v="44"/>
    <x v="0"/>
    <x v="0"/>
    <x v="1"/>
    <x v="1"/>
  </r>
  <r>
    <x v="45"/>
    <x v="0"/>
    <x v="0"/>
    <x v="0"/>
    <x v="0"/>
  </r>
  <r>
    <x v="46"/>
    <x v="0"/>
    <x v="0"/>
    <x v="1"/>
    <x v="0"/>
  </r>
  <r>
    <x v="47"/>
    <x v="0"/>
    <x v="0"/>
    <x v="0"/>
    <x v="0"/>
  </r>
  <r>
    <x v="48"/>
    <x v="0"/>
    <x v="1"/>
    <x v="0"/>
    <x v="0"/>
  </r>
  <r>
    <x v="49"/>
    <x v="0"/>
    <x v="1"/>
    <x v="0"/>
    <x v="0"/>
  </r>
  <r>
    <x v="50"/>
    <x v="0"/>
    <x v="1"/>
    <x v="0"/>
    <x v="0"/>
  </r>
  <r>
    <x v="51"/>
    <x v="0"/>
    <x v="1"/>
    <x v="0"/>
    <x v="0"/>
  </r>
  <r>
    <x v="52"/>
    <x v="0"/>
    <x v="1"/>
    <x v="2"/>
    <x v="2"/>
  </r>
  <r>
    <x v="53"/>
    <x v="2"/>
    <x v="1"/>
    <x v="1"/>
    <x v="1"/>
  </r>
  <r>
    <x v="54"/>
    <x v="2"/>
    <x v="1"/>
    <x v="0"/>
    <x v="0"/>
  </r>
  <r>
    <x v="55"/>
    <x v="0"/>
    <x v="1"/>
    <x v="2"/>
    <x v="1"/>
  </r>
  <r>
    <x v="56"/>
    <x v="2"/>
    <x v="0"/>
    <x v="0"/>
    <x v="0"/>
  </r>
  <r>
    <x v="57"/>
    <x v="0"/>
    <x v="1"/>
    <x v="0"/>
    <x v="0"/>
  </r>
  <r>
    <x v="58"/>
    <x v="0"/>
    <x v="1"/>
    <x v="0"/>
    <x v="0"/>
  </r>
  <r>
    <x v="59"/>
    <x v="0"/>
    <x v="1"/>
    <x v="0"/>
    <x v="0"/>
  </r>
  <r>
    <x v="60"/>
    <x v="0"/>
    <x v="0"/>
    <x v="0"/>
    <x v="0"/>
  </r>
  <r>
    <x v="61"/>
    <x v="0"/>
    <x v="0"/>
    <x v="0"/>
    <x v="0"/>
  </r>
  <r>
    <x v="62"/>
    <x v="0"/>
    <x v="1"/>
    <x v="0"/>
    <x v="0"/>
  </r>
  <r>
    <x v="63"/>
    <x v="0"/>
    <x v="1"/>
    <x v="0"/>
    <x v="0"/>
  </r>
  <r>
    <x v="64"/>
    <x v="0"/>
    <x v="1"/>
    <x v="0"/>
    <x v="0"/>
  </r>
  <r>
    <x v="65"/>
    <x v="0"/>
    <x v="0"/>
    <x v="0"/>
    <x v="0"/>
  </r>
  <r>
    <x v="66"/>
    <x v="0"/>
    <x v="0"/>
    <x v="0"/>
    <x v="0"/>
  </r>
  <r>
    <x v="67"/>
    <x v="0"/>
    <x v="1"/>
    <x v="0"/>
    <x v="0"/>
  </r>
  <r>
    <x v="68"/>
    <x v="0"/>
    <x v="1"/>
    <x v="0"/>
    <x v="0"/>
  </r>
  <r>
    <x v="69"/>
    <x v="0"/>
    <x v="0"/>
    <x v="0"/>
    <x v="0"/>
  </r>
  <r>
    <x v="70"/>
    <x v="0"/>
    <x v="1"/>
    <x v="0"/>
    <x v="0"/>
  </r>
  <r>
    <x v="71"/>
    <x v="0"/>
    <x v="0"/>
    <x v="0"/>
    <x v="0"/>
  </r>
  <r>
    <x v="72"/>
    <x v="0"/>
    <x v="1"/>
    <x v="0"/>
    <x v="0"/>
  </r>
  <r>
    <x v="73"/>
    <x v="0"/>
    <x v="1"/>
    <x v="0"/>
    <x v="0"/>
  </r>
  <r>
    <x v="74"/>
    <x v="0"/>
    <x v="0"/>
    <x v="0"/>
    <x v="0"/>
  </r>
  <r>
    <x v="75"/>
    <x v="0"/>
    <x v="0"/>
    <x v="0"/>
    <x v="0"/>
  </r>
  <r>
    <x v="76"/>
    <x v="0"/>
    <x v="1"/>
    <x v="0"/>
    <x v="0"/>
  </r>
  <r>
    <x v="77"/>
    <x v="0"/>
    <x v="0"/>
    <x v="0"/>
    <x v="0"/>
  </r>
  <r>
    <x v="78"/>
    <x v="0"/>
    <x v="0"/>
    <x v="0"/>
    <x v="0"/>
  </r>
  <r>
    <x v="79"/>
    <x v="2"/>
    <x v="1"/>
    <x v="1"/>
    <x v="1"/>
  </r>
  <r>
    <x v="80"/>
    <x v="0"/>
    <x v="1"/>
    <x v="0"/>
    <x v="0"/>
  </r>
  <r>
    <x v="81"/>
    <x v="0"/>
    <x v="1"/>
    <x v="0"/>
    <x v="0"/>
  </r>
  <r>
    <x v="82"/>
    <x v="2"/>
    <x v="1"/>
    <x v="0"/>
    <x v="0"/>
  </r>
  <r>
    <x v="83"/>
    <x v="0"/>
    <x v="0"/>
    <x v="0"/>
    <x v="0"/>
  </r>
  <r>
    <x v="84"/>
    <x v="0"/>
    <x v="1"/>
    <x v="0"/>
    <x v="0"/>
  </r>
  <r>
    <x v="85"/>
    <x v="0"/>
    <x v="1"/>
    <x v="0"/>
    <x v="0"/>
  </r>
  <r>
    <x v="86"/>
    <x v="0"/>
    <x v="1"/>
    <x v="0"/>
    <x v="0"/>
  </r>
  <r>
    <x v="87"/>
    <x v="2"/>
    <x v="1"/>
    <x v="2"/>
    <x v="2"/>
  </r>
  <r>
    <x v="88"/>
    <x v="2"/>
    <x v="0"/>
    <x v="0"/>
    <x v="0"/>
  </r>
  <r>
    <x v="89"/>
    <x v="0"/>
    <x v="1"/>
    <x v="2"/>
    <x v="2"/>
  </r>
  <r>
    <x v="90"/>
    <x v="2"/>
    <x v="0"/>
    <x v="0"/>
    <x v="0"/>
  </r>
  <r>
    <x v="91"/>
    <x v="0"/>
    <x v="1"/>
    <x v="0"/>
    <x v="0"/>
  </r>
  <r>
    <x v="92"/>
    <x v="0"/>
    <x v="1"/>
    <x v="0"/>
    <x v="0"/>
  </r>
  <r>
    <x v="93"/>
    <x v="3"/>
    <x v="1"/>
    <x v="0"/>
    <x v="0"/>
  </r>
  <r>
    <x v="94"/>
    <x v="0"/>
    <x v="1"/>
    <x v="0"/>
    <x v="0"/>
  </r>
  <r>
    <x v="95"/>
    <x v="4"/>
    <x v="1"/>
    <x v="1"/>
    <x v="1"/>
  </r>
  <r>
    <x v="96"/>
    <x v="2"/>
    <x v="1"/>
    <x v="2"/>
    <x v="2"/>
  </r>
  <r>
    <x v="97"/>
    <x v="2"/>
    <x v="1"/>
    <x v="2"/>
    <x v="1"/>
  </r>
  <r>
    <x v="98"/>
    <x v="0"/>
    <x v="1"/>
    <x v="2"/>
    <x v="2"/>
  </r>
  <r>
    <x v="99"/>
    <x v="4"/>
    <x v="1"/>
    <x v="1"/>
    <x v="1"/>
  </r>
  <r>
    <x v="100"/>
    <x v="0"/>
    <x v="1"/>
    <x v="1"/>
    <x v="1"/>
  </r>
  <r>
    <x v="101"/>
    <x v="0"/>
    <x v="1"/>
    <x v="0"/>
    <x v="0"/>
  </r>
  <r>
    <x v="102"/>
    <x v="4"/>
    <x v="1"/>
    <x v="0"/>
    <x v="0"/>
  </r>
  <r>
    <x v="103"/>
    <x v="3"/>
    <x v="1"/>
    <x v="2"/>
    <x v="2"/>
  </r>
  <r>
    <x v="104"/>
    <x v="0"/>
    <x v="1"/>
    <x v="2"/>
    <x v="2"/>
  </r>
  <r>
    <x v="105"/>
    <x v="3"/>
    <x v="1"/>
    <x v="0"/>
    <x v="0"/>
  </r>
  <r>
    <x v="106"/>
    <x v="0"/>
    <x v="1"/>
    <x v="0"/>
    <x v="0"/>
  </r>
  <r>
    <x v="107"/>
    <x v="3"/>
    <x v="1"/>
    <x v="2"/>
    <x v="2"/>
  </r>
  <r>
    <x v="108"/>
    <x v="2"/>
    <x v="1"/>
    <x v="2"/>
    <x v="2"/>
  </r>
  <r>
    <x v="109"/>
    <x v="3"/>
    <x v="1"/>
    <x v="3"/>
    <x v="3"/>
  </r>
  <r>
    <x v="110"/>
    <x v="4"/>
    <x v="0"/>
    <x v="0"/>
    <x v="0"/>
  </r>
  <r>
    <x v="111"/>
    <x v="5"/>
    <x v="0"/>
    <x v="0"/>
    <x v="0"/>
  </r>
  <r>
    <x v="112"/>
    <x v="2"/>
    <x v="0"/>
    <x v="0"/>
    <x v="0"/>
  </r>
  <r>
    <x v="113"/>
    <x v="3"/>
    <x v="0"/>
    <x v="0"/>
    <x v="0"/>
  </r>
  <r>
    <x v="114"/>
    <x v="0"/>
    <x v="1"/>
    <x v="0"/>
    <x v="0"/>
  </r>
  <r>
    <x v="115"/>
    <x v="0"/>
    <x v="1"/>
    <x v="1"/>
    <x v="2"/>
  </r>
  <r>
    <x v="116"/>
    <x v="0"/>
    <x v="1"/>
    <x v="1"/>
    <x v="1"/>
  </r>
  <r>
    <x v="117"/>
    <x v="0"/>
    <x v="0"/>
    <x v="3"/>
    <x v="3"/>
  </r>
  <r>
    <x v="118"/>
    <x v="0"/>
    <x v="1"/>
    <x v="3"/>
    <x v="3"/>
  </r>
  <r>
    <x v="119"/>
    <x v="3"/>
    <x v="1"/>
    <x v="2"/>
    <x v="2"/>
  </r>
  <r>
    <x v="120"/>
    <x v="2"/>
    <x v="0"/>
    <x v="2"/>
    <x v="2"/>
  </r>
  <r>
    <x v="121"/>
    <x v="5"/>
    <x v="0"/>
    <x v="0"/>
    <x v="0"/>
  </r>
  <r>
    <x v="122"/>
    <x v="2"/>
    <x v="1"/>
    <x v="0"/>
    <x v="0"/>
  </r>
  <r>
    <x v="123"/>
    <x v="4"/>
    <x v="0"/>
    <x v="2"/>
    <x v="1"/>
  </r>
  <r>
    <x v="124"/>
    <x v="4"/>
    <x v="1"/>
    <x v="0"/>
    <x v="0"/>
  </r>
  <r>
    <x v="125"/>
    <x v="5"/>
    <x v="1"/>
    <x v="2"/>
    <x v="2"/>
  </r>
  <r>
    <x v="126"/>
    <x v="4"/>
    <x v="1"/>
    <x v="0"/>
    <x v="0"/>
  </r>
  <r>
    <x v="127"/>
    <x v="0"/>
    <x v="1"/>
    <x v="1"/>
    <x v="1"/>
  </r>
  <r>
    <x v="128"/>
    <x v="4"/>
    <x v="1"/>
    <x v="0"/>
    <x v="0"/>
  </r>
  <r>
    <x v="129"/>
    <x v="6"/>
    <x v="1"/>
    <x v="3"/>
    <x v="3"/>
  </r>
  <r>
    <x v="130"/>
    <x v="4"/>
    <x v="1"/>
    <x v="3"/>
    <x v="3"/>
  </r>
  <r>
    <x v="131"/>
    <x v="5"/>
    <x v="1"/>
    <x v="3"/>
    <x v="3"/>
  </r>
  <r>
    <x v="132"/>
    <x v="6"/>
    <x v="0"/>
    <x v="3"/>
    <x v="3"/>
  </r>
  <r>
    <x v="133"/>
    <x v="2"/>
    <x v="1"/>
    <x v="3"/>
    <x v="3"/>
  </r>
  <r>
    <x v="134"/>
    <x v="2"/>
    <x v="1"/>
    <x v="3"/>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
  <r>
    <n v="161"/>
    <s v="Shikra"/>
    <s v="Accipiter badius"/>
    <s v="Not endemic"/>
    <x v="0"/>
    <x v="0"/>
    <x v="0"/>
    <b v="1"/>
    <m/>
  </r>
  <r>
    <n v="159"/>
    <s v="Black Sparrowhawk"/>
    <s v="Accipiter melanoleucus"/>
    <s v="Not endemic"/>
    <x v="0"/>
    <x v="0"/>
    <x v="0"/>
    <b v="1"/>
    <m/>
  </r>
  <r>
    <n v="158"/>
    <s v="Little Sparrowhawk"/>
    <s v="Accipiter minullus"/>
    <s v="Not endemic"/>
    <x v="0"/>
    <x v="0"/>
    <x v="0"/>
    <b v="1"/>
    <m/>
  </r>
  <r>
    <n v="157"/>
    <s v="Ovambo Sparrowhawk"/>
    <s v="Accipiter ovampensis"/>
    <s v="Not endemic"/>
    <x v="0"/>
    <x v="0"/>
    <x v="0"/>
    <b v="1"/>
    <m/>
  </r>
  <r>
    <n v="156"/>
    <s v="Rufous-breasted Sparrowhawk"/>
    <s v="Accipiter rufiventris"/>
    <s v="Not endemic"/>
    <x v="0"/>
    <x v="0"/>
    <x v="0"/>
    <b v="1"/>
    <m/>
  </r>
  <r>
    <n v="160"/>
    <s v="African Goshawk"/>
    <s v="Accipiter tachiro"/>
    <s v="Not endemic"/>
    <x v="0"/>
    <x v="0"/>
    <x v="0"/>
    <b v="1"/>
    <m/>
  </r>
  <r>
    <n v="603"/>
    <s v="Great Reed Warbler"/>
    <s v="Acrocephalus arundinaceus"/>
    <s v="Not endemic"/>
    <x v="0"/>
    <x v="0"/>
    <x v="0"/>
    <b v="1"/>
    <m/>
  </r>
  <r>
    <n v="606"/>
    <s v="African Reed Warbler"/>
    <s v="Acrocephalus baeticatus"/>
    <s v="Not endemic"/>
    <x v="0"/>
    <x v="0"/>
    <x v="0"/>
    <b v="1"/>
    <m/>
  </r>
  <r>
    <n v="604"/>
    <s v="Lesser Swamp Warbler"/>
    <s v="Acrocephalus gracilirostris"/>
    <s v="Not endemic"/>
    <x v="0"/>
    <x v="0"/>
    <x v="0"/>
    <b v="1"/>
    <m/>
  </r>
  <r>
    <n v="607"/>
    <s v="Marsh Warbler"/>
    <s v="Acrocephalus palustris"/>
    <s v="Not endemic"/>
    <x v="0"/>
    <x v="0"/>
    <x v="0"/>
    <b v="1"/>
    <m/>
  </r>
  <r>
    <n v="608"/>
    <s v="Sedge Warbler"/>
    <s v="Acrocephalus schoenobaenus"/>
    <s v="Not endemic"/>
    <x v="0"/>
    <x v="0"/>
    <x v="0"/>
    <b v="1"/>
    <m/>
  </r>
  <r>
    <n v="258"/>
    <s v="Common Sandpiper"/>
    <s v="Actitis hypoleucos"/>
    <s v="Not endemic"/>
    <x v="0"/>
    <x v="0"/>
    <x v="0"/>
    <b v="1"/>
    <m/>
  </r>
  <r>
    <n v="228"/>
    <s v="African Jacana"/>
    <s v="Actophilornis africanus"/>
    <s v="Not endemic"/>
    <x v="0"/>
    <x v="0"/>
    <x v="0"/>
    <b v="1"/>
    <m/>
  </r>
  <r>
    <n v="200"/>
    <s v="Striped Crake"/>
    <s v="Aenigmatolimnas marginalis"/>
    <s v="Not endemic"/>
    <x v="0"/>
    <x v="1"/>
    <x v="1"/>
    <b v="1"/>
    <m/>
  </r>
  <r>
    <n v="4134"/>
    <s v="Southern Black Korhaan"/>
    <s v="Afrotis afra"/>
    <s v="Endemic"/>
    <x v="1"/>
    <x v="0"/>
    <x v="0"/>
    <b v="1"/>
    <m/>
  </r>
  <r>
    <n v="1035"/>
    <s v="Northern Black Korhaan"/>
    <s v="Afrotis afraoides"/>
    <s v="Not endemic"/>
    <x v="0"/>
    <x v="0"/>
    <x v="0"/>
    <b v="1"/>
    <m/>
  </r>
  <r>
    <n v="330"/>
    <s v="Rosy-faced Lovebird"/>
    <s v="Agapornis roseicollis"/>
    <s v="Not endemic"/>
    <x v="0"/>
    <x v="1"/>
    <x v="1"/>
    <b v="1"/>
    <m/>
  </r>
  <r>
    <n v="663"/>
    <s v="Chat Flycatcher"/>
    <s v="Agricola infuscatus"/>
    <s v="Not endemic"/>
    <x v="0"/>
    <x v="0"/>
    <x v="0"/>
    <b v="1"/>
    <m/>
  </r>
  <r>
    <n v="662"/>
    <s v="Pale Flycatcher"/>
    <s v="Agricola pallidus"/>
    <s v="Not endemic"/>
    <x v="0"/>
    <x v="0"/>
    <x v="0"/>
    <b v="1"/>
    <m/>
  </r>
  <r>
    <n v="396"/>
    <s v="Half-collared Kingfisher"/>
    <s v="Alcedo semitorquata"/>
    <s v="Not endemic"/>
    <x v="1"/>
    <x v="0"/>
    <x v="0"/>
    <b v="1"/>
    <m/>
  </r>
  <r>
    <n v="89"/>
    <s v="Egyptian Goose"/>
    <s v="Alopochen aegyptiaca"/>
    <s v="Not endemic"/>
    <x v="0"/>
    <x v="0"/>
    <x v="0"/>
    <b v="1"/>
    <m/>
  </r>
  <r>
    <n v="820"/>
    <s v="Red-headed Finch"/>
    <s v="Amadina erythrocephala"/>
    <s v="Not endemic"/>
    <x v="0"/>
    <x v="0"/>
    <x v="0"/>
    <b v="1"/>
    <m/>
  </r>
  <r>
    <n v="821"/>
    <s v="Cut-throat Finch"/>
    <s v="Amadina fasciata"/>
    <s v="Not endemic"/>
    <x v="0"/>
    <x v="0"/>
    <x v="0"/>
    <b v="1"/>
    <m/>
  </r>
  <r>
    <n v="838"/>
    <s v="Orange-breasted Waxbill"/>
    <s v="Amandava subflava"/>
    <s v="Not endemic"/>
    <x v="0"/>
    <x v="0"/>
    <x v="0"/>
    <b v="1"/>
    <m/>
  </r>
  <r>
    <n v="804"/>
    <s v="Thick-billed Weaver"/>
    <s v="Amblyospiza albifrons"/>
    <s v="Not endemic"/>
    <x v="0"/>
    <x v="0"/>
    <x v="0"/>
    <b v="1"/>
    <m/>
  </r>
  <r>
    <n v="793"/>
    <s v="Red-headed Weaver"/>
    <s v="Anaplectes rubriceps"/>
    <s v="Not endemic"/>
    <x v="0"/>
    <x v="0"/>
    <x v="0"/>
    <b v="1"/>
    <m/>
  </r>
  <r>
    <n v="240"/>
    <s v="Caspian Plover"/>
    <s v="Anarhynchus asiaticus"/>
    <s v="Not endemic"/>
    <x v="0"/>
    <x v="2"/>
    <x v="2"/>
    <b v="1"/>
    <m/>
  </r>
  <r>
    <n v="239"/>
    <s v="Greater Sand Plover"/>
    <s v="Anarhynchus leschenaultii"/>
    <s v="Not endemic"/>
    <x v="0"/>
    <x v="2"/>
    <x v="2"/>
    <b v="1"/>
    <m/>
  </r>
  <r>
    <n v="235"/>
    <s v="White-fronted Plover"/>
    <s v="Anarhynchus marginatus"/>
    <s v="Not endemic"/>
    <x v="0"/>
    <x v="0"/>
    <x v="0"/>
    <b v="1"/>
    <m/>
  </r>
  <r>
    <n v="234"/>
    <s v="Lesser Sand Plover"/>
    <s v="Anarhynchus mongolus"/>
    <s v="Not endemic"/>
    <x v="0"/>
    <x v="2"/>
    <x v="2"/>
    <b v="1"/>
    <m/>
  </r>
  <r>
    <n v="236"/>
    <s v="Chestnut-banded Plover"/>
    <s v="Anarhynchus pallidus"/>
    <s v="Not endemic"/>
    <x v="1"/>
    <x v="2"/>
    <x v="2"/>
    <b v="1"/>
    <m/>
  </r>
  <r>
    <n v="237"/>
    <s v="Kittlitz's Plover"/>
    <s v="Anarhynchus pecuarius"/>
    <s v="Not endemic"/>
    <x v="2"/>
    <x v="0"/>
    <x v="0"/>
    <b v="1"/>
    <m/>
  </r>
  <r>
    <n v="98"/>
    <s v="Cape Teal"/>
    <s v="Anas capensis"/>
    <s v="Not endemic"/>
    <x v="0"/>
    <x v="0"/>
    <x v="0"/>
    <b v="1"/>
    <m/>
  </r>
  <r>
    <n v="97"/>
    <s v="Red-billed Teal"/>
    <s v="Anas erythrorhyncha"/>
    <s v="Not endemic"/>
    <x v="2"/>
    <x v="0"/>
    <x v="0"/>
    <b v="1"/>
    <m/>
  </r>
  <r>
    <n v="95"/>
    <s v="African Black Duck"/>
    <s v="Anas sparsa"/>
    <s v="Not endemic"/>
    <x v="0"/>
    <x v="0"/>
    <x v="0"/>
    <b v="1"/>
    <m/>
  </r>
  <r>
    <n v="96"/>
    <s v="Yellow-billed Duck"/>
    <s v="Anas undulata"/>
    <s v="Not endemic"/>
    <x v="2"/>
    <x v="0"/>
    <x v="0"/>
    <b v="1"/>
    <m/>
  </r>
  <r>
    <n v="74"/>
    <s v="African Openbill"/>
    <s v="Anastomus lamelligerus"/>
    <s v="Not endemic"/>
    <x v="3"/>
    <x v="0"/>
    <x v="0"/>
    <b v="1"/>
    <s v="Exclude no RLA"/>
  </r>
  <r>
    <n v="551"/>
    <s v="Sombre Greenbul"/>
    <s v="Andropadus importunus"/>
    <s v="Not endemic"/>
    <x v="0"/>
    <x v="0"/>
    <x v="0"/>
    <b v="1"/>
    <m/>
  </r>
  <r>
    <n v="52"/>
    <s v="African Darter"/>
    <s v="Anhinga rufa"/>
    <s v="Not endemic"/>
    <x v="2"/>
    <x v="0"/>
    <x v="0"/>
    <b v="1"/>
    <m/>
  </r>
  <r>
    <n v="854"/>
    <s v="Cuckoo Finch"/>
    <s v="Anomalospiza imberbis"/>
    <s v="Not endemic"/>
    <x v="0"/>
    <x v="0"/>
    <x v="0"/>
    <b v="1"/>
    <m/>
  </r>
  <r>
    <n v="753"/>
    <s v="Orange-breasted Sunbird"/>
    <s v="Anthobaphes violacea"/>
    <s v="Endemic"/>
    <x v="0"/>
    <x v="0"/>
    <x v="0"/>
    <b v="1"/>
    <m/>
  </r>
  <r>
    <n v="530"/>
    <s v="Grey Penduline-tit"/>
    <s v="Anthoscopus caroli"/>
    <s v="Not endemic"/>
    <x v="0"/>
    <x v="0"/>
    <x v="0"/>
    <b v="1"/>
    <m/>
  </r>
  <r>
    <n v="531"/>
    <s v="Cape Penduline-tit"/>
    <s v="Anthoscopus minutus"/>
    <s v="Not endemic"/>
    <x v="0"/>
    <x v="0"/>
    <x v="0"/>
    <b v="1"/>
    <m/>
  </r>
  <r>
    <n v="769"/>
    <s v="Plain-backed Sunbird"/>
    <s v="Anthreptes reichenowi"/>
    <s v="Not endemic"/>
    <x v="0"/>
    <x v="1"/>
    <x v="1"/>
    <b v="1"/>
    <m/>
  </r>
  <r>
    <n v="700"/>
    <s v="Short-tailed Pipit"/>
    <s v="Anthus brachyurus"/>
    <s v="Not endemic"/>
    <x v="1"/>
    <x v="2"/>
    <x v="2"/>
    <b v="1"/>
    <m/>
  </r>
  <r>
    <n v="699"/>
    <s v="Bushveld Pipit"/>
    <s v="Anthus caffer"/>
    <s v="Not endemic"/>
    <x v="0"/>
    <x v="0"/>
    <x v="0"/>
    <b v="1"/>
    <m/>
  </r>
  <r>
    <n v="701"/>
    <s v="Yellow-breasted Pipit"/>
    <s v="Anthus chloris"/>
    <s v="Not endemic"/>
    <x v="1"/>
    <x v="0"/>
    <x v="0"/>
    <b v="1"/>
    <m/>
  </r>
  <r>
    <n v="692"/>
    <s v="African Pipit"/>
    <s v="Anthus cinnamomeus"/>
    <s v="Not endemic"/>
    <x v="0"/>
    <x v="0"/>
    <x v="0"/>
    <b v="1"/>
    <m/>
  </r>
  <r>
    <n v="697"/>
    <s v="African Rock Pipit"/>
    <s v="Anthus crenatus"/>
    <s v="Not endemic"/>
    <x v="0"/>
    <x v="0"/>
    <x v="0"/>
    <b v="1"/>
    <m/>
  </r>
  <r>
    <n v="928"/>
    <s v="Mountain Pipit"/>
    <s v="Anthus hoeschi"/>
    <s v="Not endemic"/>
    <x v="2"/>
    <x v="1"/>
    <x v="2"/>
    <b v="0"/>
    <m/>
  </r>
  <r>
    <n v="694"/>
    <s v="Plain-backed Pipit"/>
    <s v="Anthus leucophrys"/>
    <s v="Not endemic"/>
    <x v="0"/>
    <x v="0"/>
    <x v="0"/>
    <b v="1"/>
    <m/>
  </r>
  <r>
    <n v="696"/>
    <s v="Striped Pipit"/>
    <s v="Anthus lineiventris"/>
    <s v="Not endemic"/>
    <x v="0"/>
    <x v="0"/>
    <x v="0"/>
    <b v="1"/>
    <m/>
  </r>
  <r>
    <n v="10877"/>
    <s v="Nicholson's Pipit"/>
    <s v="Anthus nicholsoni"/>
    <s v="Not endemic"/>
    <x v="0"/>
    <x v="0"/>
    <x v="0"/>
    <b v="1"/>
    <m/>
  </r>
  <r>
    <n v="698"/>
    <s v="Tree Pipit"/>
    <s v="Anthus trivialis"/>
    <s v="Not endemic"/>
    <x v="0"/>
    <x v="1"/>
    <x v="1"/>
    <b v="1"/>
    <m/>
  </r>
  <r>
    <n v="695"/>
    <s v="Buffy Pipit"/>
    <s v="Anthus vaalensis"/>
    <s v="Not endemic"/>
    <x v="0"/>
    <x v="0"/>
    <x v="0"/>
    <b v="1"/>
    <m/>
  </r>
  <r>
    <n v="625"/>
    <s v="Yellow-breasted Apalis"/>
    <s v="Apalis flavida"/>
    <s v="Not endemic"/>
    <x v="0"/>
    <x v="0"/>
    <x v="0"/>
    <b v="1"/>
    <m/>
  </r>
  <r>
    <n v="624"/>
    <s v="Rudd's Apalis"/>
    <s v="Apalis ruddi"/>
    <s v="Not endemic"/>
    <x v="0"/>
    <x v="2"/>
    <x v="2"/>
    <b v="1"/>
    <m/>
  </r>
  <r>
    <n v="622"/>
    <s v="Bar-throated Apalis"/>
    <s v="Apalis thoracica"/>
    <s v="Not endemic"/>
    <x v="0"/>
    <x v="0"/>
    <x v="0"/>
    <b v="1"/>
    <m/>
  </r>
  <r>
    <n v="393"/>
    <s v="Narina Trogon"/>
    <s v="Apaloderma narina"/>
    <s v="Not endemic"/>
    <x v="0"/>
    <x v="0"/>
    <x v="0"/>
    <b v="1"/>
    <m/>
  </r>
  <r>
    <n v="385"/>
    <s v="Little Swift"/>
    <s v="Apus affinis"/>
    <s v="Not endemic"/>
    <x v="0"/>
    <x v="0"/>
    <x v="0"/>
    <b v="1"/>
    <m/>
  </r>
  <r>
    <n v="378"/>
    <s v="Common Swift"/>
    <s v="Apus apus"/>
    <s v="Not endemic"/>
    <x v="0"/>
    <x v="0"/>
    <x v="0"/>
    <b v="1"/>
    <m/>
  </r>
  <r>
    <n v="380"/>
    <s v="African Black Swift"/>
    <s v="Apus barbatus"/>
    <s v="Not endemic"/>
    <x v="0"/>
    <x v="0"/>
    <x v="0"/>
    <b v="1"/>
    <m/>
  </r>
  <r>
    <n v="381"/>
    <s v="Bradfield's Swift"/>
    <s v="Apus bradfieldi"/>
    <s v="Not endemic"/>
    <x v="0"/>
    <x v="0"/>
    <x v="0"/>
    <b v="1"/>
    <m/>
  </r>
  <r>
    <n v="383"/>
    <s v="White-rumped Swift"/>
    <s v="Apus caffer"/>
    <s v="Not endemic"/>
    <x v="0"/>
    <x v="0"/>
    <x v="0"/>
    <b v="1"/>
    <m/>
  </r>
  <r>
    <n v="384"/>
    <s v="Horus Swift"/>
    <s v="Apus horus"/>
    <s v="Not endemic"/>
    <x v="0"/>
    <x v="0"/>
    <x v="0"/>
    <b v="1"/>
    <m/>
  </r>
  <r>
    <n v="135"/>
    <s v="Steppe Eagle"/>
    <s v="Aquila nipalensis"/>
    <s v="Not endemic"/>
    <x v="4"/>
    <x v="0"/>
    <x v="0"/>
    <b v="1"/>
    <m/>
  </r>
  <r>
    <n v="134"/>
    <s v="Tawny Eagle"/>
    <s v="Aquila rapax"/>
    <s v="Not endemic"/>
    <x v="4"/>
    <x v="0"/>
    <x v="0"/>
    <b v="1"/>
    <m/>
  </r>
  <r>
    <n v="141"/>
    <s v="African Hawk Eagle"/>
    <s v="Aquila spilogaster"/>
    <s v="Not endemic"/>
    <x v="0"/>
    <x v="0"/>
    <x v="0"/>
    <b v="1"/>
    <m/>
  </r>
  <r>
    <n v="133"/>
    <s v="Verreaux's Eagle"/>
    <s v="Aquila verreauxii"/>
    <s v="Not endemic"/>
    <x v="1"/>
    <x v="0"/>
    <x v="0"/>
    <b v="1"/>
    <m/>
  </r>
  <r>
    <n v="58"/>
    <s v="Great Egret"/>
    <s v="Ardea alba"/>
    <s v="Not endemic"/>
    <x v="2"/>
    <x v="0"/>
    <x v="0"/>
    <b v="1"/>
    <m/>
  </r>
  <r>
    <n v="60"/>
    <s v="Yellow-billed (Intermediate) Egret"/>
    <s v="Ardea brachyrhyncha"/>
    <s v="Not endemic"/>
    <x v="0"/>
    <x v="0"/>
    <x v="0"/>
    <b v="1"/>
    <m/>
  </r>
  <r>
    <n v="54"/>
    <s v="Grey Heron"/>
    <s v="Ardea cinerea"/>
    <s v="Not endemic"/>
    <x v="0"/>
    <x v="0"/>
    <x v="0"/>
    <b v="1"/>
    <m/>
  </r>
  <r>
    <n v="56"/>
    <s v="Goliath Heron"/>
    <s v="Ardea goliath"/>
    <s v="Not endemic"/>
    <x v="0"/>
    <x v="0"/>
    <x v="0"/>
    <b v="1"/>
    <m/>
  </r>
  <r>
    <n v="55"/>
    <s v="Black-headed Heron"/>
    <s v="Ardea melanocephala"/>
    <s v="Not endemic"/>
    <x v="0"/>
    <x v="0"/>
    <x v="0"/>
    <b v="1"/>
    <m/>
  </r>
  <r>
    <n v="57"/>
    <s v="Purple Heron"/>
    <s v="Ardea purpurea"/>
    <s v="Not endemic"/>
    <x v="0"/>
    <x v="0"/>
    <x v="0"/>
    <b v="1"/>
    <m/>
  </r>
  <r>
    <n v="62"/>
    <s v="Squacco Heron"/>
    <s v="Ardeola ralloides"/>
    <s v="Not endemic"/>
    <x v="0"/>
    <x v="0"/>
    <x v="0"/>
    <b v="1"/>
    <m/>
  </r>
  <r>
    <n v="65"/>
    <s v="Rufous-bellied Heron"/>
    <s v="Ardeola rufiventris"/>
    <s v="Not endemic"/>
    <x v="0"/>
    <x v="1"/>
    <x v="1"/>
    <b v="1"/>
    <m/>
  </r>
  <r>
    <n v="217"/>
    <s v="Kori Bustard"/>
    <s v="Ardeotis kori"/>
    <s v="Not endemic"/>
    <x v="2"/>
    <x v="0"/>
    <x v="0"/>
    <b v="1"/>
    <m/>
  </r>
  <r>
    <n v="232"/>
    <s v="Ruddy Turnstone"/>
    <s v="Arenaria interpres"/>
    <s v="Not endemic"/>
    <x v="2"/>
    <x v="0"/>
    <x v="0"/>
    <b v="1"/>
    <m/>
  </r>
  <r>
    <n v="361"/>
    <s v="Marsh Owl"/>
    <s v="Asio capensis"/>
    <s v="Not endemic"/>
    <x v="2"/>
    <x v="0"/>
    <x v="0"/>
    <b v="1"/>
    <m/>
  </r>
  <r>
    <n v="127"/>
    <s v="African Cuckoo Hawk"/>
    <s v="Aviceda cuculoides"/>
    <s v="Not endemic"/>
    <x v="0"/>
    <x v="0"/>
    <x v="0"/>
    <b v="1"/>
    <m/>
  </r>
  <r>
    <n v="214"/>
    <s v="Grey Crowned Crane"/>
    <s v="Balearica regulorum"/>
    <s v="Not endemic"/>
    <x v="1"/>
    <x v="0"/>
    <x v="0"/>
    <b v="1"/>
    <m/>
  </r>
  <r>
    <n v="672"/>
    <s v="Cape Batis"/>
    <s v="Batis capensis"/>
    <s v="Not endemic"/>
    <x v="0"/>
    <x v="0"/>
    <x v="0"/>
    <b v="1"/>
    <m/>
  </r>
  <r>
    <n v="676"/>
    <s v="Woodward's Batis"/>
    <s v="Batis fratrum"/>
    <s v="Not endemic"/>
    <x v="0"/>
    <x v="1"/>
    <x v="1"/>
    <b v="1"/>
    <m/>
  </r>
  <r>
    <n v="673"/>
    <s v="Chinspot Batis"/>
    <s v="Batis molitor"/>
    <s v="Not endemic"/>
    <x v="0"/>
    <x v="0"/>
    <x v="0"/>
    <b v="1"/>
    <m/>
  </r>
  <r>
    <n v="674"/>
    <s v="Pririt Batis"/>
    <s v="Batis pririt"/>
    <s v="Not endemic"/>
    <x v="0"/>
    <x v="0"/>
    <x v="0"/>
    <b v="1"/>
    <m/>
  </r>
  <r>
    <n v="84"/>
    <s v="Hadeda (Hadada) Ibis"/>
    <s v="Bostrychia hagedash"/>
    <s v="Not endemic"/>
    <x v="0"/>
    <x v="0"/>
    <x v="0"/>
    <b v="1"/>
    <m/>
  </r>
  <r>
    <n v="71"/>
    <s v="Eurasian Bittern"/>
    <s v="Botaurus stellaris"/>
    <s v="Not endemic"/>
    <x v="3"/>
    <x v="1"/>
    <x v="1"/>
    <b v="1"/>
    <s v="Exclude no RLA"/>
  </r>
  <r>
    <n v="661"/>
    <s v="Marico Flycatcher"/>
    <s v="Bradornis mariquensis"/>
    <s v="Not endemic"/>
    <x v="0"/>
    <x v="0"/>
    <x v="0"/>
    <b v="1"/>
    <m/>
  </r>
  <r>
    <n v="609"/>
    <s v="Little Rush Warbler"/>
    <s v="Bradypterus baboecala"/>
    <s v="Not endemic"/>
    <x v="0"/>
    <x v="0"/>
    <x v="0"/>
    <b v="1"/>
    <m/>
  </r>
  <r>
    <n v="610"/>
    <s v="Barratt's Warbler"/>
    <s v="Bradypterus barratti"/>
    <s v="Not endemic"/>
    <x v="0"/>
    <x v="0"/>
    <x v="0"/>
    <b v="1"/>
    <m/>
  </r>
  <r>
    <n v="611"/>
    <s v="Knysna Warbler"/>
    <s v="Bradypterus sylvaticus"/>
    <s v="Endemic"/>
    <x v="2"/>
    <x v="0"/>
    <x v="0"/>
    <b v="1"/>
    <m/>
  </r>
  <r>
    <n v="841"/>
    <s v="Black-faced Waxbill"/>
    <s v="Brunhilda erythronotos"/>
    <s v="Not endemic"/>
    <x v="0"/>
    <x v="0"/>
    <x v="0"/>
    <b v="1"/>
    <m/>
  </r>
  <r>
    <n v="779"/>
    <s v="Red-billed Buffalo Weaver"/>
    <s v="Bubalornis niger"/>
    <s v="Not endemic"/>
    <x v="0"/>
    <x v="0"/>
    <x v="0"/>
    <b v="1"/>
    <m/>
  </r>
  <r>
    <n v="368"/>
    <s v="Spotted Eagle-Owl"/>
    <s v="Bubo africanus"/>
    <s v="Not endemic"/>
    <x v="0"/>
    <x v="0"/>
    <x v="0"/>
    <b v="1"/>
    <m/>
  </r>
  <r>
    <n v="367"/>
    <s v="Cape Eagle-Owl"/>
    <s v="Bubo capensis"/>
    <s v="Not endemic"/>
    <x v="0"/>
    <x v="0"/>
    <x v="0"/>
    <b v="1"/>
    <m/>
  </r>
  <r>
    <n v="369"/>
    <s v="Verreaux's Eagle-Owl"/>
    <s v="Bubo lacteus"/>
    <s v="Not endemic"/>
    <x v="0"/>
    <x v="0"/>
    <x v="0"/>
    <b v="1"/>
    <m/>
  </r>
  <r>
    <n v="61"/>
    <s v="Western Cattle Egret"/>
    <s v="Bubulcus ibis"/>
    <s v="Not endemic"/>
    <x v="0"/>
    <x v="0"/>
    <x v="0"/>
    <b v="1"/>
    <m/>
  </r>
  <r>
    <n v="430"/>
    <s v="Southern Ground-Hornbill"/>
    <s v="Bucorvus leadbeateri"/>
    <s v="Not endemic"/>
    <x v="4"/>
    <x v="0"/>
    <x v="0"/>
    <b v="1"/>
    <m/>
  </r>
  <r>
    <n v="747"/>
    <s v="Yellow-billed Oxpecker"/>
    <s v="Buphagus africanus"/>
    <s v="Not endemic"/>
    <x v="3"/>
    <x v="2"/>
    <x v="2"/>
    <b v="1"/>
    <s v="Exclude no RLA"/>
  </r>
  <r>
    <n v="748"/>
    <s v="Red-billed Oxpecker"/>
    <s v="Buphagus erythrorynchus"/>
    <s v="Not endemic"/>
    <x v="0"/>
    <x v="0"/>
    <x v="0"/>
    <b v="1"/>
    <m/>
  </r>
  <r>
    <n v="275"/>
    <s v="Spotted Thick-knee"/>
    <s v="Burhinus capensis"/>
    <s v="Not endemic"/>
    <x v="0"/>
    <x v="0"/>
    <x v="0"/>
    <b v="1"/>
    <m/>
  </r>
  <r>
    <n v="274"/>
    <s v="Water Thick-knee"/>
    <s v="Burhinus vermiculatus"/>
    <s v="Not endemic"/>
    <x v="0"/>
    <x v="0"/>
    <x v="0"/>
    <b v="1"/>
    <m/>
  </r>
  <r>
    <n v="154"/>
    <s v="Common (Steppe) Buzzard"/>
    <s v="Buteo buteo"/>
    <s v="Not endemic"/>
    <x v="0"/>
    <x v="0"/>
    <x v="0"/>
    <b v="1"/>
    <m/>
  </r>
  <r>
    <n v="152"/>
    <s v="Jackal Buzzard"/>
    <s v="Buteo rufofuscus"/>
    <s v="Not endemic"/>
    <x v="0"/>
    <x v="0"/>
    <x v="0"/>
    <b v="1"/>
    <m/>
  </r>
  <r>
    <n v="155"/>
    <s v="Forest Buzzard"/>
    <s v="Buteo trizonatus"/>
    <s v="Endemic"/>
    <x v="2"/>
    <x v="0"/>
    <x v="0"/>
    <b v="1"/>
    <m/>
  </r>
  <r>
    <n v="63"/>
    <s v="Green-backed (Striated) Heron"/>
    <s v="Butorides striata"/>
    <s v="Not endemic"/>
    <x v="0"/>
    <x v="0"/>
    <x v="0"/>
    <b v="1"/>
    <m/>
  </r>
  <r>
    <n v="422"/>
    <s v="Trumpeter Hornbill"/>
    <s v="Bycanistes bucinator"/>
    <s v="Not endemic"/>
    <x v="0"/>
    <x v="0"/>
    <x v="0"/>
    <b v="1"/>
    <m/>
  </r>
  <r>
    <n v="614"/>
    <s v="Barred Wren-Warbler"/>
    <s v="Calamonastes fasciolatus"/>
    <s v="Not endemic"/>
    <x v="0"/>
    <x v="0"/>
    <x v="0"/>
    <b v="1"/>
    <m/>
  </r>
  <r>
    <n v="615"/>
    <s v="Stierling's Wren-Warbler"/>
    <s v="Calamonastes stierlingi"/>
    <s v="Not endemic"/>
    <x v="0"/>
    <x v="0"/>
    <x v="0"/>
    <b v="1"/>
    <m/>
  </r>
  <r>
    <n v="488"/>
    <s v="Red-capped Lark"/>
    <s v="Calandrella cinerea"/>
    <s v="Not endemic"/>
    <x v="0"/>
    <x v="0"/>
    <x v="0"/>
    <b v="1"/>
    <m/>
  </r>
  <r>
    <n v="459"/>
    <s v="Fawn-coloured Lark"/>
    <s v="Calendulauda africanoides"/>
    <s v="Not endemic"/>
    <x v="0"/>
    <x v="0"/>
    <x v="0"/>
    <b v="1"/>
    <m/>
  </r>
  <r>
    <n v="461"/>
    <s v="Karoo Lark"/>
    <s v="Calendulauda albescens"/>
    <s v="Endemic"/>
    <x v="0"/>
    <x v="0"/>
    <x v="0"/>
    <b v="1"/>
    <m/>
  </r>
  <r>
    <n v="1037"/>
    <s v="Barlow's Lark"/>
    <s v="Calendulauda erythrochlamys"/>
    <s v="Not endemic"/>
    <x v="0"/>
    <x v="1"/>
    <x v="1"/>
    <b v="1"/>
    <s v="Can not find species on Bird Life list, is in the SANBI website - using that to populate information , but no other information. Possibly a synonum of Calendulauda erythrochlamys. Seems to occur in Sa, might nee to add to list. Using Calendulauda erythrochlamys status "/>
  </r>
  <r>
    <n v="479"/>
    <s v="Red Lark"/>
    <s v="Calendulauda burra"/>
    <s v="Endemic"/>
    <x v="1"/>
    <x v="1"/>
    <x v="1"/>
    <b v="1"/>
    <m/>
  </r>
  <r>
    <n v="460"/>
    <s v="Sabota Lark"/>
    <s v="Calendulauda sabota"/>
    <s v="Not endemic"/>
    <x v="0"/>
    <x v="0"/>
    <x v="0"/>
    <b v="1"/>
    <m/>
  </r>
  <r>
    <n v="255"/>
    <s v="Sanderling"/>
    <s v="Calidris alba"/>
    <s v="Not endemic"/>
    <x v="2"/>
    <x v="0"/>
    <x v="0"/>
    <b v="1"/>
    <m/>
  </r>
  <r>
    <n v="254"/>
    <s v="Red Knot"/>
    <s v="Calidris canutus"/>
    <s v="Not endemic"/>
    <x v="2"/>
    <x v="2"/>
    <x v="2"/>
    <b v="1"/>
    <m/>
  </r>
  <r>
    <n v="251"/>
    <s v="Curlew Sandpiper"/>
    <s v="Calidris ferruginea"/>
    <s v="Not endemic"/>
    <x v="1"/>
    <x v="0"/>
    <x v="0"/>
    <b v="1"/>
    <m/>
  </r>
  <r>
    <n v="895"/>
    <s v="Pectoral Sandpiper"/>
    <s v="Calidris melanotos"/>
    <s v="Not endemic"/>
    <x v="0"/>
    <x v="2"/>
    <x v="1"/>
    <b v="0"/>
    <m/>
  </r>
  <r>
    <n v="253"/>
    <s v="Little Stint"/>
    <s v="Calidris minuta"/>
    <s v="Not endemic"/>
    <x v="0"/>
    <x v="0"/>
    <x v="0"/>
    <b v="1"/>
    <m/>
  </r>
  <r>
    <n v="256"/>
    <s v="Ruff"/>
    <s v="Calidris pugnax"/>
    <s v="Not endemic"/>
    <x v="0"/>
    <x v="0"/>
    <x v="0"/>
    <b v="1"/>
    <m/>
  </r>
  <r>
    <n v="627"/>
    <s v="Green-backed Camaroptera"/>
    <s v="Camaroptera brachyura"/>
    <s v="Not endemic"/>
    <x v="0"/>
    <x v="0"/>
    <x v="0"/>
    <b v="1"/>
    <m/>
  </r>
  <r>
    <n v="628"/>
    <s v="Grey-backed Camaroptera"/>
    <s v="Camaroptera brevicaudata"/>
    <s v="Not endemic"/>
    <x v="0"/>
    <x v="0"/>
    <x v="0"/>
    <b v="1"/>
    <m/>
  </r>
  <r>
    <n v="513"/>
    <s v="Black Cuckooshrike"/>
    <s v="Campephaga flava"/>
    <s v="Not endemic"/>
    <x v="0"/>
    <x v="0"/>
    <x v="0"/>
    <b v="1"/>
    <m/>
  </r>
  <r>
    <n v="447"/>
    <s v="Golden-tailed Woodpecker"/>
    <s v="Campethera abingoni"/>
    <s v="Not endemic"/>
    <x v="0"/>
    <x v="0"/>
    <x v="0"/>
    <b v="1"/>
    <m/>
  </r>
  <r>
    <n v="446"/>
    <s v="Bennett's Woodpecker"/>
    <s v="Campethera bennettii"/>
    <s v="Not endemic"/>
    <x v="0"/>
    <x v="0"/>
    <x v="0"/>
    <b v="1"/>
    <m/>
  </r>
  <r>
    <n v="448"/>
    <s v="Knysna Woodpecker"/>
    <s v="Campethera notata"/>
    <s v="Endemic"/>
    <x v="0"/>
    <x v="0"/>
    <x v="0"/>
    <b v="1"/>
    <m/>
  </r>
  <r>
    <n v="569"/>
    <s v="Buff-streaked Chat"/>
    <s v="Campicoloides bifasciatus"/>
    <s v="Not endemic"/>
    <x v="0"/>
    <x v="0"/>
    <x v="0"/>
    <b v="1"/>
    <m/>
  </r>
  <r>
    <n v="173"/>
    <s v="Coqui Francolin"/>
    <s v="Campocolinus coqui"/>
    <s v="Not endemic"/>
    <x v="0"/>
    <x v="0"/>
    <x v="0"/>
    <b v="1"/>
    <m/>
  </r>
  <r>
    <n v="371"/>
    <s v="European Nightjar"/>
    <s v="Caprimulgus europaeus"/>
    <s v="Not endemic"/>
    <x v="0"/>
    <x v="0"/>
    <x v="0"/>
    <b v="1"/>
    <m/>
  </r>
  <r>
    <n v="376"/>
    <s v="Square-tailed Nightjar"/>
    <s v="Caprimulgus fossii"/>
    <s v="Not endemic"/>
    <x v="0"/>
    <x v="0"/>
    <x v="0"/>
    <b v="1"/>
    <m/>
  </r>
  <r>
    <n v="375"/>
    <s v="Swamp Nightjar"/>
    <s v="Caprimulgus natalensis"/>
    <s v="Not endemic"/>
    <x v="1"/>
    <x v="2"/>
    <x v="2"/>
    <b v="1"/>
    <m/>
  </r>
  <r>
    <n v="373"/>
    <s v="Fiery-necked Nightjar"/>
    <s v="Caprimulgus pectoralis"/>
    <s v="Not endemic"/>
    <x v="0"/>
    <x v="0"/>
    <x v="0"/>
    <b v="1"/>
    <m/>
  </r>
  <r>
    <n v="372"/>
    <s v="Rufous-cheeked Nightjar"/>
    <s v="Caprimulgus rufigena"/>
    <s v="Not endemic"/>
    <x v="0"/>
    <x v="0"/>
    <x v="0"/>
    <b v="1"/>
    <m/>
  </r>
  <r>
    <n v="374"/>
    <s v="Freckled Nightjar"/>
    <s v="Caprimulgus tristigma"/>
    <s v="Not endemic"/>
    <x v="0"/>
    <x v="0"/>
    <x v="0"/>
    <b v="1"/>
    <m/>
  </r>
  <r>
    <n v="377"/>
    <s v="Pennant-winged Nightjar"/>
    <s v="Caprimulgus vexillarius"/>
    <s v="Not endemic"/>
    <x v="0"/>
    <x v="1"/>
    <x v="1"/>
    <b v="1"/>
    <m/>
  </r>
  <r>
    <n v="616"/>
    <s v="Broad-tailed Warbler (Fan-tailed Grassbird)"/>
    <s v="Catriscus brevirostris"/>
    <s v="Not endemic"/>
    <x v="0"/>
    <x v="0"/>
    <x v="0"/>
    <b v="1"/>
    <m/>
  </r>
  <r>
    <n v="516"/>
    <s v="Grey Cuckooshrike"/>
    <s v="Ceblepyris caesius"/>
    <s v="Not endemic"/>
    <x v="0"/>
    <x v="0"/>
    <x v="0"/>
    <b v="1"/>
    <m/>
  </r>
  <r>
    <n v="515"/>
    <s v="White-breasted Cuckooshrike"/>
    <s v="Ceblepyris pectoralis"/>
    <s v="Not endemic"/>
    <x v="0"/>
    <x v="1"/>
    <x v="1"/>
    <b v="1"/>
    <m/>
  </r>
  <r>
    <n v="503"/>
    <s v="Lesser Striped Swallow"/>
    <s v="Cecropis abyssinica"/>
    <s v="Not endemic"/>
    <x v="0"/>
    <x v="0"/>
    <x v="0"/>
    <b v="1"/>
    <m/>
  </r>
  <r>
    <n v="502"/>
    <s v="Greater Striped Swallow"/>
    <s v="Cecropis cucullata"/>
    <s v="Not endemic"/>
    <x v="0"/>
    <x v="0"/>
    <x v="0"/>
    <b v="1"/>
    <m/>
  </r>
  <r>
    <n v="501"/>
    <s v="Red-breasted Swallow"/>
    <s v="Cecropis semirufa"/>
    <s v="Not endemic"/>
    <x v="0"/>
    <x v="0"/>
    <x v="0"/>
    <b v="1"/>
    <m/>
  </r>
  <r>
    <n v="500"/>
    <s v="Mosque Swallow"/>
    <s v="Cecropis senegalensis"/>
    <s v="Not endemic"/>
    <x v="0"/>
    <x v="1"/>
    <x v="1"/>
    <b v="1"/>
    <m/>
  </r>
  <r>
    <n v="4131"/>
    <s v="Burchell's Coucal"/>
    <s v="Centropus burchellii"/>
    <s v="Not endemic"/>
    <x v="0"/>
    <x v="0"/>
    <x v="0"/>
    <b v="1"/>
    <m/>
  </r>
  <r>
    <n v="353"/>
    <s v="Black Coucal"/>
    <s v="Centropus grillii"/>
    <s v="Not endemic"/>
    <x v="3"/>
    <x v="2"/>
    <x v="2"/>
    <b v="1"/>
    <s v="Possibly exclude as no RLA?"/>
  </r>
  <r>
    <n v="355"/>
    <s v="Senegal Coucal"/>
    <s v="Centropus senegalensis"/>
    <s v="Not endemic"/>
    <x v="0"/>
    <x v="1"/>
    <x v="1"/>
    <b v="1"/>
    <m/>
  </r>
  <r>
    <n v="583"/>
    <s v="Karoo Scrub Robin"/>
    <s v="Cercotrichas coryphoeus"/>
    <s v="Not endemic"/>
    <x v="0"/>
    <x v="0"/>
    <x v="0"/>
    <b v="1"/>
    <m/>
  </r>
  <r>
    <n v="588"/>
    <s v="White-browed Scrub Robin"/>
    <s v="Cercotrichas leucophrys"/>
    <s v="Not endemic"/>
    <x v="0"/>
    <x v="0"/>
    <x v="0"/>
    <b v="1"/>
    <m/>
  </r>
  <r>
    <n v="586"/>
    <s v="Kalahari Scrub Robin"/>
    <s v="Cercotrichas paena"/>
    <s v="Not endemic"/>
    <x v="0"/>
    <x v="0"/>
    <x v="0"/>
    <b v="1"/>
    <m/>
  </r>
  <r>
    <n v="585"/>
    <s v="Bearded Scrub Robin"/>
    <s v="Cercotrichas quadrivirgata"/>
    <s v="Not endemic"/>
    <x v="0"/>
    <x v="0"/>
    <x v="0"/>
    <b v="1"/>
    <m/>
  </r>
  <r>
    <n v="584"/>
    <s v="Brown Scrub Robin"/>
    <s v="Cercotrichas signata"/>
    <s v="Not endemic"/>
    <x v="0"/>
    <x v="0"/>
    <x v="0"/>
    <b v="1"/>
    <m/>
  </r>
  <r>
    <n v="4123"/>
    <s v="Agulhas Long-billed Lark"/>
    <s v="Certhilauda brevirostris"/>
    <s v="Endemic"/>
    <x v="2"/>
    <x v="2"/>
    <x v="2"/>
    <b v="1"/>
    <m/>
  </r>
  <r>
    <n v="465"/>
    <s v="Short-clawed Lark"/>
    <s v="Certhilauda chuana"/>
    <s v="Not endemic"/>
    <x v="2"/>
    <x v="2"/>
    <x v="2"/>
    <b v="1"/>
    <m/>
  </r>
  <r>
    <n v="4125"/>
    <s v="Cape Long-billed Lark"/>
    <s v="Certhilauda curvirostris"/>
    <s v="Not endemic"/>
    <x v="0"/>
    <x v="2"/>
    <x v="0"/>
    <b v="0"/>
    <m/>
  </r>
  <r>
    <n v="4126"/>
    <s v="Eastern Long-billed Lark"/>
    <s v="Certhilauda semitorquata"/>
    <s v="Not endemic"/>
    <x v="0"/>
    <x v="0"/>
    <x v="0"/>
    <b v="1"/>
    <m/>
  </r>
  <r>
    <n v="4127"/>
    <s v="Karoo Long-billed Lark"/>
    <s v="Certhilauda subcoronata"/>
    <s v="Not endemic"/>
    <x v="0"/>
    <x v="0"/>
    <x v="0"/>
    <b v="1"/>
    <m/>
  </r>
  <r>
    <n v="394"/>
    <s v="Pied Kingfisher"/>
    <s v="Ceryle rudis"/>
    <s v="Not endemic"/>
    <x v="0"/>
    <x v="0"/>
    <x v="0"/>
    <b v="1"/>
    <m/>
  </r>
  <r>
    <n v="358"/>
    <s v="Green Malkoha"/>
    <s v="Ceuthmochares australis"/>
    <s v="Not endemic"/>
    <x v="0"/>
    <x v="1"/>
    <x v="1"/>
    <b v="1"/>
    <m/>
  </r>
  <r>
    <n v="1038"/>
    <s v="Drakensberg Rockjumper"/>
    <s v="Chaetops aurantius"/>
    <s v="Not endemic"/>
    <x v="0"/>
    <x v="2"/>
    <x v="2"/>
    <b v="1"/>
    <m/>
  </r>
  <r>
    <n v="540"/>
    <s v="Cape Rockjumper"/>
    <s v="Chaetops frenatus"/>
    <s v="Endemic"/>
    <x v="2"/>
    <x v="0"/>
    <x v="0"/>
    <b v="1"/>
    <m/>
  </r>
  <r>
    <n v="772"/>
    <s v="Amethyst Sunbird"/>
    <s v="Chalcomitra amethystina"/>
    <s v="Not endemic"/>
    <x v="0"/>
    <x v="0"/>
    <x v="0"/>
    <b v="1"/>
    <m/>
  </r>
  <r>
    <n v="774"/>
    <s v="Scarlet-chested Sunbird"/>
    <s v="Chalcomitra senegalensis"/>
    <s v="Not endemic"/>
    <x v="0"/>
    <x v="0"/>
    <x v="0"/>
    <b v="1"/>
    <m/>
  </r>
  <r>
    <n v="233"/>
    <s v="Common Ringed Plover"/>
    <s v="Charadrius hiaticula"/>
    <s v="Not endemic"/>
    <x v="0"/>
    <x v="0"/>
    <x v="0"/>
    <b v="1"/>
    <m/>
  </r>
  <r>
    <n v="238"/>
    <s v="Three-banded Plover"/>
    <s v="Charadrius tricollaris"/>
    <s v="Not endemic"/>
    <x v="0"/>
    <x v="0"/>
    <x v="0"/>
    <b v="1"/>
    <m/>
  </r>
  <r>
    <n v="474"/>
    <s v="Spike-heeled Lark"/>
    <s v="Chersomanes albofasciata"/>
    <s v="Not endemic"/>
    <x v="0"/>
    <x v="0"/>
    <x v="0"/>
    <b v="1"/>
    <m/>
  </r>
  <r>
    <n v="305"/>
    <s v="Whiskered Tern"/>
    <s v="Chlidonias hybrida"/>
    <s v="Not endemic"/>
    <x v="0"/>
    <x v="0"/>
    <x v="0"/>
    <b v="1"/>
    <m/>
  </r>
  <r>
    <n v="304"/>
    <s v="White-winged Tern"/>
    <s v="Chlidonias leucopterus"/>
    <s v="Not endemic"/>
    <x v="0"/>
    <x v="0"/>
    <x v="0"/>
    <b v="1"/>
    <m/>
  </r>
  <r>
    <n v="550"/>
    <s v="Yellow-bellied Greenbul"/>
    <s v="Chlorocichla flaviventris"/>
    <s v="Not endemic"/>
    <x v="0"/>
    <x v="0"/>
    <x v="0"/>
    <b v="1"/>
    <m/>
  </r>
  <r>
    <n v="720"/>
    <s v="Black-fronted Bush-shrike"/>
    <s v="Chlorophoneus nigrifrons"/>
    <s v="Not endemic"/>
    <x v="0"/>
    <x v="1"/>
    <x v="1"/>
    <b v="1"/>
    <m/>
  </r>
  <r>
    <n v="717"/>
    <s v="Olive Bush-Shrike"/>
    <s v="Chlorophoneus olivaceus"/>
    <s v="Not endemic"/>
    <x v="0"/>
    <x v="0"/>
    <x v="0"/>
    <b v="1"/>
    <m/>
  </r>
  <r>
    <n v="719"/>
    <s v="Orange-breasted Bush-Shrike"/>
    <s v="Chlorophoneus sulfureopectus"/>
    <s v="Not endemic"/>
    <x v="0"/>
    <x v="0"/>
    <x v="0"/>
    <b v="1"/>
    <m/>
  </r>
  <r>
    <n v="451"/>
    <s v="Bearded Woodpecker"/>
    <s v="Chloropicus namaquus"/>
    <s v="Not endemic"/>
    <x v="0"/>
    <x v="0"/>
    <x v="0"/>
    <b v="1"/>
    <m/>
  </r>
  <r>
    <n v="352"/>
    <s v="Diederik Cuckoo"/>
    <s v="Chrysococcyx caprius"/>
    <s v="Not endemic"/>
    <x v="0"/>
    <x v="0"/>
    <x v="0"/>
    <b v="1"/>
    <m/>
  </r>
  <r>
    <n v="350"/>
    <s v="African Emerald Cuckoo"/>
    <s v="Chrysococcyx cupreus"/>
    <s v="Not endemic"/>
    <x v="0"/>
    <x v="0"/>
    <x v="0"/>
    <b v="1"/>
    <m/>
  </r>
  <r>
    <n v="351"/>
    <s v="Klaas's Cuckoo"/>
    <s v="Chrysococcyx klaas"/>
    <s v="Not endemic"/>
    <x v="0"/>
    <x v="0"/>
    <x v="0"/>
    <b v="1"/>
    <m/>
  </r>
  <r>
    <n v="593"/>
    <s v="Collared Palm Thrush"/>
    <s v="Cichladusa arquata"/>
    <s v="Not endemic"/>
    <x v="0"/>
    <x v="1"/>
    <x v="1"/>
    <b v="1"/>
    <m/>
  </r>
  <r>
    <n v="78"/>
    <s v="Abdim's Stork"/>
    <s v="Ciconia abdimii"/>
    <s v="Not endemic"/>
    <x v="0"/>
    <x v="0"/>
    <x v="0"/>
    <b v="1"/>
    <m/>
  </r>
  <r>
    <n v="80"/>
    <s v="White Stork"/>
    <s v="Ciconia ciconia"/>
    <s v="Not endemic"/>
    <x v="0"/>
    <x v="0"/>
    <x v="0"/>
    <b v="1"/>
    <m/>
  </r>
  <r>
    <n v="77"/>
    <s v="African Woolly-necked Stork"/>
    <s v="Ciconia episcopus"/>
    <s v="Not endemic"/>
    <x v="0"/>
    <x v="0"/>
    <x v="0"/>
    <b v="1"/>
    <s v="different common names - withouth African infront"/>
  </r>
  <r>
    <n v="79"/>
    <s v="Black Stork"/>
    <s v="Ciconia nigra"/>
    <s v="Not endemic"/>
    <x v="4"/>
    <x v="0"/>
    <x v="0"/>
    <b v="1"/>
    <m/>
  </r>
  <r>
    <n v="736"/>
    <s v="Violet-backed Starling"/>
    <s v="Cinnyricinclus leucogaster"/>
    <s v="Not endemic"/>
    <x v="0"/>
    <x v="0"/>
    <x v="0"/>
    <b v="1"/>
    <m/>
  </r>
  <r>
    <n v="758"/>
    <s v="Greater Double-collared Sunbird"/>
    <s v="Cinnyris afer"/>
    <s v="Not endemic"/>
    <x v="0"/>
    <x v="0"/>
    <x v="0"/>
    <b v="1"/>
    <m/>
  </r>
  <r>
    <n v="756"/>
    <s v="Purple-banded Sunbird"/>
    <s v="Cinnyris bifasciatus"/>
    <s v="Not endemic"/>
    <x v="0"/>
    <x v="0"/>
    <x v="0"/>
    <b v="1"/>
    <m/>
  </r>
  <r>
    <n v="760"/>
    <s v="Southern Double-collared Sunbird"/>
    <s v="Cinnyris chalybeus"/>
    <s v="Not endemic"/>
    <x v="0"/>
    <x v="0"/>
    <x v="0"/>
    <b v="1"/>
    <m/>
  </r>
  <r>
    <n v="764"/>
    <s v="Dusky Sunbird"/>
    <s v="Cinnyris fuscus"/>
    <s v="Not endemic"/>
    <x v="0"/>
    <x v="0"/>
    <x v="0"/>
    <b v="1"/>
    <m/>
  </r>
  <r>
    <n v="755"/>
    <s v="Marico Sunbird"/>
    <s v="Cinnyris mariquensis"/>
    <s v="Not endemic"/>
    <x v="0"/>
    <x v="0"/>
    <x v="0"/>
    <b v="1"/>
    <m/>
  </r>
  <r>
    <n v="761"/>
    <s v="Neergaard's Sunbird"/>
    <s v="Cinnyris neergaardi"/>
    <s v="Not endemic"/>
    <x v="1"/>
    <x v="1"/>
    <x v="1"/>
    <b v="1"/>
    <m/>
  </r>
  <r>
    <n v="763"/>
    <s v="White-bellied Sunbird"/>
    <s v="Cinnyris talatala"/>
    <s v="Not endemic"/>
    <x v="0"/>
    <x v="0"/>
    <x v="0"/>
    <b v="1"/>
    <m/>
  </r>
  <r>
    <n v="145"/>
    <s v="Brown Snake Eagle"/>
    <s v="Circaetus cinereus"/>
    <s v="Not endemic"/>
    <x v="0"/>
    <x v="0"/>
    <x v="0"/>
    <b v="1"/>
    <m/>
  </r>
  <r>
    <n v="147"/>
    <s v="Southern Banded Snake Eagle"/>
    <s v="Circaetus fasciolatus"/>
    <s v="Not endemic"/>
    <x v="5"/>
    <x v="2"/>
    <x v="2"/>
    <b v="1"/>
    <m/>
  </r>
  <r>
    <n v="146"/>
    <s v="Black-chested Snake Eagle"/>
    <s v="Circaetus pectoralis"/>
    <s v="Not endemic"/>
    <x v="0"/>
    <x v="0"/>
    <x v="0"/>
    <b v="1"/>
    <m/>
  </r>
  <r>
    <n v="166"/>
    <s v="Western Marsh Harrier"/>
    <s v="Circus aeruginosus"/>
    <s v="Not endemic"/>
    <x v="0"/>
    <x v="1"/>
    <x v="1"/>
    <b v="1"/>
    <m/>
  </r>
  <r>
    <n v="168"/>
    <s v="Pallid Harrier"/>
    <s v="Circus macrourus"/>
    <s v="Not endemic"/>
    <x v="3"/>
    <x v="0"/>
    <x v="0"/>
    <b v="1"/>
    <s v="Exclude no RLA"/>
  </r>
  <r>
    <n v="169"/>
    <s v="Black Harrier"/>
    <s v="Circus maurus"/>
    <s v="Not endemic"/>
    <x v="4"/>
    <x v="0"/>
    <x v="0"/>
    <b v="1"/>
    <m/>
  </r>
  <r>
    <n v="170"/>
    <s v="Montagu's Harrier"/>
    <s v="Circus pygargus"/>
    <s v="Not endemic"/>
    <x v="0"/>
    <x v="0"/>
    <x v="0"/>
    <b v="1"/>
    <m/>
  </r>
  <r>
    <n v="167"/>
    <s v="African Marsh Harrier"/>
    <s v="Circus ranivorus"/>
    <s v="Not endemic"/>
    <x v="1"/>
    <x v="0"/>
    <x v="0"/>
    <b v="1"/>
    <m/>
  </r>
  <r>
    <n v="648"/>
    <s v="Lazy Cisticola"/>
    <s v="Cisticola aberrans"/>
    <s v="Not endemic"/>
    <x v="0"/>
    <x v="0"/>
    <x v="0"/>
    <b v="1"/>
    <m/>
  </r>
  <r>
    <n v="630"/>
    <s v="Desert Cisticola"/>
    <s v="Cisticola aridulus"/>
    <s v="Not endemic"/>
    <x v="0"/>
    <x v="0"/>
    <x v="0"/>
    <b v="1"/>
    <m/>
  </r>
  <r>
    <n v="634"/>
    <s v="Wing-snapping Cisticola"/>
    <s v="Cisticola ayresii"/>
    <s v="Not endemic"/>
    <x v="0"/>
    <x v="0"/>
    <x v="0"/>
    <b v="1"/>
    <m/>
  </r>
  <r>
    <n v="642"/>
    <s v="Rattling Cisticola"/>
    <s v="Cisticola chiniana"/>
    <s v="Not endemic"/>
    <x v="0"/>
    <x v="0"/>
    <x v="0"/>
    <b v="1"/>
    <m/>
  </r>
  <r>
    <n v="635"/>
    <s v="Pale-crowned Cisticola"/>
    <s v="Cisticola cinnamomeus"/>
    <s v="Not endemic"/>
    <x v="0"/>
    <x v="0"/>
    <x v="0"/>
    <b v="1"/>
    <m/>
  </r>
  <r>
    <n v="644"/>
    <s v="Red-faced Cisticola"/>
    <s v="Cisticola erythrops"/>
    <s v="Not endemic"/>
    <x v="0"/>
    <x v="0"/>
    <x v="0"/>
    <b v="1"/>
    <m/>
  </r>
  <r>
    <n v="637"/>
    <s v="Neddicky"/>
    <s v="Cisticola fulvicapilla"/>
    <s v="Not endemic"/>
    <x v="0"/>
    <x v="0"/>
    <x v="0"/>
    <b v="1"/>
    <m/>
  </r>
  <r>
    <n v="4138"/>
    <s v="Rufous-winged Cisticola"/>
    <s v="Cisticola galactotes"/>
    <s v="Not endemic"/>
    <x v="0"/>
    <x v="2"/>
    <x v="2"/>
    <b v="1"/>
    <m/>
  </r>
  <r>
    <n v="629"/>
    <s v="Zitting Cisticola"/>
    <s v="Cisticola juncidis"/>
    <s v="Not endemic"/>
    <x v="0"/>
    <x v="0"/>
    <x v="0"/>
    <b v="1"/>
    <m/>
  </r>
  <r>
    <n v="639"/>
    <s v="Wailing Cisticola"/>
    <s v="Cisticola lais"/>
    <s v="Not endemic"/>
    <x v="0"/>
    <x v="0"/>
    <x v="0"/>
    <b v="1"/>
    <m/>
  </r>
  <r>
    <n v="647"/>
    <s v="Croaking Cisticola"/>
    <s v="Cisticola natalensis"/>
    <s v="Not endemic"/>
    <x v="0"/>
    <x v="0"/>
    <x v="0"/>
    <b v="1"/>
    <m/>
  </r>
  <r>
    <n v="641"/>
    <s v="Tinkling Cisticola"/>
    <s v="Cisticola rufilatus"/>
    <s v="Not endemic"/>
    <x v="0"/>
    <x v="0"/>
    <x v="0"/>
    <b v="1"/>
    <m/>
  </r>
  <r>
    <n v="638"/>
    <s v="Grey-backed Cisticola"/>
    <s v="Cisticola subruficapilla"/>
    <s v="Not endemic"/>
    <x v="0"/>
    <x v="0"/>
    <x v="0"/>
    <b v="1"/>
    <m/>
  </r>
  <r>
    <n v="631"/>
    <s v="Cloud Cisticola"/>
    <s v="Cisticola textrix"/>
    <s v="Not endemic"/>
    <x v="0"/>
    <x v="0"/>
    <x v="0"/>
    <b v="1"/>
    <m/>
  </r>
  <r>
    <n v="646"/>
    <s v="Levaillant's Cisticola"/>
    <s v="Cisticola tinniens"/>
    <s v="Not endemic"/>
    <x v="0"/>
    <x v="0"/>
    <x v="0"/>
    <b v="1"/>
    <m/>
  </r>
  <r>
    <n v="346"/>
    <s v="Great Spotted Cuckoo"/>
    <s v="Clamator glandarius"/>
    <s v="Not endemic"/>
    <x v="0"/>
    <x v="0"/>
    <x v="0"/>
    <b v="1"/>
    <m/>
  </r>
  <r>
    <n v="348"/>
    <s v="Jacobin Cuckoo"/>
    <s v="Clamator jacobinus"/>
    <s v="Not endemic"/>
    <x v="0"/>
    <x v="0"/>
    <x v="0"/>
    <b v="1"/>
    <m/>
  </r>
  <r>
    <n v="347"/>
    <s v="Levaillant's Cuckoo"/>
    <s v="Clamator levaillantii"/>
    <s v="Not endemic"/>
    <x v="0"/>
    <x v="0"/>
    <x v="0"/>
    <b v="1"/>
    <m/>
  </r>
  <r>
    <n v="136"/>
    <s v="Lesser Spotted Eagle"/>
    <s v="Clanga pomarina"/>
    <s v="Not endemic"/>
    <x v="0"/>
    <x v="0"/>
    <x v="0"/>
    <b v="1"/>
    <m/>
  </r>
  <r>
    <n v="825"/>
    <s v="Swee Waxbill"/>
    <s v="Coccopygia melanotis"/>
    <s v="Not endemic"/>
    <x v="0"/>
    <x v="0"/>
    <x v="0"/>
    <b v="1"/>
    <m/>
  </r>
  <r>
    <n v="391"/>
    <s v="White-backed Mousebird"/>
    <s v="Colius colius"/>
    <s v="Not endemic"/>
    <x v="0"/>
    <x v="0"/>
    <x v="0"/>
    <b v="1"/>
    <m/>
  </r>
  <r>
    <n v="390"/>
    <s v="Speckled Mousebird"/>
    <s v="Colius striatus"/>
    <s v="Not endemic"/>
    <x v="0"/>
    <x v="0"/>
    <x v="0"/>
    <b v="1"/>
    <m/>
  </r>
  <r>
    <n v="312"/>
    <s v="African Olive Pigeon"/>
    <s v="Columba arquatrix"/>
    <s v="Not endemic"/>
    <x v="0"/>
    <x v="0"/>
    <x v="0"/>
    <b v="1"/>
    <m/>
  </r>
  <r>
    <n v="313"/>
    <s v="Eastern Bronze-naped Pigeon"/>
    <s v="Columba delegorguei"/>
    <s v="Not endemic"/>
    <x v="4"/>
    <x v="1"/>
    <x v="1"/>
    <b v="1"/>
    <m/>
  </r>
  <r>
    <n v="311"/>
    <s v="Speckled Pigeon"/>
    <s v="Columba guinea"/>
    <s v="Not endemic"/>
    <x v="0"/>
    <x v="0"/>
    <x v="0"/>
    <b v="1"/>
    <m/>
  </r>
  <r>
    <n v="322"/>
    <s v="Lemon Dove"/>
    <s v="Columba larvata"/>
    <s v="Not endemic"/>
    <x v="0"/>
    <x v="0"/>
    <x v="0"/>
    <b v="1"/>
    <m/>
  </r>
  <r>
    <n v="940"/>
    <s v="Rock Dove"/>
    <s v="Columba livia"/>
    <s v="Not endemic"/>
    <x v="0"/>
    <x v="0"/>
    <x v="0"/>
    <b v="1"/>
    <m/>
  </r>
  <r>
    <n v="413"/>
    <s v="Lilac-breasted Roller"/>
    <s v="Coracias caudatus"/>
    <s v="Not endemic"/>
    <x v="0"/>
    <x v="0"/>
    <x v="0"/>
    <b v="1"/>
    <m/>
  </r>
  <r>
    <n v="412"/>
    <s v="European Roller"/>
    <s v="Coracias garrulus"/>
    <s v="Not endemic"/>
    <x v="2"/>
    <x v="0"/>
    <x v="0"/>
    <b v="1"/>
    <m/>
  </r>
  <r>
    <n v="415"/>
    <s v="Purple Roller"/>
    <s v="Coracias naevius"/>
    <s v="Not endemic"/>
    <x v="0"/>
    <x v="0"/>
    <x v="0"/>
    <b v="1"/>
    <m/>
  </r>
  <r>
    <n v="414"/>
    <s v="Racket-tailed Roller"/>
    <s v="Coracias spatulatus"/>
    <s v="Not endemic"/>
    <x v="0"/>
    <x v="1"/>
    <x v="1"/>
    <b v="1"/>
    <m/>
  </r>
  <r>
    <n v="524"/>
    <s v="White-necked Raven"/>
    <s v="Corvus albicollis"/>
    <s v="Not endemic"/>
    <x v="0"/>
    <x v="0"/>
    <x v="0"/>
    <b v="1"/>
    <m/>
  </r>
  <r>
    <n v="522"/>
    <s v="Pied Crow"/>
    <s v="Corvus albus"/>
    <s v="Not endemic"/>
    <x v="0"/>
    <x v="0"/>
    <x v="0"/>
    <b v="1"/>
    <m/>
  </r>
  <r>
    <n v="523"/>
    <s v="Cape Crow"/>
    <s v="Corvus capensis"/>
    <s v="Not endemic"/>
    <x v="0"/>
    <x v="0"/>
    <x v="0"/>
    <b v="1"/>
    <m/>
  </r>
  <r>
    <n v="397"/>
    <s v="Malachite Kingfisher"/>
    <s v="Corythornis cristatus"/>
    <s v="Not endemic"/>
    <x v="0"/>
    <x v="0"/>
    <x v="0"/>
    <b v="1"/>
    <m/>
  </r>
  <r>
    <n v="578"/>
    <s v="Chorister Robin-chat"/>
    <s v="Cossypha dichroa"/>
    <s v="Not endemic"/>
    <x v="0"/>
    <x v="0"/>
    <x v="0"/>
    <b v="1"/>
    <m/>
  </r>
  <r>
    <n v="580"/>
    <s v="White-browed Robin-chat"/>
    <s v="Cossypha heuglini"/>
    <s v="Not endemic"/>
    <x v="0"/>
    <x v="0"/>
    <x v="0"/>
    <b v="1"/>
    <m/>
  </r>
  <r>
    <n v="579"/>
    <s v="Red-capped Robin-chat"/>
    <s v="Cossypha natalensis"/>
    <s v="Not endemic"/>
    <x v="0"/>
    <x v="0"/>
    <x v="0"/>
    <b v="1"/>
    <m/>
  </r>
  <r>
    <n v="189"/>
    <s v="Common Quail"/>
    <s v="Coturnix coturnix"/>
    <s v="Not endemic"/>
    <x v="0"/>
    <x v="0"/>
    <x v="0"/>
    <b v="1"/>
    <m/>
  </r>
  <r>
    <n v="190"/>
    <s v="Harlequin Quail"/>
    <s v="Coturnix delegorguei"/>
    <s v="Not endemic"/>
    <x v="0"/>
    <x v="0"/>
    <x v="0"/>
    <b v="1"/>
    <m/>
  </r>
  <r>
    <n v="735"/>
    <s v="Wattled Starling"/>
    <s v="Creatophora cinerea"/>
    <s v="Not endemic"/>
    <x v="0"/>
    <x v="0"/>
    <x v="0"/>
    <b v="1"/>
    <m/>
  </r>
  <r>
    <n v="199"/>
    <s v="African Crake"/>
    <s v="Crecopsis egregia"/>
    <s v="Not endemic"/>
    <x v="0"/>
    <x v="0"/>
    <x v="0"/>
    <b v="1"/>
    <m/>
  </r>
  <r>
    <n v="198"/>
    <s v="Corn Crake"/>
    <s v="Crex crex"/>
    <s v="Not endemic"/>
    <x v="3"/>
    <x v="0"/>
    <x v="0"/>
    <b v="1"/>
    <s v="Exclude no RLA"/>
  </r>
  <r>
    <n v="339"/>
    <s v="Grey Go-away-bird"/>
    <s v="Crinifer concolor"/>
    <s v="Not endemic"/>
    <x v="0"/>
    <x v="0"/>
    <x v="0"/>
    <b v="1"/>
    <m/>
  </r>
  <r>
    <n v="865"/>
    <s v="White-throated Canary"/>
    <s v="Crithagra albogularis"/>
    <s v="Not endemic"/>
    <x v="0"/>
    <x v="0"/>
    <x v="0"/>
    <b v="1"/>
    <m/>
  </r>
  <r>
    <n v="860"/>
    <s v="Black-throated Canary"/>
    <s v="Crithagra atrogularis"/>
    <s v="Not endemic"/>
    <x v="0"/>
    <x v="0"/>
    <x v="0"/>
    <b v="1"/>
    <m/>
  </r>
  <r>
    <n v="921"/>
    <s v="Lemon-breasted Canary"/>
    <s v="Crithagra citrinipectus"/>
    <s v="Not endemic"/>
    <x v="2"/>
    <x v="1"/>
    <x v="1"/>
    <b v="1"/>
    <m/>
  </r>
  <r>
    <n v="866"/>
    <s v="Yellow Canary"/>
    <s v="Crithagra flaviventris"/>
    <s v="Not endemic"/>
    <x v="0"/>
    <x v="0"/>
    <x v="0"/>
    <b v="1"/>
    <m/>
  </r>
  <r>
    <n v="867"/>
    <s v="Streaky-headed Seedeater"/>
    <s v="Crithagra gularis"/>
    <s v="Not endemic"/>
    <x v="0"/>
    <x v="0"/>
    <x v="0"/>
    <b v="1"/>
    <m/>
  </r>
  <r>
    <n v="869"/>
    <s v="Protea Canary (Seedeater)"/>
    <s v="Crithagra leucoptera"/>
    <s v="Endemic"/>
    <x v="2"/>
    <x v="0"/>
    <x v="0"/>
    <b v="1"/>
    <m/>
  </r>
  <r>
    <n v="859"/>
    <s v="Yellow-fronted Canary"/>
    <s v="Crithagra mozambica"/>
    <s v="Not endemic"/>
    <x v="0"/>
    <x v="0"/>
    <x v="0"/>
    <b v="1"/>
    <m/>
  </r>
  <r>
    <n v="858"/>
    <s v="Forest Canary"/>
    <s v="Crithagra scotops"/>
    <s v="Not endemic"/>
    <x v="0"/>
    <x v="0"/>
    <x v="0"/>
    <b v="1"/>
    <m/>
  </r>
  <r>
    <n v="863"/>
    <s v="Brimstone Canary"/>
    <s v="Crithagra sulphurata"/>
    <s v="Not endemic"/>
    <x v="0"/>
    <x v="0"/>
    <x v="0"/>
    <b v="1"/>
    <m/>
  </r>
  <r>
    <n v="856"/>
    <s v="Drakensberg Siskin"/>
    <s v="Crithagra symonsi"/>
    <s v="Not endemic"/>
    <x v="0"/>
    <x v="1"/>
    <x v="1"/>
    <b v="1"/>
    <m/>
  </r>
  <r>
    <n v="855"/>
    <s v="Cape Siskin"/>
    <s v="Crithagra totta"/>
    <s v="Endemic"/>
    <x v="0"/>
    <x v="0"/>
    <x v="0"/>
    <b v="1"/>
    <m/>
  </r>
  <r>
    <n v="612"/>
    <s v="Victorin's Warbler"/>
    <s v="Cryptillas victorini"/>
    <s v="Endemic"/>
    <x v="0"/>
    <x v="0"/>
    <x v="0"/>
    <b v="1"/>
    <m/>
  </r>
  <r>
    <n v="340"/>
    <s v="Common Cuckoo"/>
    <s v="Cuculus canorus"/>
    <s v="Not endemic"/>
    <x v="0"/>
    <x v="0"/>
    <x v="0"/>
    <b v="1"/>
    <m/>
  </r>
  <r>
    <n v="344"/>
    <s v="Black Cuckoo"/>
    <s v="Cuculus clamosus"/>
    <s v="Not endemic"/>
    <x v="0"/>
    <x v="0"/>
    <x v="0"/>
    <b v="1"/>
    <m/>
  </r>
  <r>
    <n v="341"/>
    <s v="African Cuckoo"/>
    <s v="Cuculus gularis"/>
    <s v="Not endemic"/>
    <x v="0"/>
    <x v="0"/>
    <x v="0"/>
    <b v="1"/>
    <m/>
  </r>
  <r>
    <n v="343"/>
    <s v="Red-chested Cuckoo"/>
    <s v="Cuculus solitarius"/>
    <s v="Not endemic"/>
    <x v="0"/>
    <x v="0"/>
    <x v="0"/>
    <b v="1"/>
    <m/>
  </r>
  <r>
    <n v="594"/>
    <s v="Common Whitethroat"/>
    <s v="Curruca communis"/>
    <s v="Not endemic"/>
    <x v="0"/>
    <x v="0"/>
    <x v="0"/>
    <b v="1"/>
    <m/>
  </r>
  <r>
    <n v="659"/>
    <s v="Layard's Tit-Babbler (Warbler)"/>
    <s v="Curruca layardi"/>
    <s v="Not endemic"/>
    <x v="0"/>
    <x v="0"/>
    <x v="0"/>
    <b v="1"/>
    <m/>
  </r>
  <r>
    <n v="658"/>
    <s v="Chestnut-vented Tit-Babbler (Warbler)"/>
    <s v="Curruca subcoerulea"/>
    <s v="Not endemic"/>
    <x v="0"/>
    <x v="0"/>
    <x v="0"/>
    <b v="1"/>
    <m/>
  </r>
  <r>
    <n v="276"/>
    <s v="Burchell's Courser"/>
    <s v="Cursorius rufus"/>
    <s v="Not endemic"/>
    <x v="1"/>
    <x v="0"/>
    <x v="0"/>
    <b v="1"/>
    <m/>
  </r>
  <r>
    <n v="277"/>
    <s v="Temminck's Courser"/>
    <s v="Cursorius temminckii"/>
    <s v="Not endemic"/>
    <x v="0"/>
    <x v="0"/>
    <x v="0"/>
    <b v="1"/>
    <m/>
  </r>
  <r>
    <n v="766"/>
    <s v="Olive Sunbird"/>
    <s v="Cyanomitra olivacea"/>
    <s v="Not endemic"/>
    <x v="0"/>
    <x v="0"/>
    <x v="0"/>
    <b v="1"/>
    <m/>
  </r>
  <r>
    <n v="765"/>
    <s v="Grey Sunbird"/>
    <s v="Cyanomitra veroxii"/>
    <s v="Not endemic"/>
    <x v="0"/>
    <x v="0"/>
    <x v="0"/>
    <b v="1"/>
    <m/>
  </r>
  <r>
    <n v="387"/>
    <s v="African Palm Swift"/>
    <s v="Cypsiurus parvus"/>
    <s v="Not endemic"/>
    <x v="0"/>
    <x v="0"/>
    <x v="0"/>
    <b v="1"/>
    <m/>
  </r>
  <r>
    <n v="507"/>
    <s v="Common House Martin"/>
    <s v="Delichon urbicum"/>
    <s v="Not endemic"/>
    <x v="0"/>
    <x v="0"/>
    <x v="0"/>
    <b v="1"/>
    <m/>
  </r>
  <r>
    <n v="101"/>
    <s v="Fulvous Whistling Duck"/>
    <s v="Dendrocygna bicolor"/>
    <s v="Not endemic"/>
    <x v="2"/>
    <x v="0"/>
    <x v="0"/>
    <b v="1"/>
    <m/>
  </r>
  <r>
    <n v="100"/>
    <s v="White-faced Whistling Duck"/>
    <s v="Dendrocygna viduata"/>
    <s v="Not endemic"/>
    <x v="0"/>
    <x v="0"/>
    <x v="0"/>
    <b v="1"/>
    <m/>
  </r>
  <r>
    <n v="450"/>
    <s v="Cardinal Woodpecker"/>
    <s v="Dendropicos fuscescens"/>
    <s v="Not endemic"/>
    <x v="0"/>
    <x v="0"/>
    <x v="0"/>
    <b v="1"/>
    <m/>
  </r>
  <r>
    <n v="452"/>
    <s v="Olive Woodpecker"/>
    <s v="Dendropicos griseocephalus"/>
    <s v="Not endemic"/>
    <x v="0"/>
    <x v="0"/>
    <x v="0"/>
    <b v="1"/>
    <m/>
  </r>
  <r>
    <n v="581"/>
    <s v="Cape Robin-chat"/>
    <s v="Dessonornis caffer"/>
    <s v="Not endemic"/>
    <x v="0"/>
    <x v="0"/>
    <x v="0"/>
    <b v="1"/>
    <m/>
  </r>
  <r>
    <n v="582"/>
    <s v="White-throated Robin-chat"/>
    <s v="Dessonornis humeralis"/>
    <s v="Not endemic"/>
    <x v="0"/>
    <x v="0"/>
    <x v="0"/>
    <b v="1"/>
    <m/>
  </r>
  <r>
    <n v="517"/>
    <s v="Fork-tailed Drongo"/>
    <s v="Dicrurus adsimilis"/>
    <s v="Not endemic"/>
    <x v="0"/>
    <x v="0"/>
    <x v="0"/>
    <b v="1"/>
    <m/>
  </r>
  <r>
    <n v="518"/>
    <s v="Common Square-tailed Drongo"/>
    <s v="Dicrurus ludwigii"/>
    <s v="Not endemic"/>
    <x v="0"/>
    <x v="0"/>
    <x v="0"/>
    <b v="1"/>
    <m/>
  </r>
  <r>
    <n v="712"/>
    <s v="Black-backed Puffback"/>
    <s v="Dryoscopus cubla"/>
    <s v="Not endemic"/>
    <x v="0"/>
    <x v="0"/>
    <x v="0"/>
    <b v="1"/>
    <m/>
  </r>
  <r>
    <n v="64"/>
    <s v="Black Heron"/>
    <s v="Egretta ardesiaca"/>
    <s v="Not endemic"/>
    <x v="0"/>
    <x v="0"/>
    <x v="0"/>
    <b v="1"/>
    <m/>
  </r>
  <r>
    <n v="59"/>
    <s v="Little Egret"/>
    <s v="Egretta garzetta"/>
    <s v="Not endemic"/>
    <x v="0"/>
    <x v="0"/>
    <x v="0"/>
    <b v="1"/>
    <m/>
  </r>
  <r>
    <n v="130"/>
    <s v="Black-winged Kite"/>
    <s v="Elanus caeruleus"/>
    <s v="Not endemic"/>
    <x v="2"/>
    <x v="0"/>
    <x v="0"/>
    <b v="1"/>
    <m/>
  </r>
  <r>
    <n v="566"/>
    <s v="Karoo Chat"/>
    <s v="Emarginata schlegelii"/>
    <s v="Not endemic"/>
    <x v="0"/>
    <x v="0"/>
    <x v="0"/>
    <b v="1"/>
    <m/>
  </r>
  <r>
    <n v="572"/>
    <s v="Sickle-winged Chat"/>
    <s v="Emarginata sinuata"/>
    <s v="Not endemic"/>
    <x v="0"/>
    <x v="0"/>
    <x v="0"/>
    <b v="1"/>
    <m/>
  </r>
  <r>
    <n v="571"/>
    <s v="Tractrac Chat"/>
    <s v="Emarginata tractrac"/>
    <s v="Not endemic"/>
    <x v="0"/>
    <x v="0"/>
    <x v="0"/>
    <b v="1"/>
    <m/>
  </r>
  <r>
    <n v="873"/>
    <s v="Cape Bunting"/>
    <s v="Emberiza capensis"/>
    <s v="Not endemic"/>
    <x v="0"/>
    <x v="0"/>
    <x v="0"/>
    <b v="1"/>
    <m/>
  </r>
  <r>
    <n v="874"/>
    <s v="Golden-breasted Bunting"/>
    <s v="Emberiza flaviventris"/>
    <s v="Not endemic"/>
    <x v="0"/>
    <x v="0"/>
    <x v="0"/>
    <b v="1"/>
    <m/>
  </r>
  <r>
    <n v="871"/>
    <s v="Lark-like Bunting"/>
    <s v="Emberiza impetuani"/>
    <s v="Not endemic"/>
    <x v="0"/>
    <x v="0"/>
    <x v="0"/>
    <b v="1"/>
    <m/>
  </r>
  <r>
    <n v="872"/>
    <s v="Cinnamon-breasted Bunting"/>
    <s v="Emberiza tahapisi"/>
    <s v="Not endemic"/>
    <x v="0"/>
    <x v="0"/>
    <x v="0"/>
    <b v="1"/>
    <m/>
  </r>
  <r>
    <n v="75"/>
    <s v="Saddle-billed Stork"/>
    <s v="Ephippiorhynchus senegalensis"/>
    <s v="Not endemic"/>
    <x v="4"/>
    <x v="0"/>
    <x v="0"/>
    <b v="1"/>
    <m/>
  </r>
  <r>
    <n v="626"/>
    <s v="Karoo Eremomela"/>
    <s v="Eremomela gregalis"/>
    <s v="Not endemic"/>
    <x v="0"/>
    <x v="0"/>
    <x v="0"/>
    <b v="1"/>
    <m/>
  </r>
  <r>
    <n v="600"/>
    <s v="Yellow-bellied Eremomela"/>
    <s v="Eremomela icteropygialis"/>
    <s v="Not endemic"/>
    <x v="0"/>
    <x v="0"/>
    <x v="0"/>
    <b v="1"/>
    <m/>
  </r>
  <r>
    <n v="602"/>
    <s v="Green-capped Eremomela"/>
    <s v="Eremomela scotops"/>
    <s v="Not endemic"/>
    <x v="0"/>
    <x v="0"/>
    <x v="0"/>
    <b v="1"/>
    <m/>
  </r>
  <r>
    <n v="601"/>
    <s v="Burnt-necked Eremomela"/>
    <s v="Eremomela usticollis"/>
    <s v="Not endemic"/>
    <x v="0"/>
    <x v="0"/>
    <x v="0"/>
    <b v="1"/>
    <m/>
  </r>
  <r>
    <n v="486"/>
    <s v="Black-eared Sparrow-Lark"/>
    <s v="Eremopterix australis"/>
    <s v="Not endemic"/>
    <x v="0"/>
    <x v="0"/>
    <x v="0"/>
    <b v="1"/>
    <m/>
  </r>
  <r>
    <n v="484"/>
    <s v="Chestnut-backed Sparrow-lark"/>
    <s v="Eremopterix leucotis"/>
    <s v="Not endemic"/>
    <x v="0"/>
    <x v="0"/>
    <x v="0"/>
    <b v="1"/>
    <m/>
  </r>
  <r>
    <n v="485"/>
    <s v="Grey-backed Sparrow-lark"/>
    <s v="Eremopterix verticalis"/>
    <s v="Not endemic"/>
    <x v="0"/>
    <x v="0"/>
    <x v="0"/>
    <b v="1"/>
    <m/>
  </r>
  <r>
    <n v="843"/>
    <s v="Common Waxbill"/>
    <s v="Estrilda astrild"/>
    <s v="Not endemic"/>
    <x v="0"/>
    <x v="0"/>
    <x v="0"/>
    <b v="1"/>
    <m/>
  </r>
  <r>
    <n v="812"/>
    <s v="Yellow-crowned Bishop"/>
    <s v="Euplectes afer"/>
    <s v="Not endemic"/>
    <x v="0"/>
    <x v="0"/>
    <x v="0"/>
    <b v="1"/>
    <m/>
  </r>
  <r>
    <n v="814"/>
    <s v="White-winged Widowbird"/>
    <s v="Euplectes albonotatus"/>
    <s v="Not endemic"/>
    <x v="0"/>
    <x v="0"/>
    <x v="0"/>
    <b v="1"/>
    <m/>
  </r>
  <r>
    <n v="813"/>
    <s v="Red-collared Widowbird"/>
    <s v="Euplectes ardens"/>
    <s v="Not endemic"/>
    <x v="0"/>
    <x v="0"/>
    <x v="0"/>
    <b v="1"/>
    <m/>
  </r>
  <r>
    <n v="816"/>
    <s v="Fan-tailed Widowbird"/>
    <s v="Euplectes axillaris"/>
    <s v="Not endemic"/>
    <x v="0"/>
    <x v="0"/>
    <x v="0"/>
    <b v="1"/>
    <m/>
  </r>
  <r>
    <n v="810"/>
    <s v="Yellow Bishop"/>
    <s v="Euplectes capensis"/>
    <s v="Not endemic"/>
    <x v="0"/>
    <x v="0"/>
    <x v="0"/>
    <b v="1"/>
    <m/>
  </r>
  <r>
    <n v="808"/>
    <s v="Southern Red Bishop"/>
    <s v="Euplectes orix"/>
    <s v="Not endemic"/>
    <x v="0"/>
    <x v="0"/>
    <x v="0"/>
    <b v="1"/>
    <m/>
  </r>
  <r>
    <n v="818"/>
    <s v="Long-tailed Widowbird"/>
    <s v="Euplectes progne"/>
    <s v="Not endemic"/>
    <x v="0"/>
    <x v="0"/>
    <x v="0"/>
    <b v="1"/>
    <m/>
  </r>
  <r>
    <n v="223"/>
    <s v="Blue Korhaan"/>
    <s v="Eupodotis caerulescens"/>
    <s v="Not endemic"/>
    <x v="1"/>
    <x v="0"/>
    <x v="0"/>
    <b v="1"/>
    <m/>
  </r>
  <r>
    <n v="222"/>
    <s v="White-bellied Korhaan (Bustard)"/>
    <s v="Eupodotis senegalensis"/>
    <s v="Not endemic"/>
    <x v="1"/>
    <x v="0"/>
    <x v="0"/>
    <b v="1"/>
    <m/>
  </r>
  <r>
    <n v="730"/>
    <s v="Southern White-crowned Shrike"/>
    <s v="Eurocephalus anguitimens"/>
    <s v="Not endemic"/>
    <x v="0"/>
    <x v="0"/>
    <x v="0"/>
    <b v="1"/>
    <m/>
  </r>
  <r>
    <n v="613"/>
    <s v="Cinnamon-breasted Warbler"/>
    <s v="Euryptila subcinnamomea"/>
    <s v="Not endemic"/>
    <x v="0"/>
    <x v="0"/>
    <x v="0"/>
    <b v="1"/>
    <m/>
  </r>
  <r>
    <n v="416"/>
    <s v="Broad-billed Roller"/>
    <s v="Eurystomus glaucurus"/>
    <s v="Not endemic"/>
    <x v="0"/>
    <x v="0"/>
    <x v="0"/>
    <b v="1"/>
    <m/>
  </r>
  <r>
    <n v="119"/>
    <s v="Amur Falcon"/>
    <s v="Falco amurensis"/>
    <s v="Not endemic"/>
    <x v="0"/>
    <x v="0"/>
    <x v="0"/>
    <b v="1"/>
    <m/>
  </r>
  <r>
    <n v="114"/>
    <s v="Lanner Falcon"/>
    <s v="Falco biarmicus"/>
    <s v="Not endemic"/>
    <x v="2"/>
    <x v="0"/>
    <x v="0"/>
    <b v="1"/>
    <m/>
  </r>
  <r>
    <n v="117"/>
    <s v="Red-necked Falcon"/>
    <s v="Falco chicquera"/>
    <s v="Not endemic"/>
    <x v="0"/>
    <x v="1"/>
    <x v="1"/>
    <b v="1"/>
    <m/>
  </r>
  <r>
    <n v="888"/>
    <s v="Sooty Falcon"/>
    <s v="Falco concolor"/>
    <s v="Not endemic"/>
    <x v="0"/>
    <x v="1"/>
    <x v="1"/>
    <b v="1"/>
    <m/>
  </r>
  <r>
    <n v="121"/>
    <s v="Dickinson's Kestrel"/>
    <s v="Falco dickinsoni"/>
    <s v="Not endemic"/>
    <x v="0"/>
    <x v="1"/>
    <x v="1"/>
    <b v="1"/>
    <m/>
  </r>
  <r>
    <n v="887"/>
    <s v="Taita Falcon"/>
    <s v="Falco fasciinucha"/>
    <s v="Not endemic"/>
    <x v="5"/>
    <x v="1"/>
    <x v="1"/>
    <b v="1"/>
    <m/>
  </r>
  <r>
    <n v="125"/>
    <s v="Lesser Kestrel"/>
    <s v="Falco naumanni"/>
    <s v="Not endemic"/>
    <x v="1"/>
    <x v="0"/>
    <x v="0"/>
    <b v="1"/>
    <m/>
  </r>
  <r>
    <n v="113"/>
    <s v="Peregrine Falcon"/>
    <s v="Falco peregrinus"/>
    <s v="Not endemic"/>
    <x v="0"/>
    <x v="0"/>
    <x v="0"/>
    <b v="1"/>
    <m/>
  </r>
  <r>
    <n v="122"/>
    <s v="Greater Kestrel"/>
    <s v="Falco rupicoloides"/>
    <s v="Not endemic"/>
    <x v="0"/>
    <x v="0"/>
    <x v="0"/>
    <b v="1"/>
    <m/>
  </r>
  <r>
    <n v="123"/>
    <s v="Rock Kestrel"/>
    <s v="Falco rupicolus"/>
    <s v="Not endemic"/>
    <x v="0"/>
    <x v="0"/>
    <x v="0"/>
    <b v="1"/>
    <m/>
  </r>
  <r>
    <n v="115"/>
    <s v="Eurasian Hobby"/>
    <s v="Falco subbuteo"/>
    <s v="Not endemic"/>
    <x v="0"/>
    <x v="0"/>
    <x v="0"/>
    <b v="1"/>
    <m/>
  </r>
  <r>
    <n v="120"/>
    <s v="Red-footed Falcon"/>
    <s v="Falco vespertinus"/>
    <s v="Not endemic"/>
    <x v="1"/>
    <x v="0"/>
    <x v="0"/>
    <b v="1"/>
    <m/>
  </r>
  <r>
    <n v="656"/>
    <s v="Ashy Flycatcher"/>
    <s v="Fraseria caerulescens"/>
    <s v="Not endemic"/>
    <x v="0"/>
    <x v="0"/>
    <x v="0"/>
    <b v="1"/>
    <m/>
  </r>
  <r>
    <n v="212"/>
    <s v="Red-knobbed coot"/>
    <s v="Fulica cristata"/>
    <s v="Not endemic"/>
    <x v="0"/>
    <x v="0"/>
    <x v="0"/>
    <b v="1"/>
    <m/>
  </r>
  <r>
    <n v="463"/>
    <s v="Large-billed Lark"/>
    <s v="Galerida magnirostris"/>
    <s v="Not endemic"/>
    <x v="0"/>
    <x v="0"/>
    <x v="0"/>
    <b v="1"/>
    <m/>
  </r>
  <r>
    <n v="250"/>
    <s v="African Snipe"/>
    <s v="Gallinago nigripennis"/>
    <s v="Not endemic"/>
    <x v="0"/>
    <x v="0"/>
    <x v="0"/>
    <b v="1"/>
    <m/>
  </r>
  <r>
    <n v="210"/>
    <s v="Common Moorhen"/>
    <s v="Gallinula chloropus"/>
    <s v="Not endemic"/>
    <x v="0"/>
    <x v="0"/>
    <x v="0"/>
    <b v="1"/>
    <m/>
  </r>
  <r>
    <n v="337"/>
    <s v="Purple-crested Turaco"/>
    <s v="Gallirex porphyreolophus"/>
    <s v="Not endemic"/>
    <x v="0"/>
    <x v="0"/>
    <x v="0"/>
    <b v="1"/>
    <m/>
  </r>
  <r>
    <n v="445"/>
    <s v="Ground Woodpecker"/>
    <s v="Geocolaptes olivaceus"/>
    <s v="Not endemic"/>
    <x v="2"/>
    <x v="0"/>
    <x v="0"/>
    <b v="1"/>
    <m/>
  </r>
  <r>
    <n v="556"/>
    <s v="Orange Ground Thrush"/>
    <s v="Geokichla gurneyi"/>
    <s v="Not endemic"/>
    <x v="1"/>
    <x v="2"/>
    <x v="2"/>
    <b v="1"/>
    <m/>
  </r>
  <r>
    <n v="558"/>
    <s v="Spotted Ground Thrush"/>
    <s v="Geokichla guttata"/>
    <s v="Not endemic"/>
    <x v="4"/>
    <x v="1"/>
    <x v="1"/>
    <b v="1"/>
    <m/>
  </r>
  <r>
    <n v="82"/>
    <s v="Southern Bald Ibis"/>
    <s v="Geronticus calvus"/>
    <s v="Not endemic"/>
    <x v="2"/>
    <x v="0"/>
    <x v="0"/>
    <b v="1"/>
    <m/>
  </r>
  <r>
    <n v="282"/>
    <s v="Black-winged Pratincole"/>
    <s v="Glareola nordmanni"/>
    <s v="Not endemic"/>
    <x v="0"/>
    <x v="0"/>
    <x v="0"/>
    <b v="1"/>
    <m/>
  </r>
  <r>
    <n v="281"/>
    <s v="Collared Pratincole"/>
    <s v="Glareola pratincola"/>
    <s v="Not endemic"/>
    <x v="3"/>
    <x v="1"/>
    <x v="1"/>
    <b v="1"/>
    <s v="Exclude no RLA"/>
  </r>
  <r>
    <n v="842"/>
    <s v="Grey Waxbill"/>
    <s v="Glaucestrilda perreini"/>
    <s v="Not endemic"/>
    <x v="0"/>
    <x v="2"/>
    <x v="2"/>
    <b v="1"/>
    <m/>
  </r>
  <r>
    <n v="366"/>
    <s v="African Barred Owlet"/>
    <s v="Glaucidium capense"/>
    <s v="Not endemic"/>
    <x v="0"/>
    <x v="0"/>
    <x v="0"/>
    <b v="1"/>
    <m/>
  </r>
  <r>
    <n v="365"/>
    <s v="Pearl-spotted Owlet"/>
    <s v="Glaucidium perlatum"/>
    <s v="Not endemic"/>
    <x v="0"/>
    <x v="0"/>
    <x v="0"/>
    <b v="1"/>
    <m/>
  </r>
  <r>
    <n v="70"/>
    <s v="White-backed Night Heron"/>
    <s v="Calherodius leuconotus"/>
    <s v="Not endemic"/>
    <x v="1"/>
    <x v="0"/>
    <x v="0"/>
    <b v="1"/>
    <m/>
  </r>
  <r>
    <n v="840"/>
    <s v="Violet-eared Waxbill"/>
    <s v="Granatina granatina"/>
    <s v="Not endemic"/>
    <x v="0"/>
    <x v="0"/>
    <x v="0"/>
    <b v="1"/>
    <m/>
  </r>
  <r>
    <n v="215"/>
    <s v="Wattled Crane"/>
    <s v="Grus carunculata"/>
    <s v="Not endemic"/>
    <x v="4"/>
    <x v="2"/>
    <x v="0"/>
    <b v="0"/>
    <m/>
  </r>
  <r>
    <n v="216"/>
    <s v="Blue Crane"/>
    <s v="Grus paradisea"/>
    <s v="Not endemic"/>
    <x v="1"/>
    <x v="0"/>
    <x v="0"/>
    <b v="1"/>
    <m/>
  </r>
  <r>
    <n v="193"/>
    <s v="Crested Guineafowl"/>
    <s v="Guttera edouardi"/>
    <s v="Not endemic"/>
    <x v="0"/>
    <x v="0"/>
    <x v="0"/>
    <b v="1"/>
    <m/>
  </r>
  <r>
    <n v="788"/>
    <s v="Yellow-throated Petronia (Yellow-throated Bush Sparrow)"/>
    <s v="Gymnoris superciliaris"/>
    <s v="Not endemic"/>
    <x v="0"/>
    <x v="0"/>
    <x v="0"/>
    <b v="1"/>
    <m/>
  </r>
  <r>
    <n v="150"/>
    <s v="Bearded Vulture"/>
    <s v="Gypaetus barbatus"/>
    <s v="Not endemic"/>
    <x v="5"/>
    <x v="2"/>
    <x v="2"/>
    <b v="1"/>
    <m/>
  </r>
  <r>
    <n v="112"/>
    <s v="Palm-nut Vulture"/>
    <s v="Gypohierax angolensis"/>
    <s v="Not endemic"/>
    <x v="0"/>
    <x v="2"/>
    <x v="2"/>
    <b v="1"/>
    <m/>
  </r>
  <r>
    <n v="107"/>
    <s v="White-backed Vulture"/>
    <s v="Gyps africanus"/>
    <s v="Not endemic"/>
    <x v="5"/>
    <x v="0"/>
    <x v="0"/>
    <b v="1"/>
    <m/>
  </r>
  <r>
    <n v="106"/>
    <s v="Cape Vulture"/>
    <s v="Gyps coprotheres"/>
    <s v="Not endemic"/>
    <x v="1"/>
    <x v="0"/>
    <x v="0"/>
    <b v="1"/>
    <m/>
  </r>
  <r>
    <n v="231"/>
    <s v="African (Black) Oystercatcher"/>
    <s v="Haematopus moquini"/>
    <s v="Not endemic"/>
    <x v="0"/>
    <x v="0"/>
    <x v="0"/>
    <b v="1"/>
    <m/>
  </r>
  <r>
    <n v="402"/>
    <s v="Brown-hooded Kingfisher"/>
    <s v="Halcyon albiventris"/>
    <s v="Not endemic"/>
    <x v="0"/>
    <x v="0"/>
    <x v="0"/>
    <b v="1"/>
    <m/>
  </r>
  <r>
    <n v="403"/>
    <s v="Striped Kingfisher"/>
    <s v="Halcyon chelicuti"/>
    <s v="Not endemic"/>
    <x v="0"/>
    <x v="0"/>
    <x v="0"/>
    <b v="1"/>
    <m/>
  </r>
  <r>
    <n v="401"/>
    <s v="Grey-headed Kingfisher"/>
    <s v="Halcyon leucocephala"/>
    <s v="Not endemic"/>
    <x v="0"/>
    <x v="0"/>
    <x v="0"/>
    <b v="1"/>
    <m/>
  </r>
  <r>
    <n v="399"/>
    <s v="Woodland Kingfisher"/>
    <s v="Halcyon senegalensis"/>
    <s v="Not endemic"/>
    <x v="0"/>
    <x v="0"/>
    <x v="0"/>
    <b v="1"/>
    <m/>
  </r>
  <r>
    <n v="400"/>
    <s v="Mangrove Kingfisher"/>
    <s v="Halcyon senegaloides"/>
    <s v="Not endemic"/>
    <x v="4"/>
    <x v="1"/>
    <x v="1"/>
    <b v="1"/>
    <m/>
  </r>
  <r>
    <n v="771"/>
    <s v="Collared Sunbird"/>
    <s v="Hedydipna collaris"/>
    <s v="Not endemic"/>
    <x v="0"/>
    <x v="0"/>
    <x v="0"/>
    <b v="1"/>
    <m/>
  </r>
  <r>
    <n v="473"/>
    <s v="Rudd's Lark"/>
    <s v="Heteromirafra ruddi"/>
    <s v="Endemic"/>
    <x v="4"/>
    <x v="1"/>
    <x v="1"/>
    <b v="1"/>
    <m/>
  </r>
  <r>
    <n v="220"/>
    <s v="Karoo Korhaan"/>
    <s v="Heterotetrax vigorsii"/>
    <s v="Not endemic"/>
    <x v="2"/>
    <x v="0"/>
    <x v="0"/>
    <b v="1"/>
    <m/>
  </r>
  <r>
    <n v="140"/>
    <s v="Ayres's Hawk Eagle"/>
    <s v="Hieraaetus ayresii"/>
    <s v="Not endemic"/>
    <x v="3"/>
    <x v="2"/>
    <x v="2"/>
    <b v="1"/>
    <s v="Exclude no RLA"/>
  </r>
  <r>
    <n v="139"/>
    <s v="Booted Eagle"/>
    <s v="Hieraaetus pennatus"/>
    <s v="Not endemic"/>
    <x v="0"/>
    <x v="0"/>
    <x v="0"/>
    <b v="1"/>
    <m/>
  </r>
  <r>
    <n v="137"/>
    <s v="Wahlberg's Eagle"/>
    <s v="Hieraaetus wahlbergi"/>
    <s v="Not endemic"/>
    <x v="0"/>
    <x v="0"/>
    <x v="0"/>
    <b v="1"/>
    <m/>
  </r>
  <r>
    <n v="270"/>
    <s v="Black-winged Stilt"/>
    <s v="Himantopus himantopus"/>
    <s v="Not endemic"/>
    <x v="0"/>
    <x v="0"/>
    <x v="0"/>
    <b v="1"/>
    <m/>
  </r>
  <r>
    <n v="596"/>
    <s v="Icterine Warbler"/>
    <s v="Hippolais icterina"/>
    <s v="Not endemic"/>
    <x v="0"/>
    <x v="0"/>
    <x v="0"/>
    <b v="1"/>
    <m/>
  </r>
  <r>
    <n v="597"/>
    <s v="Olive-tree Warbler"/>
    <s v="Hippolais olivetorum"/>
    <s v="Not endemic"/>
    <x v="0"/>
    <x v="0"/>
    <x v="0"/>
    <b v="1"/>
    <m/>
  </r>
  <r>
    <n v="495"/>
    <s v="White-throated Swallow"/>
    <s v="Hirundo albigularis"/>
    <s v="Not endemic"/>
    <x v="0"/>
    <x v="0"/>
    <x v="0"/>
    <b v="1"/>
    <m/>
  </r>
  <r>
    <n v="497"/>
    <s v="Blue Swallow"/>
    <s v="Hirundo atrocaerulea"/>
    <s v="Not endemic"/>
    <x v="5"/>
    <x v="1"/>
    <x v="1"/>
    <b v="1"/>
    <m/>
  </r>
  <r>
    <n v="498"/>
    <s v="Pearl-breasted Swallow"/>
    <s v="Hirundo dimidiata"/>
    <s v="Not endemic"/>
    <x v="0"/>
    <x v="0"/>
    <x v="0"/>
    <b v="1"/>
    <m/>
  </r>
  <r>
    <n v="493"/>
    <s v="Barn Swallow"/>
    <s v="Hirundo rustica"/>
    <s v="Not endemic"/>
    <x v="0"/>
    <x v="0"/>
    <x v="0"/>
    <b v="1"/>
    <m/>
  </r>
  <r>
    <n v="496"/>
    <s v="Wire-tailed Swallow"/>
    <s v="Hirundo smithii"/>
    <s v="Not endemic"/>
    <x v="0"/>
    <x v="0"/>
    <x v="0"/>
    <b v="1"/>
    <m/>
  </r>
  <r>
    <n v="668"/>
    <s v="Southern Hyliota"/>
    <s v="Hyliota australis"/>
    <s v="Not endemic"/>
    <x v="0"/>
    <x v="1"/>
    <x v="1"/>
    <b v="1"/>
    <m/>
  </r>
  <r>
    <n v="831"/>
    <s v="Pink-throated Twinspot"/>
    <s v="Hypargos margaritatus"/>
    <s v="Not endemic"/>
    <x v="0"/>
    <x v="2"/>
    <x v="2"/>
    <b v="1"/>
    <m/>
  </r>
  <r>
    <n v="832"/>
    <s v="Red-throated Twinspot"/>
    <s v="Hypargos niveoguttatus"/>
    <s v="Not endemic"/>
    <x v="0"/>
    <x v="3"/>
    <x v="3"/>
    <b v="1"/>
    <m/>
  </r>
  <r>
    <n v="149"/>
    <s v="African Fish Eagle"/>
    <s v="Icthyophaga vocifer"/>
    <s v="Not endemic"/>
    <x v="0"/>
    <x v="0"/>
    <x v="0"/>
    <b v="1"/>
    <m/>
  </r>
  <r>
    <n v="666"/>
    <s v="Dark-capped (African) Yellow Warbler"/>
    <s v="Iduna natalensis"/>
    <s v="Not endemic"/>
    <x v="0"/>
    <x v="0"/>
    <x v="0"/>
    <b v="1"/>
    <m/>
  </r>
  <r>
    <n v="440"/>
    <s v="Greater Honeyguide"/>
    <s v="Indicator indicator"/>
    <s v="Not endemic"/>
    <x v="0"/>
    <x v="0"/>
    <x v="0"/>
    <b v="1"/>
    <m/>
  </r>
  <r>
    <n v="442"/>
    <s v="Lesser Honeyguide"/>
    <s v="Indicator minor"/>
    <s v="Not endemic"/>
    <x v="0"/>
    <x v="0"/>
    <x v="0"/>
    <b v="1"/>
    <m/>
  </r>
  <r>
    <n v="441"/>
    <s v="Scaly-throated Honeyguide"/>
    <s v="Indicator variegatus"/>
    <s v="Not endemic"/>
    <x v="0"/>
    <x v="0"/>
    <x v="0"/>
    <b v="1"/>
    <m/>
  </r>
  <r>
    <n v="398"/>
    <s v="African Pygmy Kingfisher"/>
    <s v="Ispidina picta"/>
    <s v="Not endemic"/>
    <x v="0"/>
    <x v="0"/>
    <x v="0"/>
    <b v="1"/>
    <m/>
  </r>
  <r>
    <n v="67"/>
    <s v="Little Bittern"/>
    <s v="Ixobrychus minutus"/>
    <s v="Not endemic"/>
    <x v="0"/>
    <x v="0"/>
    <x v="0"/>
    <b v="1"/>
    <m/>
  </r>
  <r>
    <n v="66"/>
    <s v="Dwarf Bittern"/>
    <s v="Ixobrychus sturmii"/>
    <s v="Not endemic"/>
    <x v="0"/>
    <x v="0"/>
    <x v="0"/>
    <b v="1"/>
    <m/>
  </r>
  <r>
    <n v="453"/>
    <s v="Red-throated Wryneck"/>
    <s v="Jynx ruficollis"/>
    <s v="Not endemic"/>
    <x v="0"/>
    <x v="0"/>
    <x v="0"/>
    <b v="1"/>
    <m/>
  </r>
  <r>
    <n v="144"/>
    <s v="Lizard Buzzard"/>
    <s v="Kaupifalco monogrammicus"/>
    <s v="Not endemic"/>
    <x v="0"/>
    <x v="0"/>
    <x v="0"/>
    <b v="1"/>
    <m/>
  </r>
  <r>
    <n v="835"/>
    <s v="Jameson's Firefinch"/>
    <s v="Lagonosticta rhodopareia"/>
    <s v="Not endemic"/>
    <x v="0"/>
    <x v="0"/>
    <x v="0"/>
    <b v="1"/>
    <m/>
  </r>
  <r>
    <n v="833"/>
    <s v="African Firefinch"/>
    <s v="Lagonosticta rubricata"/>
    <s v="Not endemic"/>
    <x v="0"/>
    <x v="0"/>
    <x v="0"/>
    <b v="1"/>
    <m/>
  </r>
  <r>
    <n v="837"/>
    <s v="Red-billed Firefinch"/>
    <s v="Lagonosticta senegala"/>
    <s v="Not endemic"/>
    <x v="0"/>
    <x v="0"/>
    <x v="0"/>
    <b v="1"/>
    <m/>
  </r>
  <r>
    <n v="743"/>
    <s v="Burchell's Starling"/>
    <s v="Lamprotornis australis"/>
    <s v="Not endemic"/>
    <x v="0"/>
    <x v="0"/>
    <x v="0"/>
    <b v="1"/>
    <m/>
  </r>
  <r>
    <n v="746"/>
    <s v="Pied Starling"/>
    <s v="Lamprotornis bicolor"/>
    <s v="Not endemic"/>
    <x v="0"/>
    <x v="0"/>
    <x v="0"/>
    <b v="1"/>
    <m/>
  </r>
  <r>
    <n v="738"/>
    <s v="Greater Blue-eared Starling"/>
    <s v="Lamprotornis chalybaeus"/>
    <s v="Not endemic"/>
    <x v="0"/>
    <x v="0"/>
    <x v="0"/>
    <b v="1"/>
    <m/>
  </r>
  <r>
    <n v="742"/>
    <s v="Meves's Starling"/>
    <s v="Lamprotornis mevesii"/>
    <s v="Not endemic"/>
    <x v="0"/>
    <x v="2"/>
    <x v="0"/>
    <b v="0"/>
    <m/>
  </r>
  <r>
    <n v="737"/>
    <s v="Cape Starling"/>
    <s v="Lamprotornis nitens"/>
    <s v="Not endemic"/>
    <x v="0"/>
    <x v="0"/>
    <x v="0"/>
    <b v="1"/>
    <m/>
  </r>
  <r>
    <n v="711"/>
    <s v="Crimson-breasted Shrike"/>
    <s v="Laniarius atrococcineus"/>
    <s v="Not endemic"/>
    <x v="0"/>
    <x v="0"/>
    <x v="0"/>
    <b v="1"/>
    <m/>
  </r>
  <r>
    <n v="709"/>
    <s v="Southern Boubou"/>
    <s v="Laniarius ferrugineus"/>
    <s v="Not endemic"/>
    <x v="0"/>
    <x v="0"/>
    <x v="0"/>
    <b v="1"/>
    <m/>
  </r>
  <r>
    <n v="7866"/>
    <s v="Tropical Boubou"/>
    <s v="Laniarius major"/>
    <s v="Not endemic"/>
    <x v="0"/>
    <x v="2"/>
    <x v="2"/>
    <b v="1"/>
    <m/>
  </r>
  <r>
    <n v="707"/>
    <s v="Southern (Common) Fiscal"/>
    <s v="Lanius collaris"/>
    <s v="Not endemic"/>
    <x v="0"/>
    <x v="0"/>
    <x v="0"/>
    <b v="1"/>
    <m/>
  </r>
  <r>
    <n v="708"/>
    <s v="Red-backed Shrike"/>
    <s v="Lanius collurio"/>
    <s v="Not endemic"/>
    <x v="0"/>
    <x v="0"/>
    <x v="0"/>
    <b v="1"/>
    <m/>
  </r>
  <r>
    <n v="706"/>
    <s v="Lesser Grey Shrike"/>
    <s v="Lanius minor"/>
    <s v="Not endemic"/>
    <x v="0"/>
    <x v="0"/>
    <x v="0"/>
    <b v="1"/>
    <m/>
  </r>
  <r>
    <n v="73"/>
    <s v="Marabou Stork"/>
    <s v="Leptoptilos crumenifer"/>
    <s v="Not endemic"/>
    <x v="2"/>
    <x v="0"/>
    <x v="0"/>
    <b v="1"/>
    <m/>
  </r>
  <r>
    <n v="266"/>
    <s v="Bar-tailed Godwit"/>
    <s v="Limosa lapponica"/>
    <s v="Not endemic"/>
    <x v="0"/>
    <x v="0"/>
    <x v="0"/>
    <b v="1"/>
    <m/>
  </r>
  <r>
    <n v="227"/>
    <s v="Black-bellied Bustard"/>
    <s v="Lissotis melanogaster"/>
    <s v="Not endemic"/>
    <x v="0"/>
    <x v="0"/>
    <x v="0"/>
    <b v="1"/>
    <m/>
  </r>
  <r>
    <n v="598"/>
    <s v="River Warbler"/>
    <s v="Locustella fluviatilis"/>
    <s v="Not endemic"/>
    <x v="0"/>
    <x v="1"/>
    <x v="2"/>
    <b v="0"/>
    <m/>
  </r>
  <r>
    <n v="138"/>
    <s v="Long-crested Eagle"/>
    <s v="Lophaetus occipitalis"/>
    <s v="Not endemic"/>
    <x v="0"/>
    <x v="0"/>
    <x v="0"/>
    <b v="1"/>
    <m/>
  </r>
  <r>
    <n v="427"/>
    <s v="Crowned Hornbill"/>
    <s v="Lophoceros alboterminatus"/>
    <s v="Not endemic"/>
    <x v="0"/>
    <x v="0"/>
    <x v="0"/>
    <b v="1"/>
    <m/>
  </r>
  <r>
    <n v="424"/>
    <s v="African Grey Hornbill"/>
    <s v="Lophoceros nasutus"/>
    <s v="Not endemic"/>
    <x v="0"/>
    <x v="0"/>
    <x v="0"/>
    <b v="1"/>
    <m/>
  </r>
  <r>
    <n v="224"/>
    <s v="Red-crested Korhaan"/>
    <s v="Lophotis ruficrista"/>
    <s v="Not endemic"/>
    <x v="0"/>
    <x v="0"/>
    <x v="0"/>
    <b v="1"/>
    <m/>
  </r>
  <r>
    <n v="592"/>
    <s v="Thrush Nightingale"/>
    <s v="Luscinia luscinia"/>
    <s v="Not endemic"/>
    <x v="0"/>
    <x v="2"/>
    <x v="2"/>
    <b v="1"/>
    <m/>
  </r>
  <r>
    <n v="431"/>
    <s v="Black-collared Barbet"/>
    <s v="Lybius torquatus"/>
    <s v="Not endemic"/>
    <x v="0"/>
    <x v="0"/>
    <x v="0"/>
    <b v="1"/>
    <m/>
  </r>
  <r>
    <n v="131"/>
    <s v="Bat Hawk"/>
    <s v="Macheiramphus alcinus"/>
    <s v="Not endemic"/>
    <x v="4"/>
    <x v="2"/>
    <x v="2"/>
    <b v="1"/>
    <m/>
  </r>
  <r>
    <n v="705"/>
    <s v="Rosy-throated Longclaw"/>
    <s v="Macronyx ameliae"/>
    <s v="Not endemic"/>
    <x v="4"/>
    <x v="1"/>
    <x v="1"/>
    <b v="1"/>
    <m/>
  </r>
  <r>
    <n v="703"/>
    <s v="Cape Longclaw"/>
    <s v="Macronyx capensis"/>
    <s v="Not endemic"/>
    <x v="0"/>
    <x v="0"/>
    <x v="0"/>
    <b v="1"/>
    <m/>
  </r>
  <r>
    <n v="704"/>
    <s v="Yellow-throated Longclaw"/>
    <s v="Macronyx croceus"/>
    <s v="Not endemic"/>
    <x v="0"/>
    <x v="0"/>
    <x v="0"/>
    <b v="1"/>
    <m/>
  </r>
  <r>
    <n v="723"/>
    <s v="Grey-headed Bush-Shrike"/>
    <s v="Malaconotus blanchoti"/>
    <s v="Not endemic"/>
    <x v="0"/>
    <x v="0"/>
    <x v="0"/>
    <b v="1"/>
    <m/>
  </r>
  <r>
    <n v="619"/>
    <s v="Rufous-eared Warbler"/>
    <s v="Malcorus pectoralis"/>
    <s v="Not endemic"/>
    <x v="0"/>
    <x v="0"/>
    <x v="0"/>
    <b v="1"/>
    <m/>
  </r>
  <r>
    <n v="827"/>
    <s v="Green Twinspot"/>
    <s v="Mandingoa nitidula"/>
    <s v="Not endemic"/>
    <x v="0"/>
    <x v="0"/>
    <x v="0"/>
    <b v="1"/>
    <m/>
  </r>
  <r>
    <n v="395"/>
    <s v="Giant Kingfisher"/>
    <s v="Megaceryle maxima"/>
    <s v="Not endemic"/>
    <x v="0"/>
    <x v="0"/>
    <x v="0"/>
    <b v="1"/>
    <m/>
  </r>
  <r>
    <n v="664"/>
    <s v="Southern Black Flycatcher"/>
    <s v="Melaenornis pammelaina"/>
    <s v="Not endemic"/>
    <x v="0"/>
    <x v="0"/>
    <x v="0"/>
    <b v="1"/>
    <m/>
  </r>
  <r>
    <n v="525"/>
    <s v="Grey Tit"/>
    <s v="Melaniparus afer"/>
    <s v="Not endemic"/>
    <x v="0"/>
    <x v="0"/>
    <x v="0"/>
    <b v="1"/>
    <m/>
  </r>
  <r>
    <n v="514"/>
    <s v="Ashy Tit"/>
    <s v="Melaniparus cinerascens"/>
    <s v="Not endemic"/>
    <x v="0"/>
    <x v="0"/>
    <x v="0"/>
    <b v="1"/>
    <m/>
  </r>
  <r>
    <n v="527"/>
    <s v="Southern Black Tit"/>
    <s v="Melaniparus niger"/>
    <s v="Not endemic"/>
    <x v="0"/>
    <x v="0"/>
    <x v="0"/>
    <b v="1"/>
    <m/>
  </r>
  <r>
    <n v="165"/>
    <s v="Pale Chanting Goshawk"/>
    <s v="Melierax canorus"/>
    <s v="Not endemic"/>
    <x v="0"/>
    <x v="0"/>
    <x v="0"/>
    <b v="1"/>
    <m/>
  </r>
  <r>
    <n v="163"/>
    <s v="Dark Chanting Goshawk"/>
    <s v="Melierax metabates"/>
    <s v="Not endemic"/>
    <x v="0"/>
    <x v="0"/>
    <x v="0"/>
    <b v="1"/>
    <m/>
  </r>
  <r>
    <n v="404"/>
    <s v="European Bee-eater"/>
    <s v="Merops apiaster"/>
    <s v="Not endemic"/>
    <x v="0"/>
    <x v="0"/>
    <x v="0"/>
    <b v="1"/>
    <m/>
  </r>
  <r>
    <n v="409"/>
    <s v="White-fronted Bee-eater"/>
    <s v="Merops bullockoides"/>
    <s v="Not endemic"/>
    <x v="0"/>
    <x v="0"/>
    <x v="0"/>
    <b v="1"/>
    <m/>
  </r>
  <r>
    <n v="411"/>
    <s v="Swallow-tailed Bee-eater"/>
    <s v="Merops hirundineus"/>
    <s v="Not endemic"/>
    <x v="0"/>
    <x v="0"/>
    <x v="0"/>
    <b v="1"/>
    <m/>
  </r>
  <r>
    <n v="407"/>
    <s v="Southern Carmine Bee-eater"/>
    <s v="Merops nubicoides"/>
    <s v="Not endemic"/>
    <x v="0"/>
    <x v="0"/>
    <x v="0"/>
    <b v="1"/>
    <m/>
  </r>
  <r>
    <n v="405"/>
    <s v="Blue-cheeked Bee-eater"/>
    <s v="Merops persicus"/>
    <s v="Not endemic"/>
    <x v="0"/>
    <x v="0"/>
    <x v="0"/>
    <b v="1"/>
    <m/>
  </r>
  <r>
    <n v="410"/>
    <s v="Little Bee-eater"/>
    <s v="Merops pusillus"/>
    <s v="Not endemic"/>
    <x v="0"/>
    <x v="0"/>
    <x v="0"/>
    <b v="1"/>
    <m/>
  </r>
  <r>
    <n v="50"/>
    <s v="Reed Cormorant"/>
    <s v="Microcarbo africanus"/>
    <s v="Not endemic"/>
    <x v="0"/>
    <x v="0"/>
    <x v="0"/>
    <b v="1"/>
    <m/>
  </r>
  <r>
    <n v="162"/>
    <s v="Gabar Goshawk"/>
    <s v="Micronisus gabar"/>
    <s v="Not endemic"/>
    <x v="0"/>
    <x v="0"/>
    <x v="0"/>
    <b v="1"/>
    <m/>
  </r>
  <r>
    <n v="229"/>
    <s v="Lesser Jacana"/>
    <s v="Microparra capensis"/>
    <s v="Not endemic"/>
    <x v="3"/>
    <x v="2"/>
    <x v="2"/>
    <b v="1"/>
    <s v="Exclude no RLA"/>
  </r>
  <r>
    <n v="129"/>
    <s v="Yellow-billed Kite"/>
    <s v="Milvus aegyptius"/>
    <s v="Not endemic"/>
    <x v="0"/>
    <x v="0"/>
    <x v="0"/>
    <b v="1"/>
    <m/>
  </r>
  <r>
    <n v="128"/>
    <s v="Black Kite"/>
    <s v="Milvus migrans"/>
    <s v="Not endemic"/>
    <x v="0"/>
    <x v="0"/>
    <x v="0"/>
    <b v="1"/>
    <m/>
  </r>
  <r>
    <n v="458"/>
    <s v="Rufous-naped Lark"/>
    <s v="Mirafra africana"/>
    <s v="Not endemic"/>
    <x v="0"/>
    <x v="0"/>
    <x v="0"/>
    <b v="1"/>
    <m/>
  </r>
  <r>
    <n v="4140"/>
    <s v="Cape Clapper Lark"/>
    <s v="Mirafra apiata"/>
    <s v="Not endemic"/>
    <x v="0"/>
    <x v="0"/>
    <x v="0"/>
    <b v="1"/>
    <m/>
  </r>
  <r>
    <n v="456"/>
    <s v="Melodious Lark"/>
    <s v="Mirafra cheniana"/>
    <s v="Not endemic"/>
    <x v="2"/>
    <x v="0"/>
    <x v="0"/>
    <b v="1"/>
    <m/>
  </r>
  <r>
    <n v="1183"/>
    <s v="Eastern Clapper Lark"/>
    <s v="Mirafra fasciolata"/>
    <s v="Not endemic"/>
    <x v="0"/>
    <x v="0"/>
    <x v="0"/>
    <b v="1"/>
    <m/>
  </r>
  <r>
    <n v="457"/>
    <s v="Monotonous Lark"/>
    <s v="Mirafra passerina"/>
    <s v="Not endemic"/>
    <x v="0"/>
    <x v="0"/>
    <x v="0"/>
    <b v="1"/>
    <m/>
  </r>
  <r>
    <n v="468"/>
    <s v="Flappet Lark"/>
    <s v="Mirafra rufocinnamomea"/>
    <s v="Not endemic"/>
    <x v="0"/>
    <x v="0"/>
    <x v="0"/>
    <b v="1"/>
    <m/>
  </r>
  <r>
    <n v="561"/>
    <s v="Short-toed Rock Thrush"/>
    <s v="Monticola brevipes"/>
    <s v="Not endemic"/>
    <x v="0"/>
    <x v="0"/>
    <x v="0"/>
    <b v="1"/>
    <m/>
  </r>
  <r>
    <n v="560"/>
    <s v="Sentinel Rock Thrush"/>
    <s v="Monticola explorator"/>
    <s v="Not endemic"/>
    <x v="0"/>
    <x v="0"/>
    <x v="0"/>
    <b v="1"/>
    <m/>
  </r>
  <r>
    <n v="559"/>
    <s v="Cape Rock Thrush"/>
    <s v="Monticola rupestris"/>
    <s v="Not endemic"/>
    <x v="0"/>
    <x v="0"/>
    <x v="0"/>
    <b v="1"/>
    <m/>
  </r>
  <r>
    <n v="685"/>
    <s v="African Pied Wagtail"/>
    <s v="Motacilla aguimp"/>
    <s v="Not endemic"/>
    <x v="0"/>
    <x v="0"/>
    <x v="0"/>
    <b v="1"/>
    <m/>
  </r>
  <r>
    <n v="686"/>
    <s v="Cape Wagtail"/>
    <s v="Motacilla capensis"/>
    <s v="Not endemic"/>
    <x v="0"/>
    <x v="0"/>
    <x v="0"/>
    <b v="1"/>
    <m/>
  </r>
  <r>
    <n v="688"/>
    <s v="Mountain Wagtail"/>
    <s v="Motacilla clara"/>
    <s v="Not endemic"/>
    <x v="0"/>
    <x v="0"/>
    <x v="0"/>
    <b v="1"/>
    <m/>
  </r>
  <r>
    <n v="689"/>
    <s v="Western Yellow Wagtail"/>
    <s v="Motacilla flava"/>
    <s v="Not endemic"/>
    <x v="0"/>
    <x v="2"/>
    <x v="2"/>
    <b v="1"/>
    <m/>
  </r>
  <r>
    <n v="655"/>
    <s v="African Dusky Flycatcher"/>
    <s v="Muscicapa adusta"/>
    <s v="Not endemic"/>
    <x v="0"/>
    <x v="0"/>
    <x v="0"/>
    <b v="1"/>
    <m/>
  </r>
  <r>
    <n v="654"/>
    <s v="Spotted Flycatcher"/>
    <s v="Muscicapa striata"/>
    <s v="Not endemic"/>
    <x v="0"/>
    <x v="0"/>
    <x v="0"/>
    <b v="1"/>
    <m/>
  </r>
  <r>
    <n v="76"/>
    <s v="Yellow-billed Stork"/>
    <s v="Mycteria ibis"/>
    <s v="Not endemic"/>
    <x v="1"/>
    <x v="0"/>
    <x v="0"/>
    <b v="1"/>
    <m/>
  </r>
  <r>
    <n v="657"/>
    <s v="Grey Tit-Flycatcher"/>
    <s v="Myioparus plumbeus"/>
    <s v="Not endemic"/>
    <x v="0"/>
    <x v="0"/>
    <x v="0"/>
    <b v="1"/>
    <m/>
  </r>
  <r>
    <n v="574"/>
    <s v="Arnot's Chat"/>
    <s v="Myrmecocichla arnotti"/>
    <s v="Not endemic"/>
    <x v="0"/>
    <x v="1"/>
    <x v="1"/>
    <b v="1"/>
    <m/>
  </r>
  <r>
    <n v="575"/>
    <s v="Ant-eating Chat"/>
    <s v="Myrmecocichla formicivora"/>
    <s v="Not endemic"/>
    <x v="0"/>
    <x v="0"/>
    <x v="0"/>
    <b v="1"/>
    <m/>
  </r>
  <r>
    <n v="564"/>
    <s v="Mountain Wheatear"/>
    <s v="Myrmecocichla monticola"/>
    <s v="Not endemic"/>
    <x v="0"/>
    <x v="0"/>
    <x v="0"/>
    <b v="1"/>
    <m/>
  </r>
  <r>
    <n v="389"/>
    <s v="BÃ¶hm's Spinetail"/>
    <s v="Neafrapus boehmi"/>
    <s v="Not endemic"/>
    <x v="0"/>
    <x v="1"/>
    <x v="1"/>
    <b v="1"/>
    <m/>
  </r>
  <r>
    <n v="110"/>
    <s v="Hooded Vulture"/>
    <s v="Necrosyrtes monachus"/>
    <s v="Not endemic"/>
    <x v="5"/>
    <x v="2"/>
    <x v="2"/>
    <b v="1"/>
    <m/>
  </r>
  <r>
    <n v="751"/>
    <s v="Malachite Sunbird"/>
    <s v="Nectarinia famosa"/>
    <s v="Not endemic"/>
    <x v="0"/>
    <x v="0"/>
    <x v="0"/>
    <b v="1"/>
    <m/>
  </r>
  <r>
    <n v="510"/>
    <s v="Banded Martin"/>
    <s v="Neophedina cincta"/>
    <s v="Not endemic"/>
    <x v="0"/>
    <x v="0"/>
    <x v="0"/>
    <b v="1"/>
    <m/>
  </r>
  <r>
    <n v="219"/>
    <s v="Denham's Bustard"/>
    <s v="Neotis denhami"/>
    <s v="Not endemic"/>
    <x v="1"/>
    <x v="0"/>
    <x v="0"/>
    <b v="1"/>
    <m/>
  </r>
  <r>
    <n v="218"/>
    <s v="Ludwig's Bustard"/>
    <s v="Neotis ludwigii"/>
    <s v="Not endemic"/>
    <x v="4"/>
    <x v="0"/>
    <x v="0"/>
    <b v="1"/>
    <m/>
  </r>
  <r>
    <n v="102"/>
    <s v="Southern Pochard"/>
    <s v="Netta erythrophthalma"/>
    <s v="Not endemic"/>
    <x v="2"/>
    <x v="0"/>
    <x v="0"/>
    <b v="1"/>
    <m/>
  </r>
  <r>
    <n v="92"/>
    <s v="African Pygmy Goose"/>
    <s v="Nettapus auritus"/>
    <s v="Not endemic"/>
    <x v="2"/>
    <x v="0"/>
    <x v="0"/>
    <b v="1"/>
    <m/>
  </r>
  <r>
    <n v="725"/>
    <s v="Eastern Nicator"/>
    <s v="Nicator gularis"/>
    <s v="Not endemic"/>
    <x v="0"/>
    <x v="0"/>
    <x v="0"/>
    <b v="1"/>
    <m/>
  </r>
  <r>
    <n v="731"/>
    <s v="Brubru"/>
    <s v="Nilaus afer"/>
    <s v="Not endemic"/>
    <x v="0"/>
    <x v="0"/>
    <x v="0"/>
    <b v="1"/>
    <m/>
  </r>
  <r>
    <n v="740"/>
    <s v="Black-bellied Starling"/>
    <s v="Notopholia corusca"/>
    <s v="Not endemic"/>
    <x v="0"/>
    <x v="0"/>
    <x v="0"/>
    <b v="1"/>
    <m/>
  </r>
  <r>
    <n v="267"/>
    <s v="Eurasian Curlew"/>
    <s v="Numenius arquata"/>
    <s v="Not endemic"/>
    <x v="3"/>
    <x v="0"/>
    <x v="0"/>
    <b v="1"/>
    <s v="Exclude no RLA"/>
  </r>
  <r>
    <n v="268"/>
    <s v="Common Whimbrel"/>
    <s v="Numenius phaeopus"/>
    <s v="Not endemic"/>
    <x v="0"/>
    <x v="0"/>
    <x v="0"/>
    <b v="1"/>
    <s v="Changed common name - Euratian to common and not on website"/>
  </r>
  <r>
    <n v="192"/>
    <s v="Helmeted Guineafowl"/>
    <s v="Numida meleagris"/>
    <s v="Not endemic"/>
    <x v="0"/>
    <x v="0"/>
    <x v="0"/>
    <b v="1"/>
    <m/>
  </r>
  <r>
    <n v="69"/>
    <s v="Black-crowned Night Heron"/>
    <s v="Nycticorax nycticorax"/>
    <s v="Not endemic"/>
    <x v="2"/>
    <x v="0"/>
    <x v="0"/>
    <b v="1"/>
    <m/>
  </r>
  <r>
    <n v="318"/>
    <s v="Namaqua Dove"/>
    <s v="Oena capensis"/>
    <s v="Not endemic"/>
    <x v="0"/>
    <x v="0"/>
    <x v="0"/>
    <b v="1"/>
    <m/>
  </r>
  <r>
    <n v="570"/>
    <s v="Familiar Chat"/>
    <s v="Oenanthe familiaris"/>
    <s v="Not endemic"/>
    <x v="0"/>
    <x v="0"/>
    <x v="0"/>
    <b v="1"/>
    <m/>
  </r>
  <r>
    <n v="568"/>
    <s v="Capped Wheatear"/>
    <s v="Oenanthe pileata"/>
    <s v="Not endemic"/>
    <x v="0"/>
    <x v="0"/>
    <x v="0"/>
    <b v="1"/>
    <m/>
  </r>
  <r>
    <n v="745"/>
    <s v="Red-winged Starling"/>
    <s v="Onychognathus morio"/>
    <s v="Not endemic"/>
    <x v="0"/>
    <x v="0"/>
    <x v="0"/>
    <b v="1"/>
    <m/>
  </r>
  <r>
    <n v="744"/>
    <s v="Pale-winged Starling"/>
    <s v="Onychognathus nabouroup"/>
    <s v="Not endemic"/>
    <x v="0"/>
    <x v="0"/>
    <x v="0"/>
    <b v="1"/>
    <m/>
  </r>
  <r>
    <n v="520"/>
    <s v="African Golden Oriole"/>
    <s v="Oriolus auratus"/>
    <s v="Not endemic"/>
    <x v="0"/>
    <x v="2"/>
    <x v="2"/>
    <b v="1"/>
    <m/>
  </r>
  <r>
    <n v="521"/>
    <s v="Black-headed Oriole"/>
    <s v="Oriolus larvatus"/>
    <s v="Not endemic"/>
    <x v="0"/>
    <x v="0"/>
    <x v="0"/>
    <b v="1"/>
    <m/>
  </r>
  <r>
    <n v="519"/>
    <s v="Eurasian Golden Oriole"/>
    <s v="Oriolus oriolus"/>
    <s v="Not endemic"/>
    <x v="0"/>
    <x v="0"/>
    <x v="0"/>
    <b v="1"/>
    <m/>
  </r>
  <r>
    <n v="174"/>
    <s v="Crested Francolin"/>
    <s v="Ortygornis sephaena"/>
    <s v="Not endemic"/>
    <x v="0"/>
    <x v="0"/>
    <x v="0"/>
    <b v="1"/>
    <m/>
  </r>
  <r>
    <n v="844"/>
    <s v="African Quail-finch"/>
    <s v="Ortygospiza atricollis"/>
    <s v="Not endemic"/>
    <x v="0"/>
    <x v="0"/>
    <x v="0"/>
    <b v="1"/>
    <m/>
  </r>
  <r>
    <n v="363"/>
    <s v="African Scops Owl"/>
    <s v="Otus senegalensis"/>
    <s v="Not endemic"/>
    <x v="0"/>
    <x v="0"/>
    <x v="0"/>
    <b v="1"/>
    <m/>
  </r>
  <r>
    <n v="103"/>
    <s v="Maccoa Duck"/>
    <s v="Oxyura maccoa"/>
    <s v="Not endemic"/>
    <x v="1"/>
    <x v="0"/>
    <x v="0"/>
    <b v="1"/>
    <m/>
  </r>
  <r>
    <n v="345"/>
    <s v="Thick-billed Cuckoo"/>
    <s v="Pachycoccyx audeberti"/>
    <s v="Not endemic"/>
    <x v="0"/>
    <x v="2"/>
    <x v="2"/>
    <b v="1"/>
    <m/>
  </r>
  <r>
    <n v="172"/>
    <s v="Western Osprey"/>
    <s v="Pandion haliaetus"/>
    <s v="Not endemic"/>
    <x v="0"/>
    <x v="0"/>
    <x v="0"/>
    <b v="1"/>
    <m/>
  </r>
  <r>
    <n v="211"/>
    <s v="Lesser Moorhen"/>
    <s v="Paragallinula angulata"/>
    <s v="Not endemic"/>
    <x v="0"/>
    <x v="0"/>
    <x v="0"/>
    <b v="1"/>
    <m/>
  </r>
  <r>
    <n v="4142"/>
    <s v="Southern Grey-headed Sparrow"/>
    <s v="Passer diffusus"/>
    <s v="Not endemic"/>
    <x v="0"/>
    <x v="0"/>
    <x v="0"/>
    <b v="1"/>
    <m/>
  </r>
  <r>
    <n v="786"/>
    <s v="Cape Sparrow"/>
    <s v="Passer melanurus"/>
    <s v="Not endemic"/>
    <x v="0"/>
    <x v="0"/>
    <x v="0"/>
    <b v="1"/>
    <m/>
  </r>
  <r>
    <n v="785"/>
    <s v="Great Sparrow"/>
    <s v="Passer motitensis"/>
    <s v="Not endemic"/>
    <x v="0"/>
    <x v="0"/>
    <x v="0"/>
    <b v="1"/>
    <m/>
  </r>
  <r>
    <n v="41"/>
    <s v="Pink-backed Pelican"/>
    <s v="Pelecanus rufescens"/>
    <s v="Not endemic"/>
    <x v="1"/>
    <x v="2"/>
    <x v="2"/>
    <b v="1"/>
    <m/>
  </r>
  <r>
    <n v="132"/>
    <s v="European Honey Buzzard"/>
    <s v="Pernis apivorus"/>
    <s v="Not endemic"/>
    <x v="0"/>
    <x v="0"/>
    <x v="0"/>
    <b v="1"/>
    <m/>
  </r>
  <r>
    <n v="504"/>
    <s v="South African Cliff Swallow"/>
    <s v="Petrochelidon spilodera"/>
    <s v="Not endemic"/>
    <x v="0"/>
    <x v="0"/>
    <x v="0"/>
    <b v="1"/>
    <m/>
  </r>
  <r>
    <n v="783"/>
    <s v="Sociable Weaver"/>
    <s v="Philetairus socius"/>
    <s v="Not endemic"/>
    <x v="0"/>
    <x v="0"/>
    <x v="0"/>
    <b v="1"/>
    <m/>
  </r>
  <r>
    <n v="87"/>
    <s v="Lesser Flamingo"/>
    <s v="Phoeniconaias minor"/>
    <s v="Not endemic"/>
    <x v="1"/>
    <x v="0"/>
    <x v="0"/>
    <b v="1"/>
    <m/>
  </r>
  <r>
    <n v="86"/>
    <s v="Greater Flamingo"/>
    <s v="Phoenicopterus roseus"/>
    <s v="Not endemic"/>
    <x v="2"/>
    <x v="0"/>
    <x v="0"/>
    <b v="1"/>
    <m/>
  </r>
  <r>
    <n v="419"/>
    <s v="Green Wood-hoopoe"/>
    <s v="Phoeniculus purpureus"/>
    <s v="Not endemic"/>
    <x v="0"/>
    <x v="0"/>
    <x v="0"/>
    <b v="1"/>
    <m/>
  </r>
  <r>
    <n v="653"/>
    <s v="Namaqua Warbler"/>
    <s v="Phragmacia substriata"/>
    <s v="Not endemic"/>
    <x v="0"/>
    <x v="0"/>
    <x v="0"/>
    <b v="1"/>
    <m/>
  </r>
  <r>
    <n v="547"/>
    <s v="Yellow-streaked Greenbul"/>
    <s v="Phyllastrephus flavostriatus"/>
    <s v="Not endemic"/>
    <x v="0"/>
    <x v="2"/>
    <x v="2"/>
    <b v="1"/>
    <m/>
  </r>
  <r>
    <n v="546"/>
    <s v="Terrestrial Brownbul"/>
    <s v="Phyllastrephus terrestris"/>
    <s v="Not endemic"/>
    <x v="0"/>
    <x v="0"/>
    <x v="0"/>
    <b v="1"/>
    <m/>
  </r>
  <r>
    <n v="671"/>
    <s v="Yellow-throated Woodland Warbler"/>
    <s v="Phylloscopus ruficapilla"/>
    <s v="Not endemic"/>
    <x v="0"/>
    <x v="0"/>
    <x v="0"/>
    <b v="1"/>
    <m/>
  </r>
  <r>
    <n v="599"/>
    <s v="Willow Warbler"/>
    <s v="Phylloscopus trochilus"/>
    <s v="Not endemic"/>
    <x v="0"/>
    <x v="0"/>
    <x v="0"/>
    <b v="1"/>
    <m/>
  </r>
  <r>
    <n v="464"/>
    <s v="Dusky Lark"/>
    <s v="Pinarocorys nigricans"/>
    <s v="Not endemic"/>
    <x v="0"/>
    <x v="0"/>
    <x v="0"/>
    <b v="1"/>
    <m/>
  </r>
  <r>
    <n v="85"/>
    <s v="African Spoonbill"/>
    <s v="Platalea alba"/>
    <s v="Not endemic"/>
    <x v="0"/>
    <x v="0"/>
    <x v="0"/>
    <b v="1"/>
    <m/>
  </r>
  <r>
    <n v="677"/>
    <s v="Black-throated Wattle-eye"/>
    <s v="Platysteira peltata"/>
    <s v="Not endemic"/>
    <x v="3"/>
    <x v="2"/>
    <x v="2"/>
    <b v="1"/>
    <s v="Exclude no RLA"/>
  </r>
  <r>
    <n v="88"/>
    <s v="Spur-winged Goose"/>
    <s v="Plectropterus gambensis"/>
    <s v="Not endemic"/>
    <x v="0"/>
    <x v="0"/>
    <x v="0"/>
    <b v="1"/>
    <m/>
  </r>
  <r>
    <n v="83"/>
    <s v="Glossy Ibis"/>
    <s v="Plegadis falcinellus"/>
    <s v="Not endemic"/>
    <x v="0"/>
    <x v="0"/>
    <x v="0"/>
    <b v="1"/>
    <m/>
  </r>
  <r>
    <n v="780"/>
    <s v="White-browed Sparrow-Weaver"/>
    <s v="Plocepasser mahali"/>
    <s v="Not endemic"/>
    <x v="0"/>
    <x v="0"/>
    <x v="0"/>
    <b v="1"/>
    <m/>
  </r>
  <r>
    <n v="790"/>
    <s v="Dark-backed Weaver"/>
    <s v="Ploceus bicolor"/>
    <s v="Not endemic"/>
    <x v="0"/>
    <x v="0"/>
    <x v="0"/>
    <b v="1"/>
    <m/>
  </r>
  <r>
    <n v="799"/>
    <s v="Cape Weaver"/>
    <s v="Ploceus capensis"/>
    <s v="Not endemic"/>
    <x v="0"/>
    <x v="0"/>
    <x v="0"/>
    <b v="1"/>
    <m/>
  </r>
  <r>
    <n v="797"/>
    <s v="Village Weaver"/>
    <s v="Ploceus cucullatus"/>
    <s v="Not endemic"/>
    <x v="0"/>
    <x v="0"/>
    <x v="0"/>
    <b v="1"/>
    <m/>
  </r>
  <r>
    <n v="792"/>
    <s v="Lesser Masked Weaver"/>
    <s v="Ploceus intermedius"/>
    <s v="Not endemic"/>
    <x v="0"/>
    <x v="0"/>
    <x v="0"/>
    <b v="1"/>
    <m/>
  </r>
  <r>
    <n v="791"/>
    <s v="Spectacled Weaver"/>
    <s v="Ploceus ocularis"/>
    <s v="Not endemic"/>
    <x v="0"/>
    <x v="0"/>
    <x v="0"/>
    <b v="1"/>
    <m/>
  </r>
  <r>
    <n v="800"/>
    <s v="Yellow (Eastern Golden) Weaver"/>
    <s v="Ploceus subaureus"/>
    <s v="Not endemic"/>
    <x v="0"/>
    <x v="0"/>
    <x v="0"/>
    <b v="1"/>
    <m/>
  </r>
  <r>
    <n v="803"/>
    <s v="Southern Masked Weaver"/>
    <s v="Ploceus velatus"/>
    <s v="Not endemic"/>
    <x v="0"/>
    <x v="0"/>
    <x v="0"/>
    <b v="1"/>
    <m/>
  </r>
  <r>
    <n v="801"/>
    <s v="African (Holub's) Golden Weaver"/>
    <s v="Ploceus xanthops"/>
    <s v="Not endemic"/>
    <x v="0"/>
    <x v="0"/>
    <x v="0"/>
    <b v="1"/>
    <m/>
  </r>
  <r>
    <n v="802"/>
    <s v="Southern Brown-throated Weaver"/>
    <s v="Ploceus xanthopterus"/>
    <s v="Not endemic"/>
    <x v="0"/>
    <x v="2"/>
    <x v="2"/>
    <b v="1"/>
    <m/>
  </r>
  <r>
    <n v="241"/>
    <s v="Grey Plover"/>
    <s v="Pluvialis squatarola"/>
    <s v="Not endemic"/>
    <x v="2"/>
    <x v="0"/>
    <x v="0"/>
    <b v="1"/>
    <m/>
  </r>
  <r>
    <n v="213"/>
    <s v="African Finfoot"/>
    <s v="Podica senegalensis"/>
    <s v="Not endemic"/>
    <x v="1"/>
    <x v="0"/>
    <x v="0"/>
    <b v="1"/>
    <m/>
  </r>
  <r>
    <n v="4"/>
    <s v="Great Crested Grebe"/>
    <s v="Podiceps cristatus"/>
    <s v="Not endemic"/>
    <x v="1"/>
    <x v="0"/>
    <x v="0"/>
    <b v="1"/>
    <m/>
  </r>
  <r>
    <n v="5"/>
    <s v="Black-necked Grebe"/>
    <s v="Podiceps nigricollis"/>
    <s v="Not endemic"/>
    <x v="0"/>
    <x v="0"/>
    <x v="0"/>
    <b v="1"/>
    <m/>
  </r>
  <r>
    <n v="438"/>
    <s v="Yellow-rumped Tinkerbird"/>
    <s v="Pogoniulus bilineatus"/>
    <s v="Not endemic"/>
    <x v="0"/>
    <x v="0"/>
    <x v="0"/>
    <b v="1"/>
    <m/>
  </r>
  <r>
    <n v="437"/>
    <s v="Yellow-fronted Tinkerbird"/>
    <s v="Pogoniulus chrysoconus"/>
    <s v="Not endemic"/>
    <x v="0"/>
    <x v="0"/>
    <x v="0"/>
    <b v="1"/>
    <m/>
  </r>
  <r>
    <n v="436"/>
    <s v="Red-fronted Tinkerbird"/>
    <s v="Pogoniulus pusillus"/>
    <s v="Not endemic"/>
    <x v="0"/>
    <x v="0"/>
    <x v="0"/>
    <b v="1"/>
    <m/>
  </r>
  <r>
    <n v="589"/>
    <s v="White-starred Robin"/>
    <s v="Pogonocichla stellata"/>
    <s v="Not endemic"/>
    <x v="0"/>
    <x v="0"/>
    <x v="0"/>
    <b v="1"/>
    <m/>
  </r>
  <r>
    <n v="328"/>
    <s v="Brown-headed Parrot"/>
    <s v="Poicephalus cryptoxanthus"/>
    <s v="Not endemic"/>
    <x v="0"/>
    <x v="2"/>
    <x v="2"/>
    <b v="1"/>
    <m/>
  </r>
  <r>
    <n v="1650"/>
    <s v="Grey-headed (Brown-necked) Parrot"/>
    <s v="Poicephalus fuscicollis"/>
    <s v="Not endemic"/>
    <x v="0"/>
    <x v="1"/>
    <x v="1"/>
    <b v="1"/>
    <m/>
  </r>
  <r>
    <n v="327"/>
    <s v="Meyer's Parrot"/>
    <s v="Poicephalus meyeri"/>
    <s v="Not endemic"/>
    <x v="0"/>
    <x v="0"/>
    <x v="0"/>
    <b v="1"/>
    <m/>
  </r>
  <r>
    <n v="4132"/>
    <s v="Cape Parrot"/>
    <s v="Poicephalus robustus"/>
    <s v="Endemic"/>
    <x v="1"/>
    <x v="2"/>
    <x v="2"/>
    <b v="1"/>
    <m/>
  </r>
  <r>
    <n v="142"/>
    <s v="Martial Eagle"/>
    <s v="Polemaetus bellicosus"/>
    <s v="Not endemic"/>
    <x v="4"/>
    <x v="0"/>
    <x v="0"/>
    <b v="1"/>
    <m/>
  </r>
  <r>
    <n v="126"/>
    <s v="Pygmy Falcon"/>
    <s v="Polihierax semitorquatus"/>
    <s v="Not endemic"/>
    <x v="0"/>
    <x v="2"/>
    <x v="0"/>
    <b v="0"/>
    <m/>
  </r>
  <r>
    <n v="171"/>
    <s v="African Harrier-Hawk"/>
    <s v="Polyboroides typus"/>
    <s v="Not endemic"/>
    <x v="0"/>
    <x v="0"/>
    <x v="0"/>
    <b v="1"/>
    <m/>
  </r>
  <r>
    <n v="209"/>
    <s v="Allen's Gallinule"/>
    <s v="Porphyrio alleni"/>
    <s v="Not endemic"/>
    <x v="3"/>
    <x v="2"/>
    <x v="0"/>
    <b v="0"/>
    <s v="Exclude no RLA"/>
  </r>
  <r>
    <n v="208"/>
    <s v="African Swamphen"/>
    <s v="Porphyrio madagascariensis"/>
    <s v="Not endemic"/>
    <x v="0"/>
    <x v="0"/>
    <x v="0"/>
    <b v="1"/>
    <m/>
  </r>
  <r>
    <n v="201"/>
    <s v="Spotted Crake"/>
    <s v="Porzana porzana"/>
    <s v="Not endemic"/>
    <x v="0"/>
    <x v="1"/>
    <x v="1"/>
    <b v="1"/>
    <m/>
  </r>
  <r>
    <n v="650"/>
    <s v="Black-chested Prinia"/>
    <s v="Prinia flavicans"/>
    <s v="Not endemic"/>
    <x v="0"/>
    <x v="0"/>
    <x v="0"/>
    <b v="1"/>
    <m/>
  </r>
  <r>
    <n v="1049"/>
    <s v="Drakensberg Prinia"/>
    <s v="Prinia hypoxantha"/>
    <s v="Not endemic"/>
    <x v="0"/>
    <x v="0"/>
    <x v="0"/>
    <b v="1"/>
    <m/>
  </r>
  <r>
    <n v="4139"/>
    <s v="Karoo Prinia"/>
    <s v="Prinia maculosa"/>
    <s v="Not endemic"/>
    <x v="0"/>
    <x v="0"/>
    <x v="0"/>
    <b v="1"/>
    <m/>
  </r>
  <r>
    <n v="649"/>
    <s v="Tawny-flanked Prinia"/>
    <s v="Prinia subflava"/>
    <s v="Not endemic"/>
    <x v="0"/>
    <x v="0"/>
    <x v="0"/>
    <b v="1"/>
    <m/>
  </r>
  <r>
    <n v="727"/>
    <s v="White-crested Helmet-Shrike"/>
    <s v="Prionops plumatus"/>
    <s v="Not endemic"/>
    <x v="0"/>
    <x v="0"/>
    <x v="0"/>
    <b v="1"/>
    <m/>
  </r>
  <r>
    <n v="728"/>
    <s v="Retz's Helmet-Shrike"/>
    <s v="Prionops retzii"/>
    <s v="Not endemic"/>
    <x v="0"/>
    <x v="0"/>
    <x v="0"/>
    <b v="1"/>
    <m/>
  </r>
  <r>
    <n v="443"/>
    <s v="Brown-backed Honeybird"/>
    <s v="Prodotiscus regulus"/>
    <s v="Not endemic"/>
    <x v="0"/>
    <x v="0"/>
    <x v="0"/>
    <b v="1"/>
    <m/>
  </r>
  <r>
    <n v="749"/>
    <s v="Cape Sugarbird"/>
    <s v="Promerops cafer"/>
    <s v="Endemic"/>
    <x v="0"/>
    <x v="0"/>
    <x v="0"/>
    <b v="1"/>
    <m/>
  </r>
  <r>
    <n v="750"/>
    <s v="Gurney's Sugarbird"/>
    <s v="Promerops gurneyi"/>
    <s v="Not endemic"/>
    <x v="0"/>
    <x v="0"/>
    <x v="0"/>
    <b v="1"/>
    <m/>
  </r>
  <r>
    <n v="511"/>
    <s v="Black Saw-wing"/>
    <s v="Psalidoprocne pristoptera"/>
    <s v="Not endemic"/>
    <x v="0"/>
    <x v="0"/>
    <x v="0"/>
    <b v="1"/>
    <m/>
  </r>
  <r>
    <n v="499"/>
    <s v="Grey-rumped Swallow"/>
    <s v="Pseudhirundo griseopyga"/>
    <s v="Not endemic"/>
    <x v="0"/>
    <x v="0"/>
    <x v="0"/>
    <b v="1"/>
    <m/>
  </r>
  <r>
    <n v="182"/>
    <s v="Red-billed Spurfowl"/>
    <s v="Pternistis adspersus"/>
    <s v="Not endemic"/>
    <x v="0"/>
    <x v="1"/>
    <x v="1"/>
    <b v="1"/>
    <m/>
  </r>
  <r>
    <n v="188"/>
    <s v="Red-necked Spurfowl"/>
    <s v="Pternistis afer"/>
    <s v="Not endemic"/>
    <x v="0"/>
    <x v="0"/>
    <x v="0"/>
    <b v="1"/>
    <m/>
  </r>
  <r>
    <n v="181"/>
    <s v="Cape Spurfowl"/>
    <s v="Pternistis capensis"/>
    <s v="Not endemic"/>
    <x v="0"/>
    <x v="0"/>
    <x v="0"/>
    <b v="1"/>
    <m/>
  </r>
  <r>
    <n v="183"/>
    <s v="Natal Spurfowl"/>
    <s v="Pternistis natalensis"/>
    <s v="Not endemic"/>
    <x v="0"/>
    <x v="0"/>
    <x v="0"/>
    <b v="1"/>
    <m/>
  </r>
  <r>
    <n v="185"/>
    <s v="Swainson's Spurfowl"/>
    <s v="Pternistis swainsonii"/>
    <s v="Not endemic"/>
    <x v="0"/>
    <x v="0"/>
    <x v="0"/>
    <b v="1"/>
    <m/>
  </r>
  <r>
    <n v="310"/>
    <s v="Double-banded Sandgrouse"/>
    <s v="Pterocles bicinctus"/>
    <s v="Not endemic"/>
    <x v="0"/>
    <x v="0"/>
    <x v="0"/>
    <b v="1"/>
    <m/>
  </r>
  <r>
    <n v="308"/>
    <s v="Burchell's Sandgrouse"/>
    <s v="Pterocles burchelli"/>
    <s v="Not endemic"/>
    <x v="0"/>
    <x v="0"/>
    <x v="0"/>
    <b v="1"/>
    <m/>
  </r>
  <r>
    <n v="309"/>
    <s v="Yellow-throated Sandgrouse"/>
    <s v="Pterocles gutturalis"/>
    <s v="Not endemic"/>
    <x v="2"/>
    <x v="2"/>
    <x v="2"/>
    <b v="1"/>
    <m/>
  </r>
  <r>
    <n v="307"/>
    <s v="Namaqua Sandgrouse"/>
    <s v="Pterocles namaqua"/>
    <s v="Not endemic"/>
    <x v="0"/>
    <x v="0"/>
    <x v="0"/>
    <b v="1"/>
    <m/>
  </r>
  <r>
    <n v="364"/>
    <s v="Southern White-faced Owl"/>
    <s v="Ptilopsis granti"/>
    <s v="Not endemic"/>
    <x v="0"/>
    <x v="0"/>
    <x v="0"/>
    <b v="1"/>
    <m/>
  </r>
  <r>
    <n v="506"/>
    <s v="Rock Martin"/>
    <s v="Ptyonoprogne fuligula"/>
    <s v="Not endemic"/>
    <x v="0"/>
    <x v="0"/>
    <x v="0"/>
    <b v="1"/>
    <m/>
  </r>
  <r>
    <n v="543"/>
    <s v="Cape Bulbul"/>
    <s v="Pycnonotus capensis"/>
    <s v="Endemic"/>
    <x v="0"/>
    <x v="0"/>
    <x v="0"/>
    <b v="1"/>
    <m/>
  </r>
  <r>
    <n v="544"/>
    <s v="African Red-eyed Bulbul"/>
    <s v="Pycnonotus nigricans"/>
    <s v="Not endemic"/>
    <x v="0"/>
    <x v="0"/>
    <x v="0"/>
    <b v="1"/>
    <m/>
  </r>
  <r>
    <n v="545"/>
    <s v="Dark-capped Bulbul"/>
    <s v="Pycnonotus tricolor"/>
    <s v="Not endemic"/>
    <x v="0"/>
    <x v="0"/>
    <x v="0"/>
    <b v="1"/>
    <m/>
  </r>
  <r>
    <n v="829"/>
    <s v="Orange-winged Pytilia"/>
    <s v="Pytilia afra"/>
    <s v="Not endemic"/>
    <x v="0"/>
    <x v="1"/>
    <x v="1"/>
    <b v="1"/>
    <m/>
  </r>
  <r>
    <n v="830"/>
    <s v="Green-winged Pytilia"/>
    <s v="Pytilia melba"/>
    <s v="Not endemic"/>
    <x v="0"/>
    <x v="0"/>
    <x v="0"/>
    <b v="1"/>
    <m/>
  </r>
  <r>
    <n v="806"/>
    <s v="Red-headed Quelea"/>
    <s v="Quelea erythrops"/>
    <s v="Not endemic"/>
    <x v="0"/>
    <x v="2"/>
    <x v="2"/>
    <b v="1"/>
    <m/>
  </r>
  <r>
    <n v="805"/>
    <s v="Red-billed Quelea"/>
    <s v="Quelea quelea"/>
    <s v="Not endemic"/>
    <x v="0"/>
    <x v="0"/>
    <x v="0"/>
    <b v="1"/>
    <m/>
  </r>
  <r>
    <n v="197"/>
    <s v="African Rail"/>
    <s v="Rallus caerulescens"/>
    <s v="Not endemic"/>
    <x v="0"/>
    <x v="0"/>
    <x v="0"/>
    <b v="1"/>
    <m/>
  </r>
  <r>
    <n v="269"/>
    <s v="Pied Avocet"/>
    <s v="Recurvirostra avosetta"/>
    <s v="Not endemic"/>
    <x v="0"/>
    <x v="0"/>
    <x v="0"/>
    <b v="1"/>
    <m/>
  </r>
  <r>
    <n v="421"/>
    <s v="Common Scimitarbill"/>
    <s v="Rhinopomastus cyanomelas"/>
    <s v="Not endemic"/>
    <x v="0"/>
    <x v="0"/>
    <x v="0"/>
    <b v="1"/>
    <m/>
  </r>
  <r>
    <n v="278"/>
    <s v="Double-banded Courser"/>
    <s v="Rhinoptilus africanus"/>
    <s v="Not endemic"/>
    <x v="0"/>
    <x v="0"/>
    <x v="0"/>
    <b v="1"/>
    <m/>
  </r>
  <r>
    <n v="280"/>
    <s v="Bronze-winged Courser"/>
    <s v="Rhinoptilus chalcopterus"/>
    <s v="Not endemic"/>
    <x v="0"/>
    <x v="0"/>
    <x v="0"/>
    <b v="1"/>
    <m/>
  </r>
  <r>
    <n v="279"/>
    <s v="Three-banded Courser"/>
    <s v="Rhinoptilus cinctus"/>
    <s v="Not endemic"/>
    <x v="0"/>
    <x v="1"/>
    <x v="2"/>
    <b v="0"/>
    <m/>
  </r>
  <r>
    <n v="509"/>
    <s v="Brown-throated Martin"/>
    <s v="Riparia paludicola"/>
    <s v="Not endemic"/>
    <x v="0"/>
    <x v="0"/>
    <x v="0"/>
    <b v="1"/>
    <m/>
  </r>
  <r>
    <n v="508"/>
    <s v="Sand Martin"/>
    <s v="Riparia riparia"/>
    <s v="Not endemic"/>
    <x v="0"/>
    <x v="0"/>
    <x v="0"/>
    <b v="1"/>
    <m/>
  </r>
  <r>
    <n v="230"/>
    <s v="Greater Painted-snipe"/>
    <s v="Rostratula benghalensis"/>
    <s v="Not endemic"/>
    <x v="0"/>
    <x v="0"/>
    <x v="0"/>
    <b v="1"/>
    <m/>
  </r>
  <r>
    <n v="306"/>
    <s v="African Skimmer"/>
    <s v="Rynchops flavirostris"/>
    <s v="Not endemic"/>
    <x v="3"/>
    <x v="1"/>
    <x v="1"/>
    <b v="1"/>
    <s v="Exclude no RLA"/>
  </r>
  <r>
    <n v="105"/>
    <s v="Secretarybird"/>
    <s v="Sagittarius serpentarius"/>
    <s v="Not endemic"/>
    <x v="1"/>
    <x v="0"/>
    <x v="0"/>
    <b v="1"/>
    <m/>
  </r>
  <r>
    <n v="91"/>
    <s v="Knob-billed Duck"/>
    <s v="Sarkidiornis melanotos"/>
    <s v="Not endemic"/>
    <x v="2"/>
    <x v="0"/>
    <x v="0"/>
    <b v="1"/>
    <m/>
  </r>
  <r>
    <n v="207"/>
    <s v="Striped Flufftail"/>
    <s v="Sarothrura affinis"/>
    <s v="Not endemic"/>
    <x v="1"/>
    <x v="0"/>
    <x v="0"/>
    <b v="1"/>
    <m/>
  </r>
  <r>
    <n v="204"/>
    <s v="White-winged Flufftail"/>
    <s v="Sarothrura ayresi"/>
    <s v="Not endemic"/>
    <x v="4"/>
    <x v="3"/>
    <x v="1"/>
    <b v="0"/>
    <m/>
  </r>
  <r>
    <n v="206"/>
    <s v="Buff-spotted Flufftail"/>
    <s v="Sarothrura elegans"/>
    <s v="Not endemic"/>
    <x v="0"/>
    <x v="0"/>
    <x v="0"/>
    <b v="1"/>
    <m/>
  </r>
  <r>
    <n v="205"/>
    <s v="Red-chested Flufftail"/>
    <s v="Sarothrura rufa"/>
    <s v="Not endemic"/>
    <x v="0"/>
    <x v="0"/>
    <x v="0"/>
    <b v="1"/>
    <m/>
  </r>
  <r>
    <n v="576"/>
    <s v="African Stonechat"/>
    <s v="Saxicola torquatus"/>
    <s v="Not endemic"/>
    <x v="0"/>
    <x v="0"/>
    <x v="0"/>
    <b v="1"/>
    <m/>
  </r>
  <r>
    <n v="176"/>
    <s v="Grey-winged Francolin"/>
    <s v="Scleroptila afra"/>
    <s v="Not endemic"/>
    <x v="0"/>
    <x v="0"/>
    <x v="0"/>
    <b v="1"/>
    <m/>
  </r>
  <r>
    <n v="179"/>
    <s v="Orange River Francolin"/>
    <s v="Scleroptila gutturalis"/>
    <s v="Not endemic"/>
    <x v="0"/>
    <x v="0"/>
    <x v="0"/>
    <b v="1"/>
    <m/>
  </r>
  <r>
    <n v="178"/>
    <s v="Red-winged Francolin"/>
    <s v="Scleroptila levaillantii"/>
    <s v="Not endemic"/>
    <x v="0"/>
    <x v="0"/>
    <x v="0"/>
    <b v="1"/>
    <m/>
  </r>
  <r>
    <n v="177"/>
    <s v="Shelley's Francolin"/>
    <s v="Scleroptila shelleyi"/>
    <s v="Not endemic"/>
    <x v="0"/>
    <x v="0"/>
    <x v="0"/>
    <b v="1"/>
    <m/>
  </r>
  <r>
    <n v="72"/>
    <s v="Hamerkop"/>
    <s v="Scopus umbretta"/>
    <s v="Not endemic"/>
    <x v="2"/>
    <x v="0"/>
    <x v="0"/>
    <b v="1"/>
    <m/>
  </r>
  <r>
    <n v="370"/>
    <s v="Pel's Fishing Owl"/>
    <s v="Scotopelia peli"/>
    <s v="Not endemic"/>
    <x v="3"/>
    <x v="2"/>
    <x v="2"/>
    <b v="1"/>
    <s v="Exclude no RLA"/>
  </r>
  <r>
    <n v="861"/>
    <s v="Black-headed Canary"/>
    <s v="Serinus alario"/>
    <s v="Not endemic"/>
    <x v="0"/>
    <x v="0"/>
    <x v="0"/>
    <b v="1"/>
    <m/>
  </r>
  <r>
    <n v="857"/>
    <s v="Cape Canary"/>
    <s v="Serinus canicollis"/>
    <s v="Not endemic"/>
    <x v="0"/>
    <x v="0"/>
    <x v="0"/>
    <b v="1"/>
    <m/>
  </r>
  <r>
    <n v="665"/>
    <s v="Fiscal Flycatcher"/>
    <s v="Sigelus silens"/>
    <s v="Not endemic"/>
    <x v="0"/>
    <x v="0"/>
    <x v="0"/>
    <b v="1"/>
    <m/>
  </r>
  <r>
    <n v="454"/>
    <s v="African Broadbill"/>
    <s v="Smithornis capensis"/>
    <s v="Not endemic"/>
    <x v="1"/>
    <x v="1"/>
    <x v="1"/>
    <b v="1"/>
    <m/>
  </r>
  <r>
    <n v="99"/>
    <s v="Blue-billed Teal"/>
    <s v="Spatula hottentota"/>
    <s v="Not endemic"/>
    <x v="0"/>
    <x v="0"/>
    <x v="0"/>
    <b v="1"/>
    <m/>
  </r>
  <r>
    <n v="94"/>
    <s v="Cape Shoveler"/>
    <s v="Spatula smithii"/>
    <s v="Not endemic"/>
    <x v="2"/>
    <x v="0"/>
    <x v="0"/>
    <b v="1"/>
    <m/>
  </r>
  <r>
    <n v="823"/>
    <s v="Bronze Mannikin"/>
    <s v="Spermestes cucullata"/>
    <s v="Not endemic"/>
    <x v="0"/>
    <x v="0"/>
    <x v="0"/>
    <b v="1"/>
    <m/>
  </r>
  <r>
    <n v="822"/>
    <s v="Magpie Mannikin"/>
    <s v="Spermestes fringilloides"/>
    <s v="Not endemic"/>
    <x v="0"/>
    <x v="1"/>
    <x v="1"/>
    <b v="1"/>
    <m/>
  </r>
  <r>
    <n v="824"/>
    <s v="Red-backed Mannikin"/>
    <s v="Spermestes nigriceps"/>
    <s v="Not endemic"/>
    <x v="0"/>
    <x v="0"/>
    <x v="0"/>
    <b v="1"/>
    <m/>
  </r>
  <r>
    <n v="618"/>
    <s v="Cape Grassbird"/>
    <s v="Sphenoeacus afer"/>
    <s v="Not endemic"/>
    <x v="0"/>
    <x v="0"/>
    <x v="0"/>
    <b v="1"/>
    <m/>
  </r>
  <r>
    <n v="317"/>
    <s v="Laughing Dove"/>
    <s v="Spilopelia senegalensis"/>
    <s v="Not endemic"/>
    <x v="0"/>
    <x v="0"/>
    <x v="0"/>
    <b v="1"/>
    <m/>
  </r>
  <r>
    <n v="490"/>
    <s v="Pink-billed Lark"/>
    <s v="Spizocorys conirostris"/>
    <s v="Not endemic"/>
    <x v="0"/>
    <x v="0"/>
    <x v="0"/>
    <b v="1"/>
    <m/>
  </r>
  <r>
    <n v="472"/>
    <s v="Botha's Lark"/>
    <s v="Spizocorys fringillaris"/>
    <s v="Endemic"/>
    <x v="5"/>
    <x v="1"/>
    <x v="1"/>
    <b v="1"/>
    <m/>
  </r>
  <r>
    <n v="491"/>
    <s v="Sclater's Lark"/>
    <s v="Spizocorys sclateri"/>
    <s v="Not endemic"/>
    <x v="2"/>
    <x v="1"/>
    <x v="1"/>
    <b v="1"/>
    <m/>
  </r>
  <r>
    <n v="492"/>
    <s v="Stark's Lark"/>
    <s v="Spizocorys starki"/>
    <s v="Not endemic"/>
    <x v="0"/>
    <x v="2"/>
    <x v="2"/>
    <b v="1"/>
    <m/>
  </r>
  <r>
    <n v="789"/>
    <s v="Scaly-feathered Finch (Weaver)"/>
    <s v="Sporopipes squamifrons"/>
    <s v="Not endemic"/>
    <x v="0"/>
    <x v="0"/>
    <x v="0"/>
    <b v="1"/>
    <m/>
  </r>
  <r>
    <n v="433"/>
    <s v="White-eared Barbet"/>
    <s v="Stactolaema leucotis"/>
    <s v="Not endemic"/>
    <x v="0"/>
    <x v="2"/>
    <x v="2"/>
    <b v="1"/>
    <m/>
  </r>
  <r>
    <n v="435"/>
    <s v="Green Barbet"/>
    <s v="Cryptolybia olivacea"/>
    <s v="Not endemic"/>
    <x v="4"/>
    <x v="1"/>
    <x v="1"/>
    <b v="1"/>
    <m/>
  </r>
  <r>
    <n v="678"/>
    <s v="Fairy Flycatcher"/>
    <s v="Stenostira scita"/>
    <s v="Not endemic"/>
    <x v="0"/>
    <x v="0"/>
    <x v="0"/>
    <b v="1"/>
    <m/>
  </r>
  <r>
    <n v="143"/>
    <s v="Crowned Eagle"/>
    <s v="Stephanoaetus coronatus"/>
    <s v="Not endemic"/>
    <x v="1"/>
    <x v="0"/>
    <x v="0"/>
    <b v="1"/>
    <m/>
  </r>
  <r>
    <n v="316"/>
    <s v="Cape Turtle (Ring-necked) Dove"/>
    <s v="Streptopelia capicola"/>
    <s v="Not endemic"/>
    <x v="0"/>
    <x v="0"/>
    <x v="0"/>
    <b v="1"/>
    <m/>
  </r>
  <r>
    <n v="315"/>
    <s v="African Mourning (Mourning Collared) Dove"/>
    <s v="Streptopelia decipiens"/>
    <s v="Not endemic"/>
    <x v="0"/>
    <x v="0"/>
    <x v="0"/>
    <b v="1"/>
    <m/>
  </r>
  <r>
    <n v="314"/>
    <s v="Red-eyed Dove"/>
    <s v="Streptopelia semitorquata"/>
    <s v="Not endemic"/>
    <x v="0"/>
    <x v="0"/>
    <x v="0"/>
    <b v="1"/>
    <m/>
  </r>
  <r>
    <n v="362"/>
    <s v="African Wood Owl"/>
    <s v="Strix woodfordii"/>
    <s v="Not endemic"/>
    <x v="0"/>
    <x v="0"/>
    <x v="0"/>
    <b v="1"/>
    <m/>
  </r>
  <r>
    <n v="1"/>
    <s v="Common Ostrich"/>
    <s v="Struthio camelus"/>
    <s v="Not endemic"/>
    <x v="0"/>
    <x v="0"/>
    <x v="0"/>
    <b v="1"/>
    <m/>
  </r>
  <r>
    <n v="595"/>
    <s v="Garden Warbler"/>
    <s v="Sylvia borin"/>
    <s v="Not endemic"/>
    <x v="0"/>
    <x v="0"/>
    <x v="0"/>
    <b v="1"/>
    <m/>
  </r>
  <r>
    <n v="542"/>
    <s v="Bush Blackcap"/>
    <s v="Sylvia nigricapillus"/>
    <s v="Not endemic"/>
    <x v="1"/>
    <x v="0"/>
    <x v="0"/>
    <b v="1"/>
    <m/>
  </r>
  <r>
    <n v="621"/>
    <s v="Long-billed crombec"/>
    <s v="Sylvietta rufescens"/>
    <s v="Not endemic"/>
    <x v="0"/>
    <x v="0"/>
    <x v="0"/>
    <b v="1"/>
    <m/>
  </r>
  <r>
    <n v="6"/>
    <s v="Little Grebe"/>
    <s v="Tachybaptus ruficollis"/>
    <s v="Not endemic"/>
    <x v="0"/>
    <x v="0"/>
    <x v="0"/>
    <b v="1"/>
    <m/>
  </r>
  <r>
    <n v="386"/>
    <s v="Alpine Swift"/>
    <s v="Tachymarptis melba"/>
    <s v="Not endemic"/>
    <x v="0"/>
    <x v="0"/>
    <x v="0"/>
    <b v="1"/>
    <m/>
  </r>
  <r>
    <n v="90"/>
    <s v="South African Shelduck"/>
    <s v="Tadorna cana"/>
    <s v="Not endemic"/>
    <x v="0"/>
    <x v="0"/>
    <x v="0"/>
    <b v="1"/>
    <m/>
  </r>
  <r>
    <n v="4133"/>
    <s v="Knysna Turaco"/>
    <s v="Tauraco corythaix"/>
    <s v="Not endemic"/>
    <x v="0"/>
    <x v="0"/>
    <x v="0"/>
    <b v="1"/>
    <m/>
  </r>
  <r>
    <n v="1710"/>
    <s v="Livingstone's Turaco"/>
    <s v="Tauraco livingstonii"/>
    <s v="Not endemic"/>
    <x v="0"/>
    <x v="1"/>
    <x v="1"/>
    <b v="1"/>
    <m/>
  </r>
  <r>
    <n v="714"/>
    <s v="Brown-crowned Tchagra"/>
    <s v="Tchagra australis"/>
    <s v="Not endemic"/>
    <x v="0"/>
    <x v="0"/>
    <x v="0"/>
    <b v="1"/>
    <m/>
  </r>
  <r>
    <n v="715"/>
    <s v="Black-crowned Tchagra"/>
    <s v="Tchagra senegalus"/>
    <s v="Not endemic"/>
    <x v="0"/>
    <x v="0"/>
    <x v="0"/>
    <b v="1"/>
    <m/>
  </r>
  <r>
    <n v="713"/>
    <s v="Southern Tchagra"/>
    <s v="Tchagra tchagra"/>
    <s v="Not endemic"/>
    <x v="0"/>
    <x v="0"/>
    <x v="0"/>
    <b v="1"/>
    <m/>
  </r>
  <r>
    <n v="388"/>
    <s v="Mottled Spinetail"/>
    <s v="Telacanthura ussheri"/>
    <s v="Not endemic"/>
    <x v="0"/>
    <x v="1"/>
    <x v="1"/>
    <b v="1"/>
    <m/>
  </r>
  <r>
    <n v="721"/>
    <s v="Gorgeous Bush-Shrike"/>
    <s v="Telophorus viridis"/>
    <s v="Not endemic"/>
    <x v="0"/>
    <x v="0"/>
    <x v="0"/>
    <b v="1"/>
    <m/>
  </r>
  <r>
    <n v="722"/>
    <s v="Bokmakierie"/>
    <s v="Telophorus zeylonus"/>
    <s v="Not endemic"/>
    <x v="0"/>
    <x v="0"/>
    <x v="0"/>
    <b v="1"/>
    <m/>
  </r>
  <r>
    <n v="151"/>
    <s v="Bateleur"/>
    <s v="Terathopius ecaudatus"/>
    <s v="Not endemic"/>
    <x v="4"/>
    <x v="0"/>
    <x v="0"/>
    <b v="1"/>
    <m/>
  </r>
  <r>
    <n v="682"/>
    <s v="African Paradise Flycatcher"/>
    <s v="Terpsiphone viridis"/>
    <s v="Not endemic"/>
    <x v="0"/>
    <x v="0"/>
    <x v="0"/>
    <b v="1"/>
    <m/>
  </r>
  <r>
    <n v="104"/>
    <s v="White-backed Duck"/>
    <s v="Thalassornis leuconotus"/>
    <s v="Not endemic"/>
    <x v="2"/>
    <x v="0"/>
    <x v="0"/>
    <b v="1"/>
    <m/>
  </r>
  <r>
    <n v="573"/>
    <s v="Mocking Cliff Chat"/>
    <s v="Thamnolaea cinnamomeiventris"/>
    <s v="Not endemic"/>
    <x v="0"/>
    <x v="0"/>
    <x v="0"/>
    <b v="1"/>
    <m/>
  </r>
  <r>
    <n v="81"/>
    <s v="African Sacred Ibis"/>
    <s v="Threskiornis aethiopicus"/>
    <s v="Not endemic"/>
    <x v="0"/>
    <x v="0"/>
    <x v="0"/>
    <b v="1"/>
    <m/>
  </r>
  <r>
    <n v="426"/>
    <s v="Southern Yellow-billed Hornbill"/>
    <s v="Tockus leucomelas"/>
    <s v="Not endemic"/>
    <x v="0"/>
    <x v="0"/>
    <x v="0"/>
    <b v="1"/>
    <m/>
  </r>
  <r>
    <n v="4129"/>
    <s v="Southern Red-billed Hornbill"/>
    <s v="Tockus rufirostris"/>
    <s v="Not endemic"/>
    <x v="0"/>
    <x v="0"/>
    <x v="0"/>
    <b v="1"/>
    <m/>
  </r>
  <r>
    <n v="108"/>
    <s v="Lappet-faced Vulture"/>
    <s v="Torgos tracheliotos"/>
    <s v="Not endemic"/>
    <x v="5"/>
    <x v="0"/>
    <x v="0"/>
    <b v="1"/>
    <m/>
  </r>
  <r>
    <n v="439"/>
    <s v="Crested Barbet"/>
    <s v="Trachyphonus vaillantii"/>
    <s v="Not endemic"/>
    <x v="0"/>
    <x v="0"/>
    <x v="0"/>
    <b v="1"/>
    <m/>
  </r>
  <r>
    <n v="323"/>
    <s v="African Green Pigeon"/>
    <s v="Treron calvus"/>
    <s v="Not endemic"/>
    <x v="0"/>
    <x v="0"/>
    <x v="0"/>
    <b v="1"/>
    <m/>
  </r>
  <r>
    <n v="432"/>
    <s v="Acacia Pied Barbet"/>
    <s v="Tricholaema leucomelas"/>
    <s v="Not endemic"/>
    <x v="0"/>
    <x v="0"/>
    <x v="0"/>
    <b v="1"/>
    <m/>
  </r>
  <r>
    <n v="109"/>
    <s v="White-headed Vulture"/>
    <s v="Trigonoceps occipitalis"/>
    <s v="Not endemic"/>
    <x v="5"/>
    <x v="2"/>
    <x v="2"/>
    <b v="1"/>
    <m/>
  </r>
  <r>
    <n v="264"/>
    <s v="Wood Sandpiper"/>
    <s v="Tringa glareola"/>
    <s v="Not endemic"/>
    <x v="0"/>
    <x v="0"/>
    <x v="0"/>
    <b v="1"/>
    <m/>
  </r>
  <r>
    <n v="263"/>
    <s v="Common Greenshank"/>
    <s v="Tringa nebularia"/>
    <s v="Not endemic"/>
    <x v="0"/>
    <x v="0"/>
    <x v="0"/>
    <b v="1"/>
    <m/>
  </r>
  <r>
    <n v="259"/>
    <s v="Green Sandpiper"/>
    <s v="Tringa ochropus"/>
    <s v="Not endemic"/>
    <x v="0"/>
    <x v="2"/>
    <x v="2"/>
    <b v="1"/>
    <m/>
  </r>
  <r>
    <n v="262"/>
    <s v="Marsh Sandpiper"/>
    <s v="Tringa stagnatilis"/>
    <s v="Not endemic"/>
    <x v="0"/>
    <x v="0"/>
    <x v="0"/>
    <b v="1"/>
    <m/>
  </r>
  <r>
    <n v="261"/>
    <s v="Common Redshank"/>
    <s v="Tringa totanus"/>
    <s v="Not endemic"/>
    <x v="0"/>
    <x v="1"/>
    <x v="1"/>
    <b v="1"/>
    <m/>
  </r>
  <r>
    <n v="680"/>
    <s v="Blue-mantled Crested Flycatcher"/>
    <s v="Trochocercus cyanomelas"/>
    <s v="Endemic"/>
    <x v="0"/>
    <x v="0"/>
    <x v="0"/>
    <b v="1"/>
    <m/>
  </r>
  <r>
    <n v="536"/>
    <s v="Southern Pied Babbler"/>
    <s v="Turdoides bicolor"/>
    <s v="Not endemic"/>
    <x v="0"/>
    <x v="0"/>
    <x v="0"/>
    <b v="1"/>
    <m/>
  </r>
  <r>
    <n v="533"/>
    <s v="Arrow-marked Babbler"/>
    <s v="Turdoides jardineii"/>
    <s v="Not endemic"/>
    <x v="0"/>
    <x v="0"/>
    <x v="0"/>
    <b v="1"/>
    <m/>
  </r>
  <r>
    <n v="552"/>
    <s v="Kurrichane Thrush"/>
    <s v="Turdus libonyana"/>
    <s v="Not endemic"/>
    <x v="0"/>
    <x v="0"/>
    <x v="0"/>
    <b v="1"/>
    <m/>
  </r>
  <r>
    <n v="557"/>
    <s v="Groundscraper Thrush"/>
    <s v="Turdus litsitsirupa"/>
    <s v="Not endemic"/>
    <x v="0"/>
    <x v="0"/>
    <x v="0"/>
    <b v="1"/>
    <m/>
  </r>
  <r>
    <n v="1105"/>
    <s v="Olive Thrush"/>
    <s v="Turdus olivaceus"/>
    <s v="Not endemic"/>
    <x v="0"/>
    <x v="0"/>
    <x v="0"/>
    <b v="1"/>
    <m/>
  </r>
  <r>
    <n v="1104"/>
    <s v="Karoo Thrush"/>
    <s v="Turdus smithi"/>
    <s v="Not endemic"/>
    <x v="0"/>
    <x v="0"/>
    <x v="0"/>
    <b v="1"/>
    <m/>
  </r>
  <r>
    <n v="1346"/>
    <s v="Fynbos Buttonquail"/>
    <s v="Turnix hottentottus"/>
    <s v="Endemic"/>
    <x v="2"/>
    <x v="0"/>
    <x v="0"/>
    <b v="1"/>
    <m/>
  </r>
  <r>
    <n v="4128"/>
    <s v="Black-rumped Buttonquail"/>
    <s v="Turnix nanus"/>
    <s v="Not endemic"/>
    <x v="4"/>
    <x v="2"/>
    <x v="2"/>
    <b v="1"/>
    <m/>
  </r>
  <r>
    <n v="196"/>
    <s v="Common (Kurrichane) Buttonquail"/>
    <s v="Turnix sylvaticus"/>
    <s v="Not endemic"/>
    <x v="0"/>
    <x v="0"/>
    <x v="0"/>
    <b v="1"/>
    <m/>
  </r>
  <r>
    <n v="320"/>
    <s v="Blue-spotted Wood Dove"/>
    <s v="Turtur afer"/>
    <s v="Not endemic"/>
    <x v="0"/>
    <x v="1"/>
    <x v="1"/>
    <b v="1"/>
    <m/>
  </r>
  <r>
    <n v="321"/>
    <s v="Emerald-spotted Wood Dove"/>
    <s v="Turtur chalcospilos"/>
    <s v="Not endemic"/>
    <x v="0"/>
    <x v="0"/>
    <x v="0"/>
    <b v="1"/>
    <m/>
  </r>
  <r>
    <n v="319"/>
    <s v="Tambourine Dove"/>
    <s v="Turtur tympanistria"/>
    <s v="Not endemic"/>
    <x v="0"/>
    <x v="0"/>
    <x v="0"/>
    <b v="1"/>
    <m/>
  </r>
  <r>
    <n v="359"/>
    <s v="Western Barn Owl"/>
    <s v="Tyto alba"/>
    <s v="Not endemic"/>
    <x v="0"/>
    <x v="0"/>
    <x v="0"/>
    <b v="1"/>
    <m/>
  </r>
  <r>
    <n v="360"/>
    <s v="African Grass Owl"/>
    <s v="Tyto capensis"/>
    <s v="Not endemic"/>
    <x v="1"/>
    <x v="0"/>
    <x v="0"/>
    <b v="1"/>
    <m/>
  </r>
  <r>
    <n v="418"/>
    <s v="African Hoopoe"/>
    <s v="Upupa africana"/>
    <s v="Not endemic"/>
    <x v="0"/>
    <x v="0"/>
    <x v="0"/>
    <b v="1"/>
    <m/>
  </r>
  <r>
    <n v="839"/>
    <s v="Blue Waxbill"/>
    <s v="Uraeginthus angolensis"/>
    <s v="Not endemic"/>
    <x v="0"/>
    <x v="0"/>
    <x v="0"/>
    <b v="1"/>
    <m/>
  </r>
  <r>
    <n v="392"/>
    <s v="Red-faced Mousebird"/>
    <s v="Urocolius indicus"/>
    <s v="Not endemic"/>
    <x v="0"/>
    <x v="0"/>
    <x v="0"/>
    <b v="1"/>
    <m/>
  </r>
  <r>
    <n v="246"/>
    <s v="White-crowned Lapwing"/>
    <s v="Vanellus albiceps"/>
    <s v="Not endemic"/>
    <x v="0"/>
    <x v="2"/>
    <x v="2"/>
    <b v="1"/>
    <m/>
  </r>
  <r>
    <n v="245"/>
    <s v="Blacksmith Lapwing"/>
    <s v="Vanellus armatus"/>
    <s v="Not endemic"/>
    <x v="0"/>
    <x v="0"/>
    <x v="0"/>
    <b v="1"/>
    <m/>
  </r>
  <r>
    <n v="242"/>
    <s v="Crowned Lapwing"/>
    <s v="Vanellus coronatus"/>
    <s v="Not endemic"/>
    <x v="0"/>
    <x v="0"/>
    <x v="0"/>
    <b v="1"/>
    <m/>
  </r>
  <r>
    <n v="244"/>
    <s v="Senegal Lapwing"/>
    <s v="Vanellus lugubris"/>
    <s v="Not endemic"/>
    <x v="0"/>
    <x v="2"/>
    <x v="2"/>
    <b v="1"/>
    <m/>
  </r>
  <r>
    <n v="243"/>
    <s v="Black-winged Lapwing"/>
    <s v="Vanellus melanopterus"/>
    <s v="Not endemic"/>
    <x v="0"/>
    <x v="0"/>
    <x v="0"/>
    <b v="1"/>
    <m/>
  </r>
  <r>
    <n v="247"/>
    <s v="African Wattled Lapwing"/>
    <s v="Vanellus senegallus"/>
    <s v="Not endemic"/>
    <x v="0"/>
    <x v="0"/>
    <x v="0"/>
    <b v="1"/>
    <m/>
  </r>
  <r>
    <n v="851"/>
    <s v="Village Indigobird"/>
    <s v="Vidua chalybeata"/>
    <s v="Not endemic"/>
    <x v="0"/>
    <x v="0"/>
    <x v="0"/>
    <b v="1"/>
    <m/>
  </r>
  <r>
    <n v="849"/>
    <s v="Dusky Indigobird"/>
    <s v="Vidua funerea"/>
    <s v="Not endemic"/>
    <x v="0"/>
    <x v="0"/>
    <x v="0"/>
    <b v="1"/>
    <m/>
  </r>
  <r>
    <n v="846"/>
    <s v="Pin-tailed Whydah"/>
    <s v="Vidua macroura"/>
    <s v="Not endemic"/>
    <x v="0"/>
    <x v="0"/>
    <x v="0"/>
    <b v="1"/>
    <m/>
  </r>
  <r>
    <n v="852"/>
    <s v="Long-tailed Paradise Whydah"/>
    <s v="Vidua paradisaea"/>
    <s v="Not endemic"/>
    <x v="0"/>
    <x v="0"/>
    <x v="0"/>
    <b v="1"/>
    <m/>
  </r>
  <r>
    <n v="850"/>
    <s v="Purple Indigobird"/>
    <s v="Vidua purpurascens"/>
    <s v="Not endemic"/>
    <x v="0"/>
    <x v="0"/>
    <x v="0"/>
    <b v="1"/>
    <m/>
  </r>
  <r>
    <n v="847"/>
    <s v="Shaft-tailed Whydah"/>
    <s v="Vidua regia"/>
    <s v="Not endemic"/>
    <x v="0"/>
    <x v="0"/>
    <x v="0"/>
    <b v="1"/>
    <m/>
  </r>
  <r>
    <n v="257"/>
    <s v="Terek Sandpiper"/>
    <s v="Xenus cinereus"/>
    <s v="Not endemic"/>
    <x v="0"/>
    <x v="0"/>
    <x v="0"/>
    <b v="1"/>
    <m/>
  </r>
  <r>
    <n v="203"/>
    <s v="Black Crake"/>
    <s v="Zapornia flavirostra"/>
    <s v="Not endemic"/>
    <x v="0"/>
    <x v="0"/>
    <x v="0"/>
    <b v="1"/>
    <m/>
  </r>
  <r>
    <n v="202"/>
    <s v="Baillon's Crake"/>
    <s v="Zapornia pusilla"/>
    <s v="Not endemic"/>
    <x v="2"/>
    <x v="0"/>
    <x v="0"/>
    <b v="1"/>
    <m/>
  </r>
  <r>
    <n v="1171"/>
    <s v="Orange River White-eye"/>
    <s v="Zosterops pallidus"/>
    <s v="Not endemic"/>
    <x v="0"/>
    <x v="0"/>
    <x v="0"/>
    <b v="1"/>
    <m/>
  </r>
  <r>
    <n v="777"/>
    <s v="Souhtern Yellow White-eye"/>
    <s v="Zosterops senegalensis"/>
    <s v="Not endemic"/>
    <x v="3"/>
    <x v="1"/>
    <x v="1"/>
    <b v="1"/>
    <s v="Exclude no RLA"/>
  </r>
  <r>
    <n v="1172"/>
    <s v="Cape White-eye"/>
    <s v="Zosterops virens"/>
    <s v="Not endemic"/>
    <x v="0"/>
    <x v="0"/>
    <x v="0"/>
    <b v="1"/>
    <m/>
  </r>
  <r>
    <m/>
    <m/>
    <m/>
    <m/>
    <x v="6"/>
    <x v="4"/>
    <x v="4"/>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n v="133"/>
    <s v="Abutilon angulatum"/>
    <s v="Abutilon angulatum"/>
    <n v="437"/>
    <x v="0"/>
    <x v="0"/>
    <n v="2024"/>
    <x v="0"/>
    <x v="0"/>
    <m/>
  </r>
  <r>
    <n v="134"/>
    <s v="Acalypha sonderiana"/>
    <s v="Acalypha sonderiana"/>
    <n v="850"/>
    <x v="0"/>
    <x v="0"/>
    <n v="2024"/>
    <x v="0"/>
    <x v="0"/>
    <m/>
  </r>
  <r>
    <n v="135"/>
    <s v="Acmadenia burchellii"/>
    <s v="Acmadenia burchellii"/>
    <n v="652"/>
    <x v="0"/>
    <x v="1"/>
    <n v="2023"/>
    <x v="1"/>
    <x v="1"/>
    <m/>
  </r>
  <r>
    <n v="136"/>
    <s v="Acmadenia tetracarpellata"/>
    <s v="Acmadenia tetracarpellata"/>
    <n v="651"/>
    <x v="0"/>
    <x v="1"/>
    <n v="2025"/>
    <x v="1"/>
    <x v="2"/>
    <m/>
  </r>
  <r>
    <n v="137"/>
    <s v="Adenandra villosa subsp. orbicularis"/>
    <s v="Adenandra villosa subsp. orbicularis"/>
    <n v="650"/>
    <x v="0"/>
    <x v="1"/>
    <n v="2024"/>
    <x v="2"/>
    <x v="0"/>
    <m/>
  </r>
  <r>
    <n v="138"/>
    <s v="Adenia fruticosa subsp. fruticosa"/>
    <s v="Adenia fruticosa subsp. fruticosa"/>
    <n v="474"/>
    <x v="0"/>
    <x v="1"/>
    <n v="2025"/>
    <x v="2"/>
    <x v="2"/>
    <m/>
  </r>
  <r>
    <n v="24"/>
    <s v="Adenium swazicum"/>
    <s v="Adenium swazicum"/>
    <n v="902"/>
    <x v="0"/>
    <x v="0"/>
    <n v="2025"/>
    <x v="3"/>
    <x v="1"/>
    <m/>
  </r>
  <r>
    <n v="139"/>
    <s v="Adenogramma littoralis"/>
    <s v="Adenogramma littoralis"/>
    <n v="370"/>
    <x v="1"/>
    <x v="1"/>
    <n v="2024"/>
    <x v="4"/>
    <x v="3"/>
    <m/>
  </r>
  <r>
    <n v="140"/>
    <s v="Adromischus leucophyllus"/>
    <s v="Adromischus leucophyllus"/>
    <n v="504"/>
    <x v="2"/>
    <x v="1"/>
    <n v="2024"/>
    <x v="0"/>
    <x v="2"/>
    <m/>
  </r>
  <r>
    <n v="62"/>
    <s v="Adromischus marianiae"/>
    <s v="Adromischus marianiae"/>
    <n v="505"/>
    <x v="0"/>
    <x v="0"/>
    <n v="2025"/>
    <x v="2"/>
    <x v="0"/>
    <m/>
  </r>
  <r>
    <n v="141"/>
    <s v="Aeollanthus buchnerianus"/>
    <s v="Aeollanthus buchnerianus"/>
    <n v="259"/>
    <x v="0"/>
    <x v="0"/>
    <n v="2024"/>
    <x v="0"/>
    <x v="0"/>
    <m/>
  </r>
  <r>
    <n v="142"/>
    <s v="Agathosma affinis"/>
    <s v="Agathosma affinis"/>
    <n v="645"/>
    <x v="0"/>
    <x v="1"/>
    <n v="2024"/>
    <x v="0"/>
    <x v="1"/>
    <m/>
  </r>
  <r>
    <n v="143"/>
    <s v="Agathosma geniculata"/>
    <s v="Agathosma geniculata"/>
    <n v="648"/>
    <x v="0"/>
    <x v="1"/>
    <n v="2025"/>
    <x v="2"/>
    <x v="0"/>
    <m/>
  </r>
  <r>
    <n v="82"/>
    <s v="Agathosma hirta"/>
    <s v="Agathosma hirta"/>
    <n v="649"/>
    <x v="0"/>
    <x v="1"/>
    <n v="2020"/>
    <x v="2"/>
    <x v="2"/>
    <m/>
  </r>
  <r>
    <n v="144"/>
    <s v="Agathosma longicornu"/>
    <s v="Agathosma longicornu"/>
    <n v="646"/>
    <x v="0"/>
    <x v="1"/>
    <n v="2025"/>
    <x v="1"/>
    <x v="0"/>
    <m/>
  </r>
  <r>
    <n v="145"/>
    <s v="Agathosma peglerae"/>
    <s v="Agathosma peglerae"/>
    <n v="647"/>
    <x v="0"/>
    <x v="1"/>
    <n v="2024"/>
    <x v="0"/>
    <x v="0"/>
    <m/>
  </r>
  <r>
    <n v="146"/>
    <s v="Agelanthus natalitius subsp. zeyheri"/>
    <s v="Agelanthus natalitius subsp. zeyheri"/>
    <n v="860"/>
    <x v="0"/>
    <x v="0"/>
    <n v="2024"/>
    <x v="0"/>
    <x v="0"/>
    <m/>
  </r>
  <r>
    <n v="147"/>
    <s v="Albuca ciliaris"/>
    <s v="Albuca ciliaris"/>
    <n v="741"/>
    <x v="1"/>
    <x v="1"/>
    <n v="2025"/>
    <x v="0"/>
    <x v="3"/>
    <m/>
  </r>
  <r>
    <n v="121"/>
    <s v="Albuca clanwilliamaegloria"/>
    <s v="Albuca clanwilliamaegloria"/>
    <n v="746"/>
    <x v="1"/>
    <x v="1"/>
    <n v="2025"/>
    <x v="5"/>
    <x v="3"/>
    <m/>
  </r>
  <r>
    <n v="148"/>
    <s v="Albuca echinosperma"/>
    <s v="Albuca echinosperma"/>
    <n v="743"/>
    <x v="0"/>
    <x v="1"/>
    <n v="2025"/>
    <x v="2"/>
    <x v="0"/>
    <m/>
  </r>
  <r>
    <n v="149"/>
    <s v="Albuca etesiogaripensis"/>
    <s v="Albuca etesiogaripensis"/>
    <n v="747"/>
    <x v="2"/>
    <x v="0"/>
    <n v="2024"/>
    <x v="4"/>
    <x v="3"/>
    <m/>
  </r>
  <r>
    <n v="150"/>
    <s v="Albuca hesquaspoortensis"/>
    <s v="Albuca hesquaspoortensis"/>
    <n v="748"/>
    <x v="1"/>
    <x v="1"/>
    <n v="2024"/>
    <x v="4"/>
    <x v="3"/>
    <m/>
  </r>
  <r>
    <n v="151"/>
    <s v="Albuca xanthocodon"/>
    <s v="Albuca juncifolia subsp. xanthocodon"/>
    <n v="745"/>
    <x v="0"/>
    <x v="0"/>
    <n v="2024"/>
    <x v="0"/>
    <x v="2"/>
    <m/>
  </r>
  <r>
    <n v="152"/>
    <s v="Albuca longipes"/>
    <s v="Albuca longipes"/>
    <n v="744"/>
    <x v="0"/>
    <x v="0"/>
    <n v="2024"/>
    <x v="0"/>
    <x v="0"/>
    <m/>
  </r>
  <r>
    <n v="77"/>
    <s v="Albuca osmynella"/>
    <s v="Albuca osmynella"/>
    <n v="742"/>
    <x v="1"/>
    <x v="1"/>
    <n v="2020"/>
    <x v="4"/>
    <x v="1"/>
    <m/>
  </r>
  <r>
    <n v="153"/>
    <s v="Alchemilla elongata"/>
    <s v="Alchemilla elongata"/>
    <n v="665"/>
    <x v="0"/>
    <x v="0"/>
    <n v="2024"/>
    <x v="0"/>
    <x v="1"/>
    <m/>
  </r>
  <r>
    <n v="154"/>
    <s v="Alchemilla natalensis"/>
    <s v="Alchemilla natalensis"/>
    <n v="664"/>
    <x v="0"/>
    <x v="1"/>
    <n v="2024"/>
    <x v="0"/>
    <x v="0"/>
    <m/>
  </r>
  <r>
    <n v="155"/>
    <s v="Alectra orobanchoides"/>
    <s v="Alectra orobanchoides"/>
    <n v="46"/>
    <x v="0"/>
    <x v="0"/>
    <n v="2024"/>
    <x v="0"/>
    <x v="0"/>
    <m/>
  </r>
  <r>
    <n v="156"/>
    <s v="Alectra sessiliflora"/>
    <s v="Alectra sessiliflora"/>
    <n v="47"/>
    <x v="0"/>
    <x v="0"/>
    <n v="2024"/>
    <x v="0"/>
    <x v="0"/>
    <m/>
  </r>
  <r>
    <n v="157"/>
    <s v="Alepidea insculpta"/>
    <s v="Alepidea insculpta"/>
    <n v="117"/>
    <x v="0"/>
    <x v="1"/>
    <n v="2024"/>
    <x v="1"/>
    <x v="0"/>
    <m/>
  </r>
  <r>
    <n v="8"/>
    <s v="Alepidea basinuda"/>
    <s v="Alepidea jenkinsii"/>
    <n v="378"/>
    <x v="1"/>
    <x v="1"/>
    <n v="2023"/>
    <x v="3"/>
    <x v="1"/>
    <s v="subspecies to full species?"/>
  </r>
  <r>
    <n v="158"/>
    <s v="Allophylus dregeanus"/>
    <s v="Allophylus dregeanus"/>
    <n v="771"/>
    <x v="0"/>
    <x v="1"/>
    <n v="2024"/>
    <x v="0"/>
    <x v="0"/>
    <m/>
  </r>
  <r>
    <n v="159"/>
    <s v="Aloe glauca"/>
    <s v="Aloe glauca"/>
    <n v="389"/>
    <x v="0"/>
    <x v="1"/>
    <n v="2024"/>
    <x v="0"/>
    <x v="0"/>
    <m/>
  </r>
  <r>
    <n v="160"/>
    <s v="Aloe maculata"/>
    <s v="Aloe maculata"/>
    <n v="387"/>
    <x v="0"/>
    <x v="0"/>
    <n v="2024"/>
    <x v="0"/>
    <x v="0"/>
    <m/>
  </r>
  <r>
    <n v="64"/>
    <s v="Aloe meyeri"/>
    <s v="Aloe meyeri"/>
    <n v="388"/>
    <x v="0"/>
    <x v="0"/>
    <n v="2024"/>
    <x v="6"/>
    <x v="0"/>
    <m/>
  </r>
  <r>
    <n v="161"/>
    <s v="Aloe greenii"/>
    <s v="Aloe viridiana"/>
    <n v="386"/>
    <x v="0"/>
    <x v="0"/>
    <n v="2024"/>
    <x v="0"/>
    <x v="2"/>
    <m/>
  </r>
  <r>
    <n v="162"/>
    <s v="Alsophila dregei"/>
    <s v="Alsophila dregei"/>
    <n v="830"/>
    <x v="0"/>
    <x v="0"/>
    <n v="2020"/>
    <x v="0"/>
    <x v="0"/>
    <m/>
  </r>
  <r>
    <n v="44"/>
    <s v="Amphibolia succulenta"/>
    <s v="Amphibolia succulenta"/>
    <n v="861"/>
    <x v="0"/>
    <x v="1"/>
    <n v="2024"/>
    <x v="5"/>
    <x v="0"/>
    <m/>
  </r>
  <r>
    <n v="63"/>
    <s v="Anacampseros albissima"/>
    <s v="Anacampseros albissima"/>
    <n v="783"/>
    <x v="0"/>
    <x v="0"/>
    <n v="2025"/>
    <x v="3"/>
    <x v="0"/>
    <m/>
  </r>
  <r>
    <n v="163"/>
    <s v="Anaxeton hirsutum"/>
    <s v="Anaxeton hirsutum"/>
    <n v="589"/>
    <x v="0"/>
    <x v="1"/>
    <n v="2025"/>
    <x v="5"/>
    <x v="2"/>
    <m/>
  </r>
  <r>
    <n v="105"/>
    <s v="Anemone fanninii"/>
    <s v="Anemone fanninii"/>
    <n v="108"/>
    <x v="0"/>
    <x v="0"/>
    <n v="2024"/>
    <x v="2"/>
    <x v="0"/>
    <m/>
  </r>
  <r>
    <n v="131"/>
    <s v="Anisochaeta mikanioides"/>
    <s v="Anisochaeta mikanioides"/>
    <n v="560"/>
    <x v="3"/>
    <x v="1"/>
    <n v="2025"/>
    <x v="2"/>
    <x v="2"/>
    <m/>
  </r>
  <r>
    <n v="215"/>
    <s v="Brachystelma natalense"/>
    <s v="Anisotoma natalensis"/>
    <n v="448"/>
    <x v="1"/>
    <x v="1"/>
    <n v="2024"/>
    <x v="6"/>
    <x v="3"/>
    <m/>
  </r>
  <r>
    <n v="164"/>
    <s v="Antegibbaeum fissoides"/>
    <s v="Antegibbaeum fissoides"/>
    <n v="342"/>
    <x v="0"/>
    <x v="1"/>
    <n v="2024"/>
    <x v="0"/>
    <x v="0"/>
    <m/>
  </r>
  <r>
    <n v="165"/>
    <s v="Antherotoma phaeotricha"/>
    <s v="Antherotoma phaeotricha"/>
    <n v="877"/>
    <x v="0"/>
    <x v="0"/>
    <n v="2024"/>
    <x v="0"/>
    <x v="2"/>
    <m/>
  </r>
  <r>
    <n v="41"/>
    <s v="Anthochortus ecklonii"/>
    <s v="Anthochortus ecklonii"/>
    <n v="425"/>
    <x v="0"/>
    <x v="1"/>
    <n v="2025"/>
    <x v="0"/>
    <x v="0"/>
    <m/>
  </r>
  <r>
    <n v="166"/>
    <s v="Antimima bracteata"/>
    <s v="Antimima bracteata"/>
    <n v="86"/>
    <x v="1"/>
    <x v="1"/>
    <n v="2024"/>
    <x v="4"/>
    <x v="3"/>
    <m/>
  </r>
  <r>
    <n v="167"/>
    <s v="Antimima hallii"/>
    <s v="Antimima hallii"/>
    <n v="87"/>
    <x v="1"/>
    <x v="1"/>
    <n v="2025"/>
    <x v="0"/>
    <x v="3"/>
    <m/>
  </r>
  <r>
    <n v="168"/>
    <s v="Antimima peersii"/>
    <s v="Antimima peersii"/>
    <n v="89"/>
    <x v="1"/>
    <x v="1"/>
    <n v="2025"/>
    <x v="3"/>
    <x v="3"/>
    <m/>
  </r>
  <r>
    <n v="169"/>
    <s v="Antimima ventricosa"/>
    <s v="Antimima ventricosa"/>
    <n v="90"/>
    <x v="0"/>
    <x v="1"/>
    <n v="2020"/>
    <x v="0"/>
    <x v="0"/>
    <m/>
  </r>
  <r>
    <n v="170"/>
    <s v="Antizoma miersiana"/>
    <s v="Antizoma miersiana"/>
    <n v="440"/>
    <x v="0"/>
    <x v="0"/>
    <n v="2024"/>
    <x v="0"/>
    <x v="0"/>
    <m/>
  </r>
  <r>
    <n v="171"/>
    <s v="Aptosimum albomarginatum"/>
    <s v="Aptosimum albomarginatum"/>
    <n v="11"/>
    <x v="0"/>
    <x v="0"/>
    <n v="2024"/>
    <x v="0"/>
    <x v="0"/>
    <m/>
  </r>
  <r>
    <n v="172"/>
    <s v="Aptosimum marlothii"/>
    <s v="Aptosimum marlothii"/>
    <n v="10"/>
    <x v="0"/>
    <x v="0"/>
    <n v="2024"/>
    <x v="0"/>
    <x v="0"/>
    <m/>
  </r>
  <r>
    <n v="71"/>
    <s v="Arctopus echinatus"/>
    <s v="Arctopus echinatus"/>
    <n v="373"/>
    <x v="0"/>
    <x v="1"/>
    <n v="2025"/>
    <x v="0"/>
    <x v="0"/>
    <m/>
  </r>
  <r>
    <n v="173"/>
    <s v="Arctotis acaulis"/>
    <s v="Arctotis acaulis"/>
    <n v="609"/>
    <x v="0"/>
    <x v="1"/>
    <n v="2020"/>
    <x v="0"/>
    <x v="0"/>
    <m/>
  </r>
  <r>
    <n v="132"/>
    <s v="Arctotis diffusa"/>
    <s v="Arctotis canescens"/>
    <n v="610"/>
    <x v="0"/>
    <x v="1"/>
    <n v="2020"/>
    <x v="0"/>
    <x v="0"/>
    <s v="Check match- in list"/>
  </r>
  <r>
    <n v="46"/>
    <s v="Arenifera pillansii"/>
    <s v="Arenifera pillansii"/>
    <n v="138"/>
    <x v="0"/>
    <x v="1"/>
    <n v="2025"/>
    <x v="6"/>
    <x v="3"/>
    <m/>
  </r>
  <r>
    <n v="45"/>
    <s v="Argyroderma testiculare"/>
    <s v="Argyroderma testiculare"/>
    <n v="70"/>
    <x v="3"/>
    <x v="1"/>
    <n v="2025"/>
    <x v="2"/>
    <x v="1"/>
    <m/>
  </r>
  <r>
    <n v="28"/>
    <s v="Argyrolobium harmsianum"/>
    <s v="Argyrolobium harmsianum"/>
    <n v="531"/>
    <x v="0"/>
    <x v="1"/>
    <n v="2025"/>
    <x v="2"/>
    <x v="0"/>
    <m/>
  </r>
  <r>
    <n v="174"/>
    <s v="Aristea abyssinica"/>
    <s v="Aristea abyssinica"/>
    <n v="144"/>
    <x v="0"/>
    <x v="0"/>
    <n v="2020"/>
    <x v="0"/>
    <x v="0"/>
    <m/>
  </r>
  <r>
    <n v="175"/>
    <s v="Aristea ecklonii"/>
    <s v="Aristea ecklonii"/>
    <n v="145"/>
    <x v="0"/>
    <x v="0"/>
    <n v="2024"/>
    <x v="0"/>
    <x v="0"/>
    <m/>
  </r>
  <r>
    <n v="176"/>
    <s v="Aristea ensifolia"/>
    <s v="Aristea ensifolia"/>
    <n v="146"/>
    <x v="0"/>
    <x v="1"/>
    <n v="2024"/>
    <x v="0"/>
    <x v="0"/>
    <m/>
  </r>
  <r>
    <n v="177"/>
    <s v="Aristea teretifolia"/>
    <s v="Aristea teretifolia"/>
    <n v="147"/>
    <x v="1"/>
    <x v="1"/>
    <n v="2022"/>
    <x v="5"/>
    <x v="3"/>
    <m/>
  </r>
  <r>
    <n v="178"/>
    <s v="Aristida dasydesmis"/>
    <s v="Aristida dasydesmis"/>
    <n v="73"/>
    <x v="0"/>
    <x v="1"/>
    <n v="2025"/>
    <x v="0"/>
    <x v="0"/>
    <m/>
  </r>
  <r>
    <n v="179"/>
    <s v="Aristida monticola"/>
    <s v="Aristida monticola"/>
    <n v="74"/>
    <x v="0"/>
    <x v="0"/>
    <n v="2025"/>
    <x v="0"/>
    <x v="0"/>
    <m/>
  </r>
  <r>
    <n v="180"/>
    <s v="Aristida recta"/>
    <s v="Aristida recta"/>
    <n v="75"/>
    <x v="0"/>
    <x v="0"/>
    <n v="2024"/>
    <x v="0"/>
    <x v="2"/>
    <m/>
  </r>
  <r>
    <n v="181"/>
    <s v="Asclepias densiflora"/>
    <s v="Asclepias densiflora"/>
    <n v="466"/>
    <x v="0"/>
    <x v="0"/>
    <n v="2017"/>
    <x v="0"/>
    <x v="0"/>
    <m/>
  </r>
  <r>
    <n v="182"/>
    <s v="Asclepias woodii"/>
    <s v="Asclepias woodii"/>
    <n v="467"/>
    <x v="2"/>
    <x v="1"/>
    <n v="2025"/>
    <x v="3"/>
    <x v="2"/>
    <m/>
  </r>
  <r>
    <n v="96"/>
    <s v="Askidiosperma andreaeanum"/>
    <s v="Askidiosperma andreaeanum"/>
    <n v="433"/>
    <x v="0"/>
    <x v="1"/>
    <n v="2025"/>
    <x v="2"/>
    <x v="0"/>
    <m/>
  </r>
  <r>
    <n v="183"/>
    <s v="Aspalathus acanthoclada"/>
    <s v="Aspalathus acanthoclada"/>
    <n v="714"/>
    <x v="2"/>
    <x v="1"/>
    <n v="2025"/>
    <x v="3"/>
    <x v="2"/>
    <m/>
  </r>
  <r>
    <n v="184"/>
    <s v="Aspalathus arida subsp. arida"/>
    <s v="Aspalathus arida subsp. arida"/>
    <n v="716"/>
    <x v="0"/>
    <x v="1"/>
    <n v="2024"/>
    <x v="0"/>
    <x v="0"/>
    <m/>
  </r>
  <r>
    <n v="185"/>
    <s v="Aspalathus bowieana"/>
    <s v="Aspalathus bowieana"/>
    <n v="718"/>
    <x v="0"/>
    <x v="1"/>
    <n v="2024"/>
    <x v="3"/>
    <x v="2"/>
    <m/>
  </r>
  <r>
    <n v="186"/>
    <s v="Aspalathus calcarea"/>
    <s v="Aspalathus calcarea"/>
    <n v="719"/>
    <x v="0"/>
    <x v="1"/>
    <n v="2025"/>
    <x v="3"/>
    <x v="0"/>
    <m/>
  </r>
  <r>
    <n v="187"/>
    <s v="Aspalathus concava"/>
    <s v="Aspalathus concava"/>
    <n v="706"/>
    <x v="1"/>
    <x v="1"/>
    <n v="2024"/>
    <x v="4"/>
    <x v="3"/>
    <m/>
  </r>
  <r>
    <n v="188"/>
    <s v="Aspalathus divaricata subsp. gracilior"/>
    <s v="Aspalathus divaricata subsp. gracilior"/>
    <n v="707"/>
    <x v="0"/>
    <x v="1"/>
    <n v="2025"/>
    <x v="3"/>
    <x v="0"/>
    <m/>
  </r>
  <r>
    <n v="189"/>
    <s v="Aspalathus incurva"/>
    <s v="Aspalathus incurva"/>
    <n v="708"/>
    <x v="0"/>
    <x v="1"/>
    <n v="2025"/>
    <x v="1"/>
    <x v="0"/>
    <m/>
  </r>
  <r>
    <n v="30"/>
    <s v="Aspalathus intricata subsp. intricata"/>
    <s v="Aspalathus intricata subsp. intricata"/>
    <n v="709"/>
    <x v="2"/>
    <x v="1"/>
    <n v="2025"/>
    <x v="0"/>
    <x v="3"/>
    <m/>
  </r>
  <r>
    <n v="106"/>
    <s v="Aspalathus lanifera"/>
    <s v="Aspalathus lanifera"/>
    <n v="710"/>
    <x v="0"/>
    <x v="1"/>
    <n v="2020"/>
    <x v="3"/>
    <x v="1"/>
    <m/>
  </r>
  <r>
    <n v="190"/>
    <s v="Aspalathus lotoides subsp. lotoides"/>
    <s v="Aspalathus lotoides subsp. lotoides"/>
    <n v="711"/>
    <x v="0"/>
    <x v="1"/>
    <n v="2025"/>
    <x v="3"/>
    <x v="2"/>
    <m/>
  </r>
  <r>
    <n v="191"/>
    <s v="Aspalathus patens"/>
    <s v="Aspalathus patens"/>
    <n v="712"/>
    <x v="0"/>
    <x v="1"/>
    <n v="2025"/>
    <x v="1"/>
    <x v="1"/>
    <m/>
  </r>
  <r>
    <n v="17"/>
    <s v="Aspalathus pinea subsp. caudata"/>
    <s v="Aspalathus pinea subsp. caudata"/>
    <n v="713"/>
    <x v="0"/>
    <x v="1"/>
    <n v="2025"/>
    <x v="5"/>
    <x v="0"/>
    <m/>
  </r>
  <r>
    <n v="192"/>
    <s v="Aspalathus setacea"/>
    <s v="Aspalathus setacea"/>
    <n v="715"/>
    <x v="0"/>
    <x v="1"/>
    <n v="2024"/>
    <x v="0"/>
    <x v="0"/>
    <m/>
  </r>
  <r>
    <n v="193"/>
    <s v="Aspalathus steudeliana"/>
    <s v="Aspalathus steudeliana"/>
    <n v="717"/>
    <x v="2"/>
    <x v="1"/>
    <n v="2025"/>
    <x v="3"/>
    <x v="2"/>
    <m/>
  </r>
  <r>
    <n v="194"/>
    <s v="Asparagus concinnus"/>
    <s v="Asparagus concinnus"/>
    <n v="854"/>
    <x v="0"/>
    <x v="1"/>
    <n v="2024"/>
    <x v="0"/>
    <x v="0"/>
    <m/>
  </r>
  <r>
    <n v="195"/>
    <s v="Asparagus laricinus"/>
    <s v="Asparagus laricinus"/>
    <n v="855"/>
    <x v="0"/>
    <x v="0"/>
    <n v="2024"/>
    <x v="0"/>
    <x v="0"/>
    <m/>
  </r>
  <r>
    <n v="196"/>
    <s v="Asparagus lignosus"/>
    <s v="Asparagus lignosus"/>
    <n v="856"/>
    <x v="0"/>
    <x v="1"/>
    <n v="2024"/>
    <x v="2"/>
    <x v="0"/>
    <m/>
  </r>
  <r>
    <n v="197"/>
    <s v="Asparagus multituberosus"/>
    <s v="Asparagus multituberosus"/>
    <n v="857"/>
    <x v="0"/>
    <x v="1"/>
    <n v="2024"/>
    <x v="0"/>
    <x v="0"/>
    <m/>
  </r>
  <r>
    <n v="198"/>
    <s v="Asparagus stipulaceus"/>
    <s v="Asparagus stipulaceus"/>
    <n v="858"/>
    <x v="3"/>
    <x v="1"/>
    <n v="2024"/>
    <x v="2"/>
    <x v="1"/>
    <m/>
  </r>
  <r>
    <n v="199"/>
    <s v="Asparagus volubilis"/>
    <s v="Asparagus volubilis"/>
    <n v="853"/>
    <x v="0"/>
    <x v="1"/>
    <n v="2024"/>
    <x v="0"/>
    <x v="0"/>
    <m/>
  </r>
  <r>
    <n v="51"/>
    <s v="Astridia citrina"/>
    <s v="Astridia citrina"/>
    <n v="106"/>
    <x v="1"/>
    <x v="1"/>
    <n v="2022"/>
    <x v="6"/>
    <x v="3"/>
    <m/>
  </r>
  <r>
    <n v="125"/>
    <s v="Babiana lineolata"/>
    <s v="Babiana lineolata"/>
    <n v="161"/>
    <x v="0"/>
    <x v="1"/>
    <n v="2021"/>
    <x v="3"/>
    <x v="0"/>
    <m/>
  </r>
  <r>
    <n v="200"/>
    <s v="Babiana radiata"/>
    <s v="Babiana radiata"/>
    <n v="160"/>
    <x v="1"/>
    <x v="1"/>
    <n v="2021"/>
    <x v="6"/>
    <x v="3"/>
    <m/>
  </r>
  <r>
    <n v="201"/>
    <s v="Bergeranthus addoensis"/>
    <s v="Bergeranthus addoensis"/>
    <n v="150"/>
    <x v="0"/>
    <x v="1"/>
    <n v="2025"/>
    <x v="2"/>
    <x v="0"/>
    <m/>
  </r>
  <r>
    <n v="202"/>
    <s v="Berkheya rhapontica subsp. aristosa"/>
    <s v="Berkheya rhapontica subsp. aristosa"/>
    <n v="583"/>
    <x v="0"/>
    <x v="0"/>
    <n v="2024"/>
    <x v="0"/>
    <x v="0"/>
    <m/>
  </r>
  <r>
    <n v="203"/>
    <s v="Berkheya subulata"/>
    <s v="Berkheya subulata"/>
    <n v="582"/>
    <x v="0"/>
    <x v="0"/>
    <n v="2024"/>
    <x v="0"/>
    <x v="0"/>
    <m/>
  </r>
  <r>
    <n v="92"/>
    <s v="Berkheya viscosa"/>
    <s v="Berkheya viscosa"/>
    <n v="581"/>
    <x v="3"/>
    <x v="1"/>
    <n v="2025"/>
    <x v="0"/>
    <x v="2"/>
    <m/>
  </r>
  <r>
    <n v="204"/>
    <s v="Bersama lucens"/>
    <s v="Bersama lucens"/>
    <n v="871"/>
    <x v="0"/>
    <x v="0"/>
    <n v="2024"/>
    <x v="0"/>
    <x v="0"/>
    <m/>
  </r>
  <r>
    <n v="205"/>
    <s v="Bijlia tugwelliae"/>
    <s v="Bijlia tugwelliae"/>
    <n v="67"/>
    <x v="0"/>
    <x v="1"/>
    <n v="2025"/>
    <x v="3"/>
    <x v="0"/>
    <m/>
  </r>
  <r>
    <n v="206"/>
    <s v="Blepharis capensis"/>
    <s v="Blepharis capensis"/>
    <n v="773"/>
    <x v="0"/>
    <x v="1"/>
    <n v="2024"/>
    <x v="0"/>
    <x v="0"/>
    <m/>
  </r>
  <r>
    <n v="207"/>
    <s v="Blepharis spinipes"/>
    <s v="Blepharis spinipes"/>
    <n v="774"/>
    <x v="1"/>
    <x v="1"/>
    <n v="2024"/>
    <x v="1"/>
    <x v="3"/>
    <m/>
  </r>
  <r>
    <n v="86"/>
    <s v="Bobartia gracilis"/>
    <s v="Bobartia gracilis"/>
    <n v="202"/>
    <x v="2"/>
    <x v="1"/>
    <n v="2024"/>
    <x v="0"/>
    <x v="2"/>
    <m/>
  </r>
  <r>
    <n v="87"/>
    <s v="Bobartia longicyma subsp. magna"/>
    <s v="Bobartia longicyma subsp. magna"/>
    <n v="201"/>
    <x v="0"/>
    <x v="1"/>
    <n v="2024"/>
    <x v="0"/>
    <x v="0"/>
    <m/>
  </r>
  <r>
    <n v="208"/>
    <s v="Bonatea cassidea"/>
    <s v="Bonatea cassidea"/>
    <n v="525"/>
    <x v="0"/>
    <x v="0"/>
    <n v="2024"/>
    <x v="0"/>
    <x v="0"/>
    <m/>
  </r>
  <r>
    <n v="209"/>
    <s v="Brachiaria xantholeuca"/>
    <s v="Brachiaria xantholeuca"/>
    <n v="100"/>
    <x v="0"/>
    <x v="0"/>
    <n v="2024"/>
    <x v="0"/>
    <x v="0"/>
    <m/>
  </r>
  <r>
    <n v="210"/>
    <s v="Brachycorythis pubescens"/>
    <s v="Brachycorythis pubescens"/>
    <n v="520"/>
    <x v="0"/>
    <x v="0"/>
    <n v="2024"/>
    <x v="0"/>
    <x v="0"/>
    <m/>
  </r>
  <r>
    <n v="218"/>
    <s v="Breonadia salicina"/>
    <s v="Breonadia salicina"/>
    <n v="139"/>
    <x v="0"/>
    <x v="0"/>
    <n v="2018"/>
    <x v="0"/>
    <x v="0"/>
    <m/>
  </r>
  <r>
    <n v="219"/>
    <s v="Bromus pectinatus"/>
    <s v="Bromus pectinatus"/>
    <n v="80"/>
    <x v="0"/>
    <x v="0"/>
    <n v="2024"/>
    <x v="0"/>
    <x v="0"/>
    <m/>
  </r>
  <r>
    <n v="220"/>
    <s v="Brunia microphylla"/>
    <s v="Brunia microphylla"/>
    <n v="865"/>
    <x v="0"/>
    <x v="1"/>
    <n v="2024"/>
    <x v="0"/>
    <x v="0"/>
    <m/>
  </r>
  <r>
    <n v="221"/>
    <s v="Brunia monostyla"/>
    <s v="Brunia monostyla"/>
    <n v="866"/>
    <x v="3"/>
    <x v="1"/>
    <n v="2024"/>
    <x v="0"/>
    <x v="1"/>
    <m/>
  </r>
  <r>
    <n v="222"/>
    <s v="Brunia pentandra"/>
    <s v="Brunia pentandra"/>
    <n v="863"/>
    <x v="0"/>
    <x v="1"/>
    <n v="2024"/>
    <x v="0"/>
    <x v="0"/>
    <m/>
  </r>
  <r>
    <n v="110"/>
    <s v="Brunia trigyna"/>
    <s v="Brunia trigyna"/>
    <n v="864"/>
    <x v="1"/>
    <x v="1"/>
    <n v="2025"/>
    <x v="6"/>
    <x v="3"/>
    <m/>
  </r>
  <r>
    <n v="223"/>
    <s v="Bulbine asphodeloides"/>
    <s v="Bulbine asphodeloides"/>
    <n v="393"/>
    <x v="0"/>
    <x v="0"/>
    <n v="2024"/>
    <x v="0"/>
    <x v="0"/>
    <m/>
  </r>
  <r>
    <n v="224"/>
    <s v="Bulbine cepacea"/>
    <s v="Bulbine cepacea"/>
    <n v="394"/>
    <x v="0"/>
    <x v="1"/>
    <n v="2024"/>
    <x v="0"/>
    <x v="0"/>
    <m/>
  </r>
  <r>
    <n v="91"/>
    <s v="Bulbine lolita"/>
    <s v="Bulbine lolita"/>
    <n v="391"/>
    <x v="1"/>
    <x v="1"/>
    <n v="2022"/>
    <x v="6"/>
    <x v="3"/>
    <m/>
  </r>
  <r>
    <n v="225"/>
    <s v="Bulbine succulenta"/>
    <s v="Bulbine succulenta"/>
    <n v="392"/>
    <x v="0"/>
    <x v="1"/>
    <n v="2025"/>
    <x v="0"/>
    <x v="0"/>
    <m/>
  </r>
  <r>
    <n v="226"/>
    <s v="Caesia capensis"/>
    <s v="Caesia capensis"/>
    <n v="805"/>
    <x v="0"/>
    <x v="1"/>
    <n v="2024"/>
    <x v="1"/>
    <x v="0"/>
    <m/>
  </r>
  <r>
    <n v="227"/>
    <s v="Caesia contorta"/>
    <s v="Caesia contorta"/>
    <n v="806"/>
    <x v="0"/>
    <x v="1"/>
    <n v="2025"/>
    <x v="0"/>
    <x v="0"/>
    <m/>
  </r>
  <r>
    <n v="228"/>
    <s v="Cannomois arenicola"/>
    <s v="Cannomois arenicola"/>
    <n v="420"/>
    <x v="0"/>
    <x v="1"/>
    <n v="2025"/>
    <x v="5"/>
    <x v="0"/>
    <m/>
  </r>
  <r>
    <n v="229"/>
    <s v="Cannomois parviflora"/>
    <s v="Cannomois parviflora"/>
    <n v="422"/>
    <x v="0"/>
    <x v="1"/>
    <n v="2025"/>
    <x v="0"/>
    <x v="0"/>
    <m/>
  </r>
  <r>
    <n v="230"/>
    <s v="Cannomois robusta"/>
    <s v="Cannomois robusta"/>
    <n v="421"/>
    <x v="0"/>
    <x v="1"/>
    <n v="2025"/>
    <x v="0"/>
    <x v="0"/>
    <m/>
  </r>
  <r>
    <n v="231"/>
    <s v="Capnophyllum africanum"/>
    <s v="Capnophyllum africanum"/>
    <n v="372"/>
    <x v="0"/>
    <x v="1"/>
    <n v="2025"/>
    <x v="2"/>
    <x v="0"/>
    <m/>
  </r>
  <r>
    <n v="232"/>
    <s v="Carex zuluensis"/>
    <s v="Carex zuluensis"/>
    <n v="409"/>
    <x v="0"/>
    <x v="0"/>
    <n v="2024"/>
    <x v="0"/>
    <x v="0"/>
    <m/>
  </r>
  <r>
    <n v="15"/>
    <s v="Carissa macrocarpa"/>
    <s v="Carissa macrocarpa"/>
    <n v="901"/>
    <x v="0"/>
    <x v="0"/>
    <n v="2025"/>
    <x v="0"/>
    <x v="0"/>
    <m/>
  </r>
  <r>
    <n v="233"/>
    <s v="Casearia gladiiformis"/>
    <s v="Casearia gladiiformis"/>
    <n v="722"/>
    <x v="0"/>
    <x v="0"/>
    <n v="2024"/>
    <x v="0"/>
    <x v="0"/>
    <m/>
  </r>
  <r>
    <n v="234"/>
    <s v="Cassine peragua subsp. barbara"/>
    <s v="Cassine peragua subsp. barbara"/>
    <n v="332"/>
    <x v="0"/>
    <x v="1"/>
    <n v="2024"/>
    <x v="0"/>
    <x v="0"/>
    <m/>
  </r>
  <r>
    <n v="235"/>
    <s v="Cassinopsis tinifolia"/>
    <s v="Cassinopsis tinifolia"/>
    <n v="897"/>
    <x v="0"/>
    <x v="0"/>
    <n v="2025"/>
    <x v="0"/>
    <x v="0"/>
    <m/>
  </r>
  <r>
    <n v="236"/>
    <s v="Cassipourea malosana"/>
    <s v="Cassipourea malosana"/>
    <n v="227"/>
    <x v="0"/>
    <x v="0"/>
    <n v="2024"/>
    <x v="0"/>
    <x v="0"/>
    <m/>
  </r>
  <r>
    <n v="237"/>
    <s v="Cassytha pondoensis"/>
    <s v="Cassytha pondoensis"/>
    <n v="1"/>
    <x v="0"/>
    <x v="0"/>
    <n v="2025"/>
    <x v="0"/>
    <x v="0"/>
    <m/>
  </r>
  <r>
    <n v="238"/>
    <s v="Catalepis gracilis"/>
    <s v="Catalepis gracilis"/>
    <n v="104"/>
    <x v="0"/>
    <x v="0"/>
    <n v="2024"/>
    <x v="0"/>
    <x v="0"/>
    <m/>
  </r>
  <r>
    <n v="239"/>
    <s v="Catophractes alexandri"/>
    <s v="Catophractes alexandri"/>
    <n v="852"/>
    <x v="0"/>
    <x v="0"/>
    <n v="2024"/>
    <x v="0"/>
    <x v="0"/>
    <m/>
  </r>
  <r>
    <n v="240"/>
    <s v="Celosia trigyna"/>
    <s v="Celosia trigyna"/>
    <n v="268"/>
    <x v="0"/>
    <x v="0"/>
    <n v="2024"/>
    <x v="0"/>
    <x v="0"/>
    <m/>
  </r>
  <r>
    <n v="241"/>
    <s v="Celtis mildbraedii"/>
    <s v="Celtis mildbraedii"/>
    <n v="662"/>
    <x v="2"/>
    <x v="0"/>
    <n v="2024"/>
    <x v="0"/>
    <x v="2"/>
    <m/>
  </r>
  <r>
    <n v="242"/>
    <s v="Centella glabrata"/>
    <s v="Centella glabrata"/>
    <n v="375"/>
    <x v="0"/>
    <x v="1"/>
    <n v="2025"/>
    <x v="0"/>
    <x v="0"/>
    <m/>
  </r>
  <r>
    <n v="49"/>
    <s v="Centella thesioides"/>
    <s v="Centella thesioides"/>
    <n v="376"/>
    <x v="0"/>
    <x v="1"/>
    <n v="2025"/>
    <x v="2"/>
    <x v="1"/>
    <m/>
  </r>
  <r>
    <n v="243"/>
    <s v="Cephalaria rigida"/>
    <s v="Cephalaria rigida"/>
    <n v="476"/>
    <x v="0"/>
    <x v="1"/>
    <n v="2025"/>
    <x v="0"/>
    <x v="0"/>
    <m/>
  </r>
  <r>
    <n v="244"/>
    <s v="Cephalophyllum purpureo-album"/>
    <s v="Cephalophyllum purpureo-album"/>
    <n v="287"/>
    <x v="0"/>
    <x v="1"/>
    <n v="2024"/>
    <x v="0"/>
    <x v="0"/>
    <m/>
  </r>
  <r>
    <n v="211"/>
    <s v="Brachystelma angustum"/>
    <s v="Ceropegia angustata"/>
    <n v="443"/>
    <x v="1"/>
    <x v="1"/>
    <n v="2020"/>
    <x v="3"/>
    <x v="3"/>
    <m/>
  </r>
  <r>
    <n v="212"/>
    <s v="Brachystelma arnotii"/>
    <s v="Ceropegia arnotii"/>
    <n v="446"/>
    <x v="1"/>
    <x v="0"/>
    <n v="2024"/>
    <x v="4"/>
    <x v="3"/>
    <m/>
  </r>
  <r>
    <n v="669"/>
    <s v="Pectinaria articulata subsp. namaquensis"/>
    <s v="Ceropegia articulata subsp. namaquensis"/>
    <n v="458"/>
    <x v="1"/>
    <x v="1"/>
    <n v="2025"/>
    <x v="0"/>
    <x v="3"/>
    <m/>
  </r>
  <r>
    <n v="700"/>
    <s v="Piaranthus atrosanguineus"/>
    <s v="Ceropegia atrosanguinea"/>
    <n v="455"/>
    <x v="0"/>
    <x v="0"/>
    <n v="2025"/>
    <x v="0"/>
    <x v="2"/>
    <m/>
  </r>
  <r>
    <n v="509"/>
    <s v="Huernia blyderiverensis"/>
    <s v="Ceropegia blyderiverensis"/>
    <n v="452"/>
    <x v="2"/>
    <x v="1"/>
    <n v="2024"/>
    <x v="1"/>
    <x v="2"/>
    <m/>
  </r>
  <r>
    <n v="814"/>
    <s v="Stapelia clavicorona"/>
    <s v="Ceropegia clavicorona"/>
    <n v="465"/>
    <x v="0"/>
    <x v="1"/>
    <n v="2025"/>
    <x v="0"/>
    <x v="3"/>
    <m/>
  </r>
  <r>
    <n v="213"/>
    <s v="Brachystelma cupulatum"/>
    <s v="Ceropegia cupulata"/>
    <n v="447"/>
    <x v="2"/>
    <x v="0"/>
    <n v="2025"/>
    <x v="0"/>
    <x v="3"/>
    <m/>
  </r>
  <r>
    <n v="853"/>
    <s v="Tridentea dwequensis"/>
    <s v="Ceropegia dwequensis"/>
    <n v="457"/>
    <x v="1"/>
    <x v="1"/>
    <n v="2024"/>
    <x v="0"/>
    <x v="3"/>
    <m/>
  </r>
  <r>
    <n v="214"/>
    <s v="Brachystelma filifolium"/>
    <s v="Ceropegia filifolia"/>
    <n v="444"/>
    <x v="0"/>
    <x v="0"/>
    <n v="2024"/>
    <x v="0"/>
    <x v="2"/>
    <m/>
  </r>
  <r>
    <n v="510"/>
    <s v="Huernia namaquensis"/>
    <s v="Ceropegia herrei"/>
    <n v="453"/>
    <x v="0"/>
    <x v="0"/>
    <n v="2024"/>
    <x v="0"/>
    <x v="0"/>
    <m/>
  </r>
  <r>
    <n v="738"/>
    <s v="Quaqua inversa"/>
    <s v="Ceropegia inversa"/>
    <n v="442"/>
    <x v="1"/>
    <x v="1"/>
    <n v="2025"/>
    <x v="0"/>
    <x v="3"/>
    <m/>
  </r>
  <r>
    <n v="47"/>
    <s v="Brachystelma comptum"/>
    <s v="Ceropegia neocompta"/>
    <n v="445"/>
    <x v="1"/>
    <x v="1"/>
    <n v="2024"/>
    <x v="5"/>
    <x v="2"/>
    <m/>
  </r>
  <r>
    <n v="815"/>
    <s v="Stapelia obducta"/>
    <s v="Ceropegia obducta"/>
    <n v="464"/>
    <x v="1"/>
    <x v="1"/>
    <n v="2025"/>
    <x v="0"/>
    <x v="3"/>
    <m/>
  </r>
  <r>
    <n v="216"/>
    <s v="Brachystelma oianthum"/>
    <s v="Ceropegia oiantha"/>
    <n v="449"/>
    <x v="0"/>
    <x v="1"/>
    <n v="2025"/>
    <x v="0"/>
    <x v="2"/>
    <m/>
  </r>
  <r>
    <n v="560"/>
    <s v="Larryleachia perlata"/>
    <s v="Ceropegia perlata"/>
    <n v="831"/>
    <x v="0"/>
    <x v="0"/>
    <n v="2024"/>
    <x v="0"/>
    <x v="0"/>
    <m/>
  </r>
  <r>
    <n v="245"/>
    <s v="Ceropegia rendallii"/>
    <s v="Ceropegia rendallii"/>
    <n v="460"/>
    <x v="0"/>
    <x v="0"/>
    <n v="2025"/>
    <x v="0"/>
    <x v="0"/>
    <m/>
  </r>
  <r>
    <n v="861"/>
    <s v="Tromotriche thudichumii"/>
    <s v="Ceropegia thudichumii"/>
    <n v="459"/>
    <x v="0"/>
    <x v="1"/>
    <n v="2024"/>
    <x v="0"/>
    <x v="0"/>
    <m/>
  </r>
  <r>
    <n v="217"/>
    <s v="Brachystelma villosum"/>
    <s v="Ceropegia villosa"/>
    <n v="450"/>
    <x v="0"/>
    <x v="0"/>
    <n v="2024"/>
    <x v="4"/>
    <x v="3"/>
    <m/>
  </r>
  <r>
    <n v="246"/>
    <s v="Chaenostoma calycinum"/>
    <s v="Chaenostoma calycinum"/>
    <n v="7"/>
    <x v="1"/>
    <x v="1"/>
    <n v="2024"/>
    <x v="0"/>
    <x v="0"/>
    <m/>
  </r>
  <r>
    <n v="247"/>
    <s v="Chaenostoma halimifolium"/>
    <s v="Chaenostoma halimifolium"/>
    <n v="6"/>
    <x v="0"/>
    <x v="0"/>
    <n v="2024"/>
    <x v="0"/>
    <x v="0"/>
    <m/>
  </r>
  <r>
    <n v="248"/>
    <s v="Chaenostoma titanophilum"/>
    <s v="Chaenostoma titanophilum"/>
    <n v="5"/>
    <x v="3"/>
    <x v="1"/>
    <n v="2024"/>
    <x v="3"/>
    <x v="1"/>
    <m/>
  </r>
  <r>
    <n v="249"/>
    <s v="Chamaecrista mimosoides"/>
    <s v="Chamaecrista mimosoides"/>
    <n v="779"/>
    <x v="0"/>
    <x v="0"/>
    <n v="2024"/>
    <x v="0"/>
    <x v="0"/>
    <m/>
  </r>
  <r>
    <n v="250"/>
    <s v="Chascanum cernuum"/>
    <s v="Chascanum cernuum"/>
    <n v="801"/>
    <x v="0"/>
    <x v="1"/>
    <n v="2025"/>
    <x v="0"/>
    <x v="0"/>
    <m/>
  </r>
  <r>
    <n v="251"/>
    <s v="Cheilanthes contracta"/>
    <s v="Cheilanthes contracta"/>
    <n v="680"/>
    <x v="0"/>
    <x v="1"/>
    <n v="2024"/>
    <x v="0"/>
    <x v="0"/>
    <m/>
  </r>
  <r>
    <n v="252"/>
    <s v="Cheilanthes namaquensis"/>
    <s v="Cheilanthes namaquensis"/>
    <n v="678"/>
    <x v="0"/>
    <x v="0"/>
    <n v="2024"/>
    <x v="0"/>
    <x v="2"/>
    <m/>
  </r>
  <r>
    <n v="253"/>
    <s v="Cheilanthes parviloba"/>
    <s v="Cheilanthes parviloba"/>
    <n v="679"/>
    <x v="0"/>
    <x v="0"/>
    <n v="2020"/>
    <x v="0"/>
    <x v="0"/>
    <m/>
  </r>
  <r>
    <n v="254"/>
    <s v="Chenopodium mucronatum"/>
    <s v="Chenopodium mucronatum"/>
    <n v="697"/>
    <x v="0"/>
    <x v="0"/>
    <n v="2025"/>
    <x v="0"/>
    <x v="0"/>
    <m/>
  </r>
  <r>
    <n v="255"/>
    <s v="Chironia krebsii"/>
    <s v="Chironia krebsii"/>
    <n v="338"/>
    <x v="0"/>
    <x v="0"/>
    <n v="2025"/>
    <x v="0"/>
    <x v="0"/>
    <m/>
  </r>
  <r>
    <n v="256"/>
    <s v="Chironia palustris subsp. transvaalensis"/>
    <s v="Chironia palustris subsp. transvaalensis"/>
    <n v="339"/>
    <x v="0"/>
    <x v="0"/>
    <n v="2017"/>
    <x v="0"/>
    <x v="0"/>
    <m/>
  </r>
  <r>
    <n v="257"/>
    <s v="Chlorophytum aridum"/>
    <s v="Chlorophytum aridum"/>
    <n v="807"/>
    <x v="0"/>
    <x v="0"/>
    <n v="2024"/>
    <x v="0"/>
    <x v="1"/>
    <m/>
  </r>
  <r>
    <n v="258"/>
    <s v="Chrysocoma acicularis"/>
    <s v="Chrysocoma acicularis"/>
    <n v="618"/>
    <x v="1"/>
    <x v="1"/>
    <n v="2025"/>
    <x v="1"/>
    <x v="3"/>
    <m/>
  </r>
  <r>
    <n v="259"/>
    <s v="Chrysocoma strigosa"/>
    <s v="Chrysocoma strigosa"/>
    <n v="619"/>
    <x v="0"/>
    <x v="1"/>
    <n v="2025"/>
    <x v="3"/>
    <x v="0"/>
    <m/>
  </r>
  <r>
    <n v="260"/>
    <s v="Chrysocoma tridentata"/>
    <s v="Chrysocoma tridentata"/>
    <n v="620"/>
    <x v="0"/>
    <x v="1"/>
    <n v="2025"/>
    <x v="0"/>
    <x v="0"/>
    <m/>
  </r>
  <r>
    <n v="261"/>
    <s v="Cissus cactiformis"/>
    <s v="Cissus cactiformis"/>
    <n v="803"/>
    <x v="0"/>
    <x v="0"/>
    <n v="2024"/>
    <x v="0"/>
    <x v="0"/>
    <m/>
  </r>
  <r>
    <n v="262"/>
    <s v="Cleistanthus schlechteri"/>
    <s v="Cleistanthus schlechteri"/>
    <n v="121"/>
    <x v="0"/>
    <x v="0"/>
    <n v="2024"/>
    <x v="0"/>
    <x v="0"/>
    <m/>
  </r>
  <r>
    <n v="263"/>
    <s v="Clematis villosa subsp. stanleyi"/>
    <s v="Clematis villosa subsp. stanleyi"/>
    <n v="371"/>
    <x v="0"/>
    <x v="0"/>
    <n v="2024"/>
    <x v="0"/>
    <x v="0"/>
    <m/>
  </r>
  <r>
    <n v="264"/>
    <s v="Cleome monophylla"/>
    <s v="Cleome monophylla"/>
    <n v="53"/>
    <x v="0"/>
    <x v="0"/>
    <n v="2024"/>
    <x v="0"/>
    <x v="0"/>
    <m/>
  </r>
  <r>
    <n v="265"/>
    <s v="Cliffortia dentata"/>
    <s v="Cliffortia dentata"/>
    <n v="671"/>
    <x v="0"/>
    <x v="1"/>
    <n v="2024"/>
    <x v="0"/>
    <x v="0"/>
    <m/>
  </r>
  <r>
    <n v="266"/>
    <s v="Cliffortia hexandra"/>
    <s v="Cliffortia hexandra"/>
    <n v="672"/>
    <x v="0"/>
    <x v="1"/>
    <n v="2024"/>
    <x v="0"/>
    <x v="0"/>
    <m/>
  </r>
  <r>
    <n v="267"/>
    <s v="Cliffortia odorata"/>
    <s v="Cliffortia odorata"/>
    <n v="666"/>
    <x v="0"/>
    <x v="1"/>
    <n v="2024"/>
    <x v="0"/>
    <x v="0"/>
    <m/>
  </r>
  <r>
    <n v="268"/>
    <s v="Cliffortia propinqua"/>
    <s v="Cliffortia propinqua"/>
    <n v="667"/>
    <x v="0"/>
    <x v="1"/>
    <n v="2024"/>
    <x v="0"/>
    <x v="0"/>
    <m/>
  </r>
  <r>
    <n v="269"/>
    <s v="Cliffortia robusta"/>
    <s v="Cliffortia robusta"/>
    <n v="668"/>
    <x v="0"/>
    <x v="1"/>
    <n v="2024"/>
    <x v="0"/>
    <x v="1"/>
    <m/>
  </r>
  <r>
    <n v="50"/>
    <s v="Cliffortia strigosa"/>
    <s v="Cliffortia strigosa"/>
    <n v="669"/>
    <x v="0"/>
    <x v="1"/>
    <n v="2025"/>
    <x v="2"/>
    <x v="1"/>
    <m/>
  </r>
  <r>
    <n v="270"/>
    <s v="Cliffortia virgata"/>
    <s v="Cliffortia virgata"/>
    <n v="670"/>
    <x v="0"/>
    <x v="1"/>
    <n v="2024"/>
    <x v="0"/>
    <x v="0"/>
    <m/>
  </r>
  <r>
    <n v="271"/>
    <s v="Coccinia mackenii"/>
    <s v="Coccinia mackenii"/>
    <n v="344"/>
    <x v="0"/>
    <x v="0"/>
    <n v="2025"/>
    <x v="0"/>
    <x v="0"/>
    <m/>
  </r>
  <r>
    <n v="272"/>
    <s v="Codon schenckii"/>
    <s v="Codon schenckii"/>
    <n v="380"/>
    <x v="0"/>
    <x v="0"/>
    <n v="2024"/>
    <x v="0"/>
    <x v="2"/>
    <m/>
  </r>
  <r>
    <n v="559"/>
    <s v="Lapeirousia fastigiata"/>
    <s v="Codonorhiza fastigiata"/>
    <n v="225"/>
    <x v="0"/>
    <x v="1"/>
    <n v="2025"/>
    <x v="2"/>
    <x v="0"/>
    <m/>
  </r>
  <r>
    <n v="273"/>
    <s v="Colchicum coloratum subsp. burchellii"/>
    <s v="Colchicum coloratum subsp. burchellii"/>
    <n v="896"/>
    <x v="0"/>
    <x v="1"/>
    <n v="2025"/>
    <x v="0"/>
    <x v="0"/>
    <m/>
  </r>
  <r>
    <n v="33"/>
    <s v="Coleonema pulchrum"/>
    <s v="Coleonema pulchrum"/>
    <n v="653"/>
    <x v="0"/>
    <x v="1"/>
    <n v="2025"/>
    <x v="2"/>
    <x v="0"/>
    <m/>
  </r>
  <r>
    <n v="59"/>
    <s v="Plectranthus venteri"/>
    <s v="Coleus venteri"/>
    <n v="244"/>
    <x v="1"/>
    <x v="0"/>
    <n v="2025"/>
    <x v="5"/>
    <x v="3"/>
    <m/>
  </r>
  <r>
    <n v="66"/>
    <s v="Combretum nelsonii"/>
    <s v="Combretum nelsonii"/>
    <n v="110"/>
    <x v="0"/>
    <x v="1"/>
    <n v="2024"/>
    <x v="0"/>
    <x v="0"/>
    <m/>
  </r>
  <r>
    <n v="274"/>
    <s v="Combretum patelliforme"/>
    <s v="Combretum patelliforme"/>
    <n v="109"/>
    <x v="0"/>
    <x v="0"/>
    <n v="2025"/>
    <x v="0"/>
    <x v="0"/>
    <m/>
  </r>
  <r>
    <n v="275"/>
    <s v="Commicarpus helenae"/>
    <s v="Commicarpus helenae"/>
    <n v="112"/>
    <x v="0"/>
    <x v="0"/>
    <n v="2024"/>
    <x v="0"/>
    <x v="0"/>
    <m/>
  </r>
  <r>
    <n v="276"/>
    <s v="Commiphora viminea"/>
    <s v="Commiphora viminea"/>
    <n v="143"/>
    <x v="0"/>
    <x v="0"/>
    <n v="2024"/>
    <x v="0"/>
    <x v="0"/>
    <m/>
  </r>
  <r>
    <n v="97"/>
    <s v="Conophytum francoiseae"/>
    <s v="Conophytum francoiseae"/>
    <n v="60"/>
    <x v="3"/>
    <x v="1"/>
    <n v="2021"/>
    <x v="6"/>
    <x v="1"/>
    <m/>
  </r>
  <r>
    <n v="98"/>
    <s v="Conophytum irmae"/>
    <s v="Conophytum irmae"/>
    <n v="59"/>
    <x v="1"/>
    <x v="1"/>
    <n v="2021"/>
    <x v="6"/>
    <x v="3"/>
    <m/>
  </r>
  <r>
    <n v="277"/>
    <s v="Conophytum minutum"/>
    <s v="Conophytum minutum"/>
    <n v="56"/>
    <x v="0"/>
    <x v="1"/>
    <n v="2020"/>
    <x v="0"/>
    <x v="0"/>
    <m/>
  </r>
  <r>
    <n v="99"/>
    <s v="Conophytum pellucidum subsp. saueri"/>
    <s v="Conophytum pellucidum subsp. saueri"/>
    <n v="61"/>
    <x v="1"/>
    <x v="1"/>
    <n v="2021"/>
    <x v="6"/>
    <x v="3"/>
    <m/>
  </r>
  <r>
    <n v="100"/>
    <s v="Conophytum praesectum"/>
    <s v="Conophytum praesectum"/>
    <n v="54"/>
    <x v="0"/>
    <x v="1"/>
    <n v="2021"/>
    <x v="5"/>
    <x v="3"/>
    <m/>
  </r>
  <r>
    <n v="101"/>
    <s v="Conophytum rugosum"/>
    <s v="Conophytum rugosum"/>
    <n v="55"/>
    <x v="1"/>
    <x v="1"/>
    <n v="2023"/>
    <x v="5"/>
    <x v="3"/>
    <m/>
  </r>
  <r>
    <n v="102"/>
    <s v="Conophytum stevens-jonesianum"/>
    <s v="Conophytum stevens-jonesianum"/>
    <n v="57"/>
    <x v="0"/>
    <x v="1"/>
    <n v="2021"/>
    <x v="5"/>
    <x v="0"/>
    <m/>
  </r>
  <r>
    <n v="278"/>
    <s v="Convolvulus dregeanus"/>
    <s v="Convolvulus dregeanus"/>
    <n v="234"/>
    <x v="0"/>
    <x v="1"/>
    <n v="2024"/>
    <x v="0"/>
    <x v="0"/>
    <m/>
  </r>
  <r>
    <n v="279"/>
    <s v="Cotula discolor"/>
    <s v="Cotula discolor"/>
    <n v="602"/>
    <x v="0"/>
    <x v="1"/>
    <n v="2024"/>
    <x v="0"/>
    <x v="0"/>
    <m/>
  </r>
  <r>
    <n v="280"/>
    <s v="Crassocephalum rubens"/>
    <s v="Crassocephalum rubens"/>
    <n v="488"/>
    <x v="2"/>
    <x v="0"/>
    <n v="2024"/>
    <x v="0"/>
    <x v="1"/>
    <m/>
  </r>
  <r>
    <n v="281"/>
    <s v="Crassothonna rechingeri"/>
    <s v="Crassothonna rechingeri"/>
    <n v="180"/>
    <x v="0"/>
    <x v="1"/>
    <n v="2025"/>
    <x v="0"/>
    <x v="0"/>
    <m/>
  </r>
  <r>
    <n v="282"/>
    <s v="Crassula alba"/>
    <s v="Crassula alba"/>
    <n v="764"/>
    <x v="0"/>
    <x v="0"/>
    <n v="2024"/>
    <x v="0"/>
    <x v="0"/>
    <m/>
  </r>
  <r>
    <n v="52"/>
    <s v="Crassula alstonii"/>
    <s v="Crassula alstonii"/>
    <n v="757"/>
    <x v="0"/>
    <x v="1"/>
    <n v="2025"/>
    <x v="2"/>
    <x v="3"/>
    <m/>
  </r>
  <r>
    <n v="283"/>
    <s v="Crassula arborescens subsp. arborescens"/>
    <s v="Crassula arborescens subsp. arborescens"/>
    <n v="760"/>
    <x v="0"/>
    <x v="1"/>
    <n v="2024"/>
    <x v="0"/>
    <x v="0"/>
    <m/>
  </r>
  <r>
    <n v="284"/>
    <s v="Crassula capensis"/>
    <s v="Crassula capensis"/>
    <n v="765"/>
    <x v="0"/>
    <x v="1"/>
    <n v="2024"/>
    <x v="0"/>
    <x v="0"/>
    <m/>
  </r>
  <r>
    <n v="285"/>
    <s v="Crassula latibracteata"/>
    <s v="Crassula latibracteata"/>
    <n v="758"/>
    <x v="2"/>
    <x v="1"/>
    <n v="2025"/>
    <x v="0"/>
    <x v="2"/>
    <m/>
  </r>
  <r>
    <n v="286"/>
    <s v="Crassula muricata"/>
    <s v="Crassula muricata"/>
    <n v="759"/>
    <x v="0"/>
    <x v="1"/>
    <n v="2024"/>
    <x v="0"/>
    <x v="0"/>
    <m/>
  </r>
  <r>
    <n v="287"/>
    <s v="Crassula muscosa"/>
    <s v="Crassula muscosa"/>
    <n v="766"/>
    <x v="0"/>
    <x v="0"/>
    <n v="2025"/>
    <x v="0"/>
    <x v="0"/>
    <m/>
  </r>
  <r>
    <n v="288"/>
    <s v="Crassula pruinosa"/>
    <s v="Crassula pruinosa"/>
    <n v="761"/>
    <x v="0"/>
    <x v="1"/>
    <n v="2024"/>
    <x v="0"/>
    <x v="0"/>
    <m/>
  </r>
  <r>
    <n v="289"/>
    <s v="Crassula sediflora"/>
    <s v="Crassula sediflora"/>
    <n v="767"/>
    <x v="3"/>
    <x v="0"/>
    <n v="2024"/>
    <x v="0"/>
    <x v="2"/>
    <m/>
  </r>
  <r>
    <n v="290"/>
    <s v="Crassula setulosa"/>
    <s v="Crassula setulosa"/>
    <n v="768"/>
    <x v="0"/>
    <x v="0"/>
    <n v="2024"/>
    <x v="0"/>
    <x v="0"/>
    <m/>
  </r>
  <r>
    <n v="291"/>
    <s v="Crassula subacaulis subsp. subacaulis"/>
    <s v="Crassula subacaulis subsp. subacaulis"/>
    <n v="762"/>
    <x v="0"/>
    <x v="1"/>
    <n v="2020"/>
    <x v="3"/>
    <x v="0"/>
    <m/>
  </r>
  <r>
    <n v="292"/>
    <s v="Crassula subulata"/>
    <s v="Crassula subulata"/>
    <n v="769"/>
    <x v="0"/>
    <x v="1"/>
    <n v="2024"/>
    <x v="0"/>
    <x v="0"/>
    <m/>
  </r>
  <r>
    <n v="293"/>
    <s v="Crassula susannae"/>
    <s v="Crassula susannae"/>
    <n v="763"/>
    <x v="0"/>
    <x v="1"/>
    <n v="2024"/>
    <x v="3"/>
    <x v="0"/>
    <m/>
  </r>
  <r>
    <n v="294"/>
    <s v="Cromidon minutum"/>
    <s v="Cromidon minutum"/>
    <n v="13"/>
    <x v="1"/>
    <x v="0"/>
    <n v="2024"/>
    <x v="0"/>
    <x v="3"/>
    <m/>
  </r>
  <r>
    <n v="295"/>
    <s v="Crotalaria excisa subsp. namaquensis"/>
    <s v="Crotalaria excisa subsp. namaquensis"/>
    <n v="675"/>
    <x v="0"/>
    <x v="1"/>
    <n v="2025"/>
    <x v="0"/>
    <x v="0"/>
    <m/>
  </r>
  <r>
    <n v="296"/>
    <s v="Crotalaria humilis"/>
    <s v="Crotalaria humilis"/>
    <n v="676"/>
    <x v="0"/>
    <x v="1"/>
    <n v="2024"/>
    <x v="0"/>
    <x v="0"/>
    <m/>
  </r>
  <r>
    <n v="297"/>
    <s v="Crotalaria podocarpa"/>
    <s v="Crotalaria podocarpa"/>
    <n v="673"/>
    <x v="0"/>
    <x v="0"/>
    <n v="2024"/>
    <x v="0"/>
    <x v="0"/>
    <m/>
  </r>
  <r>
    <n v="710"/>
    <s v="Polydora steetziana"/>
    <s v="Crystallopollen angustifolium"/>
    <n v="379"/>
    <x v="0"/>
    <x v="0"/>
    <n v="2024"/>
    <x v="0"/>
    <x v="0"/>
    <s v="Check match- in list"/>
  </r>
  <r>
    <n v="298"/>
    <s v="Cucumis rigidus"/>
    <s v="Cucumis rigidus"/>
    <n v="343"/>
    <x v="0"/>
    <x v="0"/>
    <n v="2024"/>
    <x v="0"/>
    <x v="0"/>
    <m/>
  </r>
  <r>
    <n v="74"/>
    <s v="Cyclopia burtonii"/>
    <s v="Cyclopia burtonii"/>
    <n v="819"/>
    <x v="2"/>
    <x v="1"/>
    <n v="2025"/>
    <x v="3"/>
    <x v="1"/>
    <m/>
  </r>
  <r>
    <n v="299"/>
    <s v="Cylindrophyllum calamiforme"/>
    <s v="Cylindrophyllum calamiforme"/>
    <n v="200"/>
    <x v="1"/>
    <x v="1"/>
    <n v="2025"/>
    <x v="0"/>
    <x v="3"/>
    <m/>
  </r>
  <r>
    <n v="300"/>
    <s v="Cymbopogon prolixus"/>
    <s v="Cymbopogon prolixus"/>
    <n v="88"/>
    <x v="0"/>
    <x v="0"/>
    <n v="2024"/>
    <x v="0"/>
    <x v="0"/>
    <m/>
  </r>
  <r>
    <n v="301"/>
    <s v="Cynanchum gerrardii"/>
    <s v="Cynanchum gerrardii"/>
    <n v="463"/>
    <x v="0"/>
    <x v="0"/>
    <n v="2024"/>
    <x v="0"/>
    <x v="0"/>
    <m/>
  </r>
  <r>
    <n v="302"/>
    <s v="Cynanchum viminale subsp. orangeanum"/>
    <s v="Cynanchum viminale subsp. orangeanum"/>
    <n v="462"/>
    <x v="1"/>
    <x v="1"/>
    <n v="2024"/>
    <x v="0"/>
    <x v="0"/>
    <m/>
  </r>
  <r>
    <n v="303"/>
    <s v="Cynanchum zeyheri"/>
    <s v="Cynanchum zeyheri"/>
    <n v="461"/>
    <x v="0"/>
    <x v="1"/>
    <n v="2025"/>
    <x v="3"/>
    <x v="2"/>
    <m/>
  </r>
  <r>
    <n v="304"/>
    <s v="Cyperus indecorus"/>
    <s v="Cyperus indecorus"/>
    <n v="411"/>
    <x v="0"/>
    <x v="0"/>
    <n v="2024"/>
    <x v="0"/>
    <x v="0"/>
    <m/>
  </r>
  <r>
    <n v="305"/>
    <s v="Cyperus zollingeri"/>
    <s v="Cyperus zollingeri"/>
    <n v="410"/>
    <x v="0"/>
    <x v="0"/>
    <n v="2024"/>
    <x v="0"/>
    <x v="0"/>
    <m/>
  </r>
  <r>
    <n v="306"/>
    <s v="Cyphia elata"/>
    <s v="Cyphia elata"/>
    <n v="261"/>
    <x v="0"/>
    <x v="0"/>
    <n v="2023"/>
    <x v="0"/>
    <x v="0"/>
    <m/>
  </r>
  <r>
    <n v="307"/>
    <s v="Cyphia stenopetala"/>
    <s v="Cyphia stenopetala"/>
    <n v="262"/>
    <x v="0"/>
    <x v="0"/>
    <n v="2024"/>
    <x v="0"/>
    <x v="0"/>
    <m/>
  </r>
  <r>
    <n v="43"/>
    <s v="Cyphostemma rubroglandulosum"/>
    <s v="Cyphostemma rubroglandulosum"/>
    <n v="804"/>
    <x v="2"/>
    <x v="1"/>
    <n v="2024"/>
    <x v="0"/>
    <x v="1"/>
    <m/>
  </r>
  <r>
    <n v="42"/>
    <s v="Cyrtanthus herrei"/>
    <s v="Cyrtanthus herrei"/>
    <n v="114"/>
    <x v="2"/>
    <x v="0"/>
    <n v="2025"/>
    <x v="3"/>
    <x v="2"/>
    <m/>
  </r>
  <r>
    <n v="308"/>
    <s v="Cyrtanthus labiatus"/>
    <s v="Cyrtanthus labiatus"/>
    <n v="115"/>
    <x v="1"/>
    <x v="1"/>
    <n v="2024"/>
    <x v="1"/>
    <x v="2"/>
    <m/>
  </r>
  <r>
    <n v="309"/>
    <s v="Cyrtanthus nutans"/>
    <s v="Cyrtanthus nutans"/>
    <n v="116"/>
    <x v="1"/>
    <x v="0"/>
    <n v="2024"/>
    <x v="3"/>
    <x v="3"/>
    <m/>
  </r>
  <r>
    <n v="310"/>
    <s v="Cyrtomium pseudocaryotideum"/>
    <s v="Cyrtomium pseudocaryotideum"/>
    <n v="735"/>
    <x v="0"/>
    <x v="1"/>
    <n v="2020"/>
    <x v="0"/>
    <x v="1"/>
    <m/>
  </r>
  <r>
    <n v="3"/>
    <s v="Dahlgrenodendron natalense"/>
    <s v="Dahlgrenodendron natalense"/>
    <n v="2"/>
    <x v="1"/>
    <x v="1"/>
    <n v="2025"/>
    <x v="3"/>
    <x v="2"/>
    <m/>
  </r>
  <r>
    <n v="311"/>
    <s v="Dalbergia armata"/>
    <s v="Dalbergia armata"/>
    <n v="724"/>
    <x v="0"/>
    <x v="0"/>
    <n v="2025"/>
    <x v="0"/>
    <x v="0"/>
    <m/>
  </r>
  <r>
    <n v="312"/>
    <s v="Daubenya namaquensis"/>
    <s v="Daubenya namaquensis"/>
    <n v="740"/>
    <x v="3"/>
    <x v="1"/>
    <n v="2025"/>
    <x v="1"/>
    <x v="3"/>
    <m/>
  </r>
  <r>
    <n v="313"/>
    <s v="Delosperma ficksburgense"/>
    <s v="Delosperma ficksburgense"/>
    <n v="101"/>
    <x v="1"/>
    <x v="1"/>
    <n v="2024"/>
    <x v="4"/>
    <x v="3"/>
    <m/>
  </r>
  <r>
    <n v="314"/>
    <s v="Delosperma giffenii"/>
    <s v="Delosperma giffenii"/>
    <n v="102"/>
    <x v="1"/>
    <x v="1"/>
    <n v="2024"/>
    <x v="4"/>
    <x v="3"/>
    <m/>
  </r>
  <r>
    <n v="103"/>
    <s v="Delosperma hollandii"/>
    <s v="Delosperma hollandii"/>
    <n v="103"/>
    <x v="3"/>
    <x v="1"/>
    <n v="2024"/>
    <x v="5"/>
    <x v="3"/>
    <m/>
  </r>
  <r>
    <n v="315"/>
    <s v="Delosperma mahonii"/>
    <s v="Delosperma mahonii"/>
    <n v="98"/>
    <x v="0"/>
    <x v="0"/>
    <n v="2024"/>
    <x v="0"/>
    <x v="1"/>
    <m/>
  </r>
  <r>
    <n v="316"/>
    <s v="Delosperma parviflorum"/>
    <s v="Delosperma parviflorum"/>
    <n v="99"/>
    <x v="0"/>
    <x v="1"/>
    <n v="2024"/>
    <x v="4"/>
    <x v="3"/>
    <m/>
  </r>
  <r>
    <n v="317"/>
    <s v="Diaphananthe fragrantissima"/>
    <s v="Diaphananthe fragrantissima"/>
    <n v="521"/>
    <x v="3"/>
    <x v="0"/>
    <n v="2024"/>
    <x v="0"/>
    <x v="2"/>
    <m/>
  </r>
  <r>
    <n v="318"/>
    <s v="Diascia alonsooides"/>
    <s v="Diascia alonsooides"/>
    <n v="50"/>
    <x v="0"/>
    <x v="1"/>
    <n v="2024"/>
    <x v="0"/>
    <x v="2"/>
    <m/>
  </r>
  <r>
    <n v="319"/>
    <s v="Diascia veronicoides"/>
    <s v="Diascia veronicoides"/>
    <n v="51"/>
    <x v="0"/>
    <x v="1"/>
    <n v="2024"/>
    <x v="0"/>
    <x v="0"/>
    <m/>
  </r>
  <r>
    <n v="320"/>
    <s v="Dichilus strictus"/>
    <s v="Dichilus strictus"/>
    <n v="441"/>
    <x v="0"/>
    <x v="0"/>
    <n v="2025"/>
    <x v="0"/>
    <x v="0"/>
    <m/>
  </r>
  <r>
    <n v="321"/>
    <s v="Dicliptera fruticosa"/>
    <s v="Dicliptera fruticosa"/>
    <n v="776"/>
    <x v="0"/>
    <x v="1"/>
    <n v="2025"/>
    <x v="2"/>
    <x v="0"/>
    <m/>
  </r>
  <r>
    <n v="32"/>
    <s v="Dicliptera magaliesbergensis"/>
    <s v="Dicliptera magaliesbergensis"/>
    <n v="775"/>
    <x v="0"/>
    <x v="1"/>
    <n v="2025"/>
    <x v="2"/>
    <x v="2"/>
    <m/>
  </r>
  <r>
    <n v="322"/>
    <s v="Diclis petiolaris"/>
    <s v="Diclis petiolaris"/>
    <n v="4"/>
    <x v="0"/>
    <x v="0"/>
    <n v="2024"/>
    <x v="0"/>
    <x v="1"/>
    <m/>
  </r>
  <r>
    <n v="323"/>
    <s v="Dicoma kurumanii"/>
    <s v="Dicoma kurumanii"/>
    <n v="574"/>
    <x v="2"/>
    <x v="1"/>
    <n v="2024"/>
    <x v="1"/>
    <x v="2"/>
    <m/>
  </r>
  <r>
    <n v="324"/>
    <s v="Dicrocaulon ramulosum"/>
    <s v="Dicrocaulon ramulosum"/>
    <n v="93"/>
    <x v="0"/>
    <x v="1"/>
    <n v="2024"/>
    <x v="0"/>
    <x v="0"/>
    <m/>
  </r>
  <r>
    <n v="325"/>
    <s v="Dierama formosum"/>
    <s v="Dierama formosum"/>
    <n v="173"/>
    <x v="0"/>
    <x v="0"/>
    <n v="2024"/>
    <x v="0"/>
    <x v="0"/>
    <m/>
  </r>
  <r>
    <n v="326"/>
    <s v="Dierama nebrownii"/>
    <s v="Dierama nebrownii"/>
    <n v="174"/>
    <x v="2"/>
    <x v="1"/>
    <n v="2024"/>
    <x v="2"/>
    <x v="3"/>
    <m/>
  </r>
  <r>
    <n v="327"/>
    <s v="Dierama pulcherrimum"/>
    <s v="Dierama pulcherrimum"/>
    <n v="175"/>
    <x v="1"/>
    <x v="1"/>
    <n v="2020"/>
    <x v="0"/>
    <x v="3"/>
    <m/>
  </r>
  <r>
    <n v="328"/>
    <s v="Digitaria milanjiana"/>
    <s v="Digitaria milanjiana"/>
    <n v="72"/>
    <x v="1"/>
    <x v="0"/>
    <n v="2024"/>
    <x v="0"/>
    <x v="2"/>
    <m/>
  </r>
  <r>
    <n v="329"/>
    <s v="Osteospermum pinnatum"/>
    <s v="Dimorphotheca pinnata"/>
    <n v="605"/>
    <x v="0"/>
    <x v="0"/>
    <n v="2024"/>
    <x v="0"/>
    <x v="0"/>
    <m/>
  </r>
  <r>
    <n v="330"/>
    <s v="Dioscorea quartiniana"/>
    <s v="Dioscorea quartiniana"/>
    <n v="277"/>
    <x v="0"/>
    <x v="0"/>
    <n v="2024"/>
    <x v="0"/>
    <x v="0"/>
    <m/>
  </r>
  <r>
    <n v="331"/>
    <s v="Diosma recurva"/>
    <s v="Diosma recurva"/>
    <n v="644"/>
    <x v="0"/>
    <x v="1"/>
    <n v="2024"/>
    <x v="0"/>
    <x v="0"/>
    <m/>
  </r>
  <r>
    <n v="332"/>
    <s v="Diplosoma luckhoffii"/>
    <s v="Diplosoma luckhoffii"/>
    <n v="223"/>
    <x v="0"/>
    <x v="1"/>
    <n v="2025"/>
    <x v="2"/>
    <x v="0"/>
    <m/>
  </r>
  <r>
    <n v="333"/>
    <s v="Disa bivalvata"/>
    <s v="Disa bivalvata"/>
    <n v="518"/>
    <x v="0"/>
    <x v="1"/>
    <n v="2025"/>
    <x v="0"/>
    <x v="0"/>
    <m/>
  </r>
  <r>
    <n v="334"/>
    <s v="Disa introrsa"/>
    <s v="Disa introrsa"/>
    <n v="478"/>
    <x v="3"/>
    <x v="1"/>
    <n v="2024"/>
    <x v="3"/>
    <x v="1"/>
    <m/>
  </r>
  <r>
    <n v="335"/>
    <s v="Disa karooica"/>
    <s v="Disa karooica"/>
    <n v="481"/>
    <x v="3"/>
    <x v="1"/>
    <n v="2025"/>
    <x v="3"/>
    <x v="2"/>
    <m/>
  </r>
  <r>
    <n v="336"/>
    <s v="Disa obliqua subsp. clavigera"/>
    <s v="Disa obliqua subsp. clavigera"/>
    <n v="480"/>
    <x v="0"/>
    <x v="1"/>
    <n v="2025"/>
    <x v="0"/>
    <x v="0"/>
    <m/>
  </r>
  <r>
    <n v="337"/>
    <s v="Disa oreophila subsp. oreophila"/>
    <s v="Disa oreophila subsp. oreophila"/>
    <n v="482"/>
    <x v="0"/>
    <x v="0"/>
    <n v="2025"/>
    <x v="0"/>
    <x v="0"/>
    <m/>
  </r>
  <r>
    <n v="338"/>
    <s v="Disa spathulata subsp. tripartita"/>
    <s v="Disa spathulata subsp. tripartita"/>
    <n v="479"/>
    <x v="2"/>
    <x v="1"/>
    <n v="2025"/>
    <x v="5"/>
    <x v="3"/>
    <m/>
  </r>
  <r>
    <n v="339"/>
    <s v="Disa tripetaloides"/>
    <s v="Disa tripetaloides"/>
    <n v="477"/>
    <x v="0"/>
    <x v="1"/>
    <n v="2025"/>
    <x v="0"/>
    <x v="0"/>
    <m/>
  </r>
  <r>
    <n v="340"/>
    <s v="Disparago tortilis"/>
    <s v="Disparago tortilis"/>
    <n v="584"/>
    <x v="0"/>
    <x v="1"/>
    <n v="2025"/>
    <x v="0"/>
    <x v="0"/>
    <m/>
  </r>
  <r>
    <n v="341"/>
    <s v="Disperis capensis"/>
    <s v="Disperis capensis"/>
    <n v="533"/>
    <x v="0"/>
    <x v="1"/>
    <n v="2025"/>
    <x v="0"/>
    <x v="0"/>
    <m/>
  </r>
  <r>
    <n v="342"/>
    <s v="Disperis concinna"/>
    <s v="Disperis concinna"/>
    <n v="532"/>
    <x v="0"/>
    <x v="0"/>
    <n v="2025"/>
    <x v="0"/>
    <x v="0"/>
    <m/>
  </r>
  <r>
    <n v="123"/>
    <s v="Disperis woodii"/>
    <s v="Disperis woodii"/>
    <n v="534"/>
    <x v="0"/>
    <x v="0"/>
    <n v="2025"/>
    <x v="3"/>
    <x v="2"/>
    <m/>
  </r>
  <r>
    <n v="343"/>
    <s v="Dovyalis lucida"/>
    <s v="Dovyalis lucida"/>
    <n v="723"/>
    <x v="0"/>
    <x v="0"/>
    <n v="2025"/>
    <x v="0"/>
    <x v="0"/>
    <m/>
  </r>
  <r>
    <n v="344"/>
    <s v="Dracosciadium saniculifolium"/>
    <s v="Dracosciadium saniculifolium"/>
    <n v="377"/>
    <x v="3"/>
    <x v="1"/>
    <n v="2025"/>
    <x v="7"/>
    <x v="1"/>
    <m/>
  </r>
  <r>
    <n v="345"/>
    <s v="Dracoscirpoides ficinioides"/>
    <s v="Dracoscirpoides ficinioides"/>
    <n v="176"/>
    <x v="0"/>
    <x v="0"/>
    <n v="2024"/>
    <x v="0"/>
    <x v="0"/>
    <m/>
  </r>
  <r>
    <n v="67"/>
    <s v="Drimia ligulata"/>
    <s v="Drimia ecklonii"/>
    <n v="755"/>
    <x v="0"/>
    <x v="1"/>
    <n v="2023"/>
    <x v="0"/>
    <x v="0"/>
    <m/>
  </r>
  <r>
    <n v="346"/>
    <s v="Drimia haworthioides"/>
    <s v="Drimia haworthioides"/>
    <n v="754"/>
    <x v="0"/>
    <x v="1"/>
    <n v="2024"/>
    <x v="0"/>
    <x v="0"/>
    <m/>
  </r>
  <r>
    <n v="347"/>
    <s v="Drosanthemum capillare"/>
    <s v="Drosanthemum capillare"/>
    <n v="253"/>
    <x v="1"/>
    <x v="1"/>
    <n v="2024"/>
    <x v="4"/>
    <x v="3"/>
    <m/>
  </r>
  <r>
    <n v="348"/>
    <s v="Drosanthemum floribundum"/>
    <s v="Drosanthemum floribundum"/>
    <n v="254"/>
    <x v="0"/>
    <x v="1"/>
    <n v="2024"/>
    <x v="0"/>
    <x v="0"/>
    <m/>
  </r>
  <r>
    <n v="12"/>
    <s v="Drosanthemum oculatum"/>
    <s v="Drosanthemum oculatum"/>
    <n v="256"/>
    <x v="0"/>
    <x v="1"/>
    <n v="2025"/>
    <x v="0"/>
    <x v="3"/>
    <m/>
  </r>
  <r>
    <n v="349"/>
    <s v="Drosanthemum prostratum"/>
    <s v="Drosanthemum prostratum"/>
    <n v="258"/>
    <x v="1"/>
    <x v="1"/>
    <n v="2025"/>
    <x v="4"/>
    <x v="3"/>
    <m/>
  </r>
  <r>
    <n v="350"/>
    <s v="Drosanthemum salicola"/>
    <s v="Drosanthemum salicola"/>
    <n v="260"/>
    <x v="1"/>
    <x v="1"/>
    <n v="2024"/>
    <x v="0"/>
    <x v="0"/>
    <m/>
  </r>
  <r>
    <n v="72"/>
    <s v="Drosanthemum worcesterense"/>
    <s v="Drosanthemum worcesterense"/>
    <n v="252"/>
    <x v="1"/>
    <x v="1"/>
    <n v="2025"/>
    <x v="5"/>
    <x v="3"/>
    <m/>
  </r>
  <r>
    <n v="351"/>
    <s v="Drosera hilaris"/>
    <s v="Drosera hilaris"/>
    <n v="275"/>
    <x v="0"/>
    <x v="1"/>
    <n v="2024"/>
    <x v="0"/>
    <x v="0"/>
    <m/>
  </r>
  <r>
    <n v="352"/>
    <s v="Drosera pauciflora"/>
    <s v="Drosera pauciflora"/>
    <n v="276"/>
    <x v="0"/>
    <x v="1"/>
    <n v="2025"/>
    <x v="0"/>
    <x v="0"/>
    <m/>
  </r>
  <r>
    <n v="353"/>
    <s v="Dryopteris inaequalis"/>
    <s v="Dryopteris inaequalis"/>
    <n v="729"/>
    <x v="0"/>
    <x v="0"/>
    <n v="2024"/>
    <x v="0"/>
    <x v="0"/>
    <m/>
  </r>
  <r>
    <n v="65"/>
    <s v="Eberlanzia sedoides"/>
    <s v="Eberlanzia sedoides"/>
    <n v="274"/>
    <x v="0"/>
    <x v="0"/>
    <n v="2024"/>
    <x v="4"/>
    <x v="0"/>
    <m/>
  </r>
  <r>
    <n v="354"/>
    <s v="Edmondia sesamoides"/>
    <s v="Edmondia sesamoides"/>
    <n v="566"/>
    <x v="0"/>
    <x v="1"/>
    <n v="2025"/>
    <x v="0"/>
    <x v="0"/>
    <m/>
  </r>
  <r>
    <n v="355"/>
    <s v="Ehrharta bulbosa"/>
    <s v="Ehrharta bulbosa"/>
    <n v="92"/>
    <x v="0"/>
    <x v="1"/>
    <n v="2020"/>
    <x v="0"/>
    <x v="0"/>
    <m/>
  </r>
  <r>
    <n v="356"/>
    <s v="Ehrharta setacea subsp. disticha"/>
    <s v="Ehrharta setacea subsp. disticha"/>
    <n v="91"/>
    <x v="0"/>
    <x v="1"/>
    <n v="2024"/>
    <x v="1"/>
    <x v="1"/>
    <m/>
  </r>
  <r>
    <n v="357"/>
    <s v="Elaphoglossum angustatum"/>
    <s v="Elaphoglossum angustatum"/>
    <n v="416"/>
    <x v="0"/>
    <x v="0"/>
    <n v="2024"/>
    <x v="0"/>
    <x v="0"/>
    <m/>
  </r>
  <r>
    <n v="358"/>
    <s v="Elaphoglossum hybridum"/>
    <s v="Elaphoglossum hybridum"/>
    <n v="417"/>
    <x v="0"/>
    <x v="0"/>
    <n v="2024"/>
    <x v="0"/>
    <x v="2"/>
    <m/>
  </r>
  <r>
    <n v="359"/>
    <s v="Elegia racemosa"/>
    <s v="Elegia racemosa"/>
    <n v="424"/>
    <x v="0"/>
    <x v="1"/>
    <n v="2024"/>
    <x v="0"/>
    <x v="0"/>
    <m/>
  </r>
  <r>
    <n v="360"/>
    <s v="Encephalartos lebomboensis"/>
    <s v="Encephalartos lebomboensis"/>
    <n v="872"/>
    <x v="2"/>
    <x v="0"/>
    <n v="2020"/>
    <x v="5"/>
    <x v="2"/>
    <m/>
  </r>
  <r>
    <n v="361"/>
    <s v="Endostemon tenuiflorus"/>
    <s v="Endostemon tenuiflorus"/>
    <n v="242"/>
    <x v="0"/>
    <x v="0"/>
    <n v="2024"/>
    <x v="0"/>
    <x v="0"/>
    <m/>
  </r>
  <r>
    <n v="362"/>
    <s v="Epilobium hirsutum"/>
    <s v="Epilobium hirsutum"/>
    <n v="382"/>
    <x v="0"/>
    <x v="0"/>
    <n v="2025"/>
    <x v="0"/>
    <x v="0"/>
    <m/>
  </r>
  <r>
    <n v="704"/>
    <s v="Plectranthus laxiflorus"/>
    <s v="Equilabium laxiflorum"/>
    <n v="245"/>
    <x v="0"/>
    <x v="0"/>
    <n v="2024"/>
    <x v="0"/>
    <x v="0"/>
    <m/>
  </r>
  <r>
    <n v="705"/>
    <s v="Plectranthus petiolaris"/>
    <s v="Equilabium petiolare"/>
    <n v="246"/>
    <x v="0"/>
    <x v="1"/>
    <n v="2020"/>
    <x v="0"/>
    <x v="0"/>
    <m/>
  </r>
  <r>
    <n v="363"/>
    <s v="Eragrostis aethiopica"/>
    <s v="Eragrostis aethiopica"/>
    <n v="94"/>
    <x v="0"/>
    <x v="0"/>
    <n v="2025"/>
    <x v="0"/>
    <x v="0"/>
    <m/>
  </r>
  <r>
    <n v="364"/>
    <s v="Eragrostis macrochlamys"/>
    <s v="Eragrostis macrochlamys"/>
    <n v="95"/>
    <x v="1"/>
    <x v="0"/>
    <n v="2024"/>
    <x v="0"/>
    <x v="3"/>
    <m/>
  </r>
  <r>
    <n v="365"/>
    <s v="Eragrostis sclerantha subsp. sclerantha"/>
    <s v="Eragrostis sclerantha subsp. sclerantha"/>
    <n v="96"/>
    <x v="0"/>
    <x v="0"/>
    <n v="2024"/>
    <x v="0"/>
    <x v="0"/>
    <m/>
  </r>
  <r>
    <n v="366"/>
    <s v="Eragrostis superba"/>
    <s v="Eragrostis superba"/>
    <n v="97"/>
    <x v="0"/>
    <x v="0"/>
    <n v="2024"/>
    <x v="0"/>
    <x v="0"/>
    <m/>
  </r>
  <r>
    <n v="367"/>
    <s v="Erica abietina subsp. aurantiaca"/>
    <s v="Erica abietina subsp. aurantiaca"/>
    <n v="298"/>
    <x v="0"/>
    <x v="1"/>
    <n v="2024"/>
    <x v="0"/>
    <x v="0"/>
    <m/>
  </r>
  <r>
    <n v="368"/>
    <s v="Erica argentea"/>
    <s v="Erica argentea"/>
    <n v="303"/>
    <x v="0"/>
    <x v="1"/>
    <n v="2024"/>
    <x v="0"/>
    <x v="0"/>
    <m/>
  </r>
  <r>
    <n v="369"/>
    <s v="Erica bicolor"/>
    <s v="Erica bicolor"/>
    <n v="316"/>
    <x v="0"/>
    <x v="1"/>
    <n v="2025"/>
    <x v="0"/>
    <x v="0"/>
    <m/>
  </r>
  <r>
    <n v="34"/>
    <s v="Erica binaria"/>
    <s v="Erica binaria"/>
    <n v="294"/>
    <x v="3"/>
    <x v="1"/>
    <n v="2025"/>
    <x v="2"/>
    <x v="1"/>
    <m/>
  </r>
  <r>
    <n v="370"/>
    <s v="Erica brachialis"/>
    <s v="Erica brachialis"/>
    <n v="289"/>
    <x v="2"/>
    <x v="1"/>
    <n v="2025"/>
    <x v="3"/>
    <x v="2"/>
    <m/>
  </r>
  <r>
    <n v="371"/>
    <s v="Erica brachysepala"/>
    <s v="Erica brachysepala"/>
    <n v="290"/>
    <x v="2"/>
    <x v="1"/>
    <n v="2025"/>
    <x v="5"/>
    <x v="2"/>
    <m/>
  </r>
  <r>
    <n v="372"/>
    <s v="Erica caprina"/>
    <s v="Erica caprina"/>
    <n v="292"/>
    <x v="0"/>
    <x v="1"/>
    <n v="2025"/>
    <x v="3"/>
    <x v="0"/>
    <m/>
  </r>
  <r>
    <n v="373"/>
    <s v="Erica cerinthoides"/>
    <s v="Erica cerinthoides"/>
    <n v="304"/>
    <x v="0"/>
    <x v="0"/>
    <n v="2024"/>
    <x v="0"/>
    <x v="0"/>
    <m/>
  </r>
  <r>
    <n v="374"/>
    <s v="Erica cincta"/>
    <s v="Erica cincta"/>
    <n v="299"/>
    <x v="0"/>
    <x v="1"/>
    <n v="2025"/>
    <x v="7"/>
    <x v="0"/>
    <m/>
  </r>
  <r>
    <n v="375"/>
    <s v="Erica depressa"/>
    <s v="Erica depressa"/>
    <n v="300"/>
    <x v="3"/>
    <x v="1"/>
    <n v="2025"/>
    <x v="1"/>
    <x v="0"/>
    <m/>
  </r>
  <r>
    <n v="376"/>
    <s v="Erica exleeana"/>
    <s v="Erica exleeana"/>
    <n v="301"/>
    <x v="0"/>
    <x v="1"/>
    <n v="2024"/>
    <x v="0"/>
    <x v="0"/>
    <m/>
  </r>
  <r>
    <n v="377"/>
    <s v="Erica glaphyra"/>
    <s v="Erica glaphyra"/>
    <n v="302"/>
    <x v="0"/>
    <x v="0"/>
    <n v="2024"/>
    <x v="0"/>
    <x v="0"/>
    <m/>
  </r>
  <r>
    <n v="378"/>
    <s v="Erica inclusa"/>
    <s v="Erica inclusa"/>
    <n v="307"/>
    <x v="0"/>
    <x v="1"/>
    <n v="2024"/>
    <x v="1"/>
    <x v="0"/>
    <m/>
  </r>
  <r>
    <n v="379"/>
    <s v="Erica ioniana"/>
    <s v="Erica ioniana"/>
    <n v="297"/>
    <x v="2"/>
    <x v="1"/>
    <n v="2024"/>
    <x v="1"/>
    <x v="1"/>
    <m/>
  </r>
  <r>
    <n v="380"/>
    <s v="Erica juniperina"/>
    <s v="Erica juniperina"/>
    <n v="318"/>
    <x v="2"/>
    <x v="1"/>
    <n v="2025"/>
    <x v="5"/>
    <x v="2"/>
    <m/>
  </r>
  <r>
    <n v="381"/>
    <s v="Erica leptopus"/>
    <s v="Erica leptopus"/>
    <n v="305"/>
    <x v="0"/>
    <x v="1"/>
    <n v="2024"/>
    <x v="0"/>
    <x v="0"/>
    <m/>
  </r>
  <r>
    <n v="382"/>
    <s v="Erica limosa"/>
    <s v="Erica limosa"/>
    <n v="308"/>
    <x v="0"/>
    <x v="1"/>
    <n v="2020"/>
    <x v="3"/>
    <x v="1"/>
    <m/>
  </r>
  <r>
    <n v="383"/>
    <s v="Erica maderi"/>
    <s v="Erica maderi"/>
    <n v="309"/>
    <x v="0"/>
    <x v="1"/>
    <n v="2024"/>
    <x v="0"/>
    <x v="0"/>
    <m/>
  </r>
  <r>
    <n v="384"/>
    <s v="Erica miniscula"/>
    <s v="Erica miniscula"/>
    <n v="295"/>
    <x v="3"/>
    <x v="1"/>
    <n v="2025"/>
    <x v="4"/>
    <x v="2"/>
    <m/>
  </r>
  <r>
    <n v="385"/>
    <s v="Erica opulenta"/>
    <s v="Erica opulenta"/>
    <n v="310"/>
    <x v="0"/>
    <x v="1"/>
    <n v="2024"/>
    <x v="0"/>
    <x v="0"/>
    <m/>
  </r>
  <r>
    <n v="386"/>
    <s v="Erica palliiflora"/>
    <s v="Erica palliiflora"/>
    <n v="311"/>
    <x v="0"/>
    <x v="1"/>
    <n v="2024"/>
    <x v="0"/>
    <x v="0"/>
    <m/>
  </r>
  <r>
    <n v="387"/>
    <s v="Erica pilosiflora subsp. pilosiflora"/>
    <s v="Erica pilosiflora subsp. pilosiflora"/>
    <n v="291"/>
    <x v="0"/>
    <x v="1"/>
    <n v="2025"/>
    <x v="3"/>
    <x v="2"/>
    <m/>
  </r>
  <r>
    <n v="388"/>
    <s v="Erica praecox"/>
    <s v="Erica praecox"/>
    <n v="312"/>
    <x v="0"/>
    <x v="1"/>
    <n v="2025"/>
    <x v="3"/>
    <x v="0"/>
    <m/>
  </r>
  <r>
    <n v="389"/>
    <s v="Erica pulchella"/>
    <s v="Erica pulchella"/>
    <n v="306"/>
    <x v="0"/>
    <x v="1"/>
    <n v="2024"/>
    <x v="0"/>
    <x v="0"/>
    <m/>
  </r>
  <r>
    <n v="390"/>
    <s v="Erica pyxidiflora"/>
    <s v="Erica pyxidiflora"/>
    <n v="313"/>
    <x v="0"/>
    <x v="1"/>
    <n v="2024"/>
    <x v="0"/>
    <x v="1"/>
    <m/>
  </r>
  <r>
    <n v="391"/>
    <s v="Erica scabriuscula"/>
    <s v="Erica scabriuscula"/>
    <n v="314"/>
    <x v="0"/>
    <x v="1"/>
    <n v="2024"/>
    <x v="0"/>
    <x v="0"/>
    <m/>
  </r>
  <r>
    <n v="392"/>
    <s v="Erica tegetiformis"/>
    <s v="Erica tegetiformis"/>
    <n v="315"/>
    <x v="0"/>
    <x v="1"/>
    <n v="2025"/>
    <x v="0"/>
    <x v="2"/>
    <m/>
  </r>
  <r>
    <n v="393"/>
    <s v="Erica trichophylla"/>
    <s v="Erica trichophylla"/>
    <n v="317"/>
    <x v="0"/>
    <x v="1"/>
    <n v="2025"/>
    <x v="5"/>
    <x v="0"/>
    <m/>
  </r>
  <r>
    <n v="394"/>
    <s v="Erica viscidiflora"/>
    <s v="Erica viscidiflora"/>
    <n v="296"/>
    <x v="2"/>
    <x v="1"/>
    <n v="2024"/>
    <x v="4"/>
    <x v="1"/>
    <m/>
  </r>
  <r>
    <n v="395"/>
    <s v="Erica vlokii"/>
    <s v="Erica vlokii"/>
    <n v="293"/>
    <x v="0"/>
    <x v="1"/>
    <n v="2025"/>
    <x v="3"/>
    <x v="1"/>
    <m/>
  </r>
  <r>
    <n v="396"/>
    <s v="Eriosema cordatum"/>
    <s v="Eriosema cordatum"/>
    <n v="827"/>
    <x v="0"/>
    <x v="0"/>
    <n v="2024"/>
    <x v="0"/>
    <x v="0"/>
    <m/>
  </r>
  <r>
    <n v="115"/>
    <s v="Eriospermum appendiculatum"/>
    <s v="Eriospermum appendiculatum"/>
    <n v="329"/>
    <x v="1"/>
    <x v="1"/>
    <n v="2025"/>
    <x v="3"/>
    <x v="3"/>
    <m/>
  </r>
  <r>
    <n v="397"/>
    <s v="Eriospermum lanuginosum"/>
    <s v="Eriospermum lanuginosum"/>
    <n v="330"/>
    <x v="0"/>
    <x v="1"/>
    <n v="2025"/>
    <x v="2"/>
    <x v="0"/>
    <m/>
  </r>
  <r>
    <n v="398"/>
    <s v="Eriospermum viscosum"/>
    <s v="Eriospermum viscosum"/>
    <n v="331"/>
    <x v="1"/>
    <x v="1"/>
    <n v="2025"/>
    <x v="5"/>
    <x v="3"/>
    <m/>
  </r>
  <r>
    <n v="399"/>
    <s v="Euchaetis ericoides"/>
    <s v="Euchaetis ericoides"/>
    <n v="654"/>
    <x v="0"/>
    <x v="1"/>
    <n v="2020"/>
    <x v="0"/>
    <x v="0"/>
    <m/>
  </r>
  <r>
    <n v="400"/>
    <s v="Euchaetis laevigata"/>
    <s v="Euchaetis laevigata"/>
    <n v="655"/>
    <x v="0"/>
    <x v="1"/>
    <n v="2025"/>
    <x v="3"/>
    <x v="0"/>
    <m/>
  </r>
  <r>
    <n v="401"/>
    <s v="Euclea polyandra"/>
    <s v="Euclea polyandra"/>
    <n v="726"/>
    <x v="0"/>
    <x v="1"/>
    <n v="2025"/>
    <x v="0"/>
    <x v="0"/>
    <m/>
  </r>
  <r>
    <n v="402"/>
    <s v="Euclea racemosa subsp. bernardii"/>
    <s v="Euclea racemosa subsp. bernardii"/>
    <n v="728"/>
    <x v="0"/>
    <x v="1"/>
    <n v="2024"/>
    <x v="0"/>
    <x v="0"/>
    <m/>
  </r>
  <r>
    <n v="403"/>
    <s v="Euclea undulata"/>
    <s v="Euclea undulata"/>
    <n v="727"/>
    <x v="0"/>
    <x v="0"/>
    <n v="2024"/>
    <x v="0"/>
    <x v="0"/>
    <m/>
  </r>
  <r>
    <n v="404"/>
    <s v="Eucomis humilis"/>
    <s v="Eucomis humilis"/>
    <n v="739"/>
    <x v="0"/>
    <x v="0"/>
    <n v="2025"/>
    <x v="0"/>
    <x v="0"/>
    <m/>
  </r>
  <r>
    <n v="405"/>
    <s v="Eucomis vandermerwei"/>
    <s v="Eucomis vandermerwei"/>
    <n v="738"/>
    <x v="1"/>
    <x v="1"/>
    <n v="2025"/>
    <x v="3"/>
    <x v="2"/>
    <m/>
  </r>
  <r>
    <n v="406"/>
    <s v="Euphorbia arida"/>
    <s v="Euphorbia arida"/>
    <n v="839"/>
    <x v="1"/>
    <x v="1"/>
    <n v="2024"/>
    <x v="0"/>
    <x v="3"/>
    <m/>
  </r>
  <r>
    <n v="407"/>
    <s v="Euphorbia ericoides"/>
    <s v="Euphorbia ericoides"/>
    <n v="835"/>
    <x v="0"/>
    <x v="0"/>
    <n v="2025"/>
    <x v="0"/>
    <x v="0"/>
    <m/>
  </r>
  <r>
    <n v="408"/>
    <s v="Euphorbia excelsa"/>
    <s v="Euphorbia excelsa"/>
    <n v="836"/>
    <x v="1"/>
    <x v="1"/>
    <n v="2024"/>
    <x v="0"/>
    <x v="1"/>
    <m/>
  </r>
  <r>
    <n v="409"/>
    <s v="Euphorbia grandidens"/>
    <s v="Euphorbia grandidens"/>
    <n v="837"/>
    <x v="0"/>
    <x v="0"/>
    <n v="2025"/>
    <x v="0"/>
    <x v="0"/>
    <m/>
  </r>
  <r>
    <n v="410"/>
    <s v="Euphorbia gummifera"/>
    <s v="Euphorbia gummifera"/>
    <n v="838"/>
    <x v="0"/>
    <x v="0"/>
    <n v="2025"/>
    <x v="0"/>
    <x v="0"/>
    <m/>
  </r>
  <r>
    <n v="411"/>
    <s v="Euphorbia heptagona"/>
    <s v="Euphorbia heptagona"/>
    <n v="845"/>
    <x v="0"/>
    <x v="1"/>
    <n v="2024"/>
    <x v="0"/>
    <x v="0"/>
    <m/>
  </r>
  <r>
    <n v="412"/>
    <s v="Euphorbia hypogaea"/>
    <s v="Euphorbia hypogaea"/>
    <n v="840"/>
    <x v="1"/>
    <x v="1"/>
    <n v="2025"/>
    <x v="0"/>
    <x v="3"/>
    <m/>
  </r>
  <r>
    <n v="413"/>
    <s v="Euphorbia multiceps"/>
    <s v="Euphorbia multiceps"/>
    <n v="841"/>
    <x v="0"/>
    <x v="1"/>
    <n v="2025"/>
    <x v="0"/>
    <x v="0"/>
    <m/>
  </r>
  <r>
    <n v="414"/>
    <s v="Euphorbia muraltioides"/>
    <s v="Euphorbia muraltioides"/>
    <n v="842"/>
    <x v="2"/>
    <x v="1"/>
    <n v="2024"/>
    <x v="4"/>
    <x v="2"/>
    <m/>
  </r>
  <r>
    <n v="415"/>
    <s v="Euphorbia muricata"/>
    <s v="Euphorbia muricata"/>
    <n v="843"/>
    <x v="0"/>
    <x v="1"/>
    <n v="2024"/>
    <x v="0"/>
    <x v="0"/>
    <m/>
  </r>
  <r>
    <n v="416"/>
    <s v="Euphorbia rhombifolia"/>
    <s v="Euphorbia rhombifolia"/>
    <n v="844"/>
    <x v="0"/>
    <x v="0"/>
    <n v="2024"/>
    <x v="0"/>
    <x v="0"/>
    <m/>
  </r>
  <r>
    <n v="417"/>
    <s v="Euryops gracilipes"/>
    <s v="Euryops gracilipes"/>
    <n v="570"/>
    <x v="1"/>
    <x v="1"/>
    <n v="2024"/>
    <x v="3"/>
    <x v="3"/>
    <m/>
  </r>
  <r>
    <n v="418"/>
    <s v="Euryops lasiocladus"/>
    <s v="Euryops lasiocladus"/>
    <n v="571"/>
    <x v="2"/>
    <x v="1"/>
    <n v="2025"/>
    <x v="5"/>
    <x v="3"/>
    <m/>
  </r>
  <r>
    <n v="419"/>
    <s v="Euryops laxus"/>
    <s v="Euryops laxus"/>
    <n v="572"/>
    <x v="0"/>
    <x v="0"/>
    <n v="2025"/>
    <x v="0"/>
    <x v="0"/>
    <m/>
  </r>
  <r>
    <n v="420"/>
    <s v="Euryops oligoglossus subsp. racemosus"/>
    <s v="Euryops oligoglossus subsp. racemosus"/>
    <n v="573"/>
    <x v="2"/>
    <x v="1"/>
    <n v="2024"/>
    <x v="0"/>
    <x v="3"/>
    <m/>
  </r>
  <r>
    <n v="421"/>
    <s v="Euryops subcarnosus subsp. minor"/>
    <s v="Euryops subcarnosus subsp. minor"/>
    <n v="568"/>
    <x v="1"/>
    <x v="1"/>
    <n v="2024"/>
    <x v="4"/>
    <x v="3"/>
    <m/>
  </r>
  <r>
    <n v="422"/>
    <s v="Euryops subcarnosus subsp. subcarnosus"/>
    <s v="Euryops subcarnosus subsp. subcarnosus"/>
    <n v="569"/>
    <x v="2"/>
    <x v="1"/>
    <n v="2025"/>
    <x v="0"/>
    <x v="0"/>
    <m/>
  </r>
  <r>
    <n v="423"/>
    <s v="Felicia deserti"/>
    <s v="Felicia deserti"/>
    <n v="575"/>
    <x v="1"/>
    <x v="1"/>
    <n v="2025"/>
    <x v="4"/>
    <x v="3"/>
    <m/>
  </r>
  <r>
    <n v="424"/>
    <s v="Felicia hispida"/>
    <s v="Felicia hispida"/>
    <n v="576"/>
    <x v="0"/>
    <x v="1"/>
    <n v="2024"/>
    <x v="0"/>
    <x v="0"/>
    <m/>
  </r>
  <r>
    <n v="425"/>
    <s v="Felicia lasiocarpa"/>
    <s v="Felicia lasiocarpa"/>
    <n v="577"/>
    <x v="0"/>
    <x v="1"/>
    <n v="2025"/>
    <x v="0"/>
    <x v="0"/>
    <m/>
  </r>
  <r>
    <n v="426"/>
    <s v="Ferraria flava"/>
    <s v="Ferraria flava"/>
    <n v="222"/>
    <x v="0"/>
    <x v="1"/>
    <n v="2025"/>
    <x v="0"/>
    <x v="0"/>
    <m/>
  </r>
  <r>
    <n v="53"/>
    <s v="Ferraria schaeferi"/>
    <s v="Ferraria schaeferi"/>
    <n v="221"/>
    <x v="3"/>
    <x v="0"/>
    <n v="2024"/>
    <x v="5"/>
    <x v="3"/>
    <m/>
  </r>
  <r>
    <n v="427"/>
    <s v="Ficinia compasbergensis"/>
    <s v="Ficinia compasbergensis"/>
    <n v="413"/>
    <x v="0"/>
    <x v="1"/>
    <n v="2024"/>
    <x v="0"/>
    <x v="0"/>
    <m/>
  </r>
  <r>
    <n v="428"/>
    <s v="Ficinia praemorsa"/>
    <s v="Ficinia praemorsa"/>
    <n v="414"/>
    <x v="0"/>
    <x v="1"/>
    <n v="2025"/>
    <x v="0"/>
    <x v="0"/>
    <m/>
  </r>
  <r>
    <n v="429"/>
    <s v="Fockea edulis"/>
    <s v="Fockea edulis"/>
    <n v="456"/>
    <x v="0"/>
    <x v="1"/>
    <n v="2025"/>
    <x v="0"/>
    <x v="0"/>
    <m/>
  </r>
  <r>
    <n v="430"/>
    <s v="Freesia fergusoniae"/>
    <s v="Freesia fergusoniae"/>
    <n v="172"/>
    <x v="2"/>
    <x v="1"/>
    <n v="2021"/>
    <x v="3"/>
    <x v="1"/>
    <m/>
  </r>
  <r>
    <n v="431"/>
    <s v="Freesia laxa subsp. azurea"/>
    <s v="Freesia laxa subsp. azurea"/>
    <n v="170"/>
    <x v="0"/>
    <x v="0"/>
    <n v="2021"/>
    <x v="3"/>
    <x v="1"/>
    <m/>
  </r>
  <r>
    <n v="94"/>
    <s v="Freylinia vlokii"/>
    <s v="Freylinia vlokii"/>
    <n v="12"/>
    <x v="1"/>
    <x v="1"/>
    <n v="2021"/>
    <x v="5"/>
    <x v="3"/>
    <m/>
  </r>
  <r>
    <n v="2"/>
    <s v="Frithia humilis"/>
    <s v="Frithia humilis"/>
    <n v="79"/>
    <x v="0"/>
    <x v="1"/>
    <n v="2025"/>
    <x v="3"/>
    <x v="3"/>
    <m/>
  </r>
  <r>
    <n v="432"/>
    <s v="Galium rourkei"/>
    <s v="Galium rourkei"/>
    <n v="136"/>
    <x v="1"/>
    <x v="1"/>
    <n v="2024"/>
    <x v="7"/>
    <x v="0"/>
    <m/>
  </r>
  <r>
    <n v="55"/>
    <s v="Gasteria polita"/>
    <s v="Gasteria polita"/>
    <n v="395"/>
    <x v="3"/>
    <x v="1"/>
    <n v="2024"/>
    <x v="3"/>
    <x v="0"/>
    <m/>
  </r>
  <r>
    <n v="433"/>
    <s v="Geissorhiza confusa"/>
    <s v="Geissorhiza confusa"/>
    <n v="163"/>
    <x v="0"/>
    <x v="1"/>
    <n v="2024"/>
    <x v="0"/>
    <x v="0"/>
    <m/>
  </r>
  <r>
    <n v="434"/>
    <s v="Geissorhiza corrugata"/>
    <s v="Geissorhiza corrugata"/>
    <n v="164"/>
    <x v="1"/>
    <x v="1"/>
    <n v="2024"/>
    <x v="0"/>
    <x v="3"/>
    <m/>
  </r>
  <r>
    <n v="435"/>
    <s v="Geissorhiza eurystigma"/>
    <s v="Geissorhiza eurystigma"/>
    <n v="165"/>
    <x v="2"/>
    <x v="1"/>
    <n v="2021"/>
    <x v="5"/>
    <x v="3"/>
    <m/>
  </r>
  <r>
    <n v="107"/>
    <s v="Geissorhiza foliosa"/>
    <s v="Geissorhiza foliosa"/>
    <n v="166"/>
    <x v="0"/>
    <x v="1"/>
    <n v="2021"/>
    <x v="2"/>
    <x v="0"/>
    <m/>
  </r>
  <r>
    <n v="436"/>
    <s v="Geissorhiza heterostyla"/>
    <s v="Geissorhiza heterostyla"/>
    <n v="167"/>
    <x v="0"/>
    <x v="1"/>
    <n v="2024"/>
    <x v="0"/>
    <x v="0"/>
    <m/>
  </r>
  <r>
    <n v="88"/>
    <s v="Geissorhiza spiralis"/>
    <s v="Geissorhiza spiralis"/>
    <n v="162"/>
    <x v="1"/>
    <x v="1"/>
    <n v="2023"/>
    <x v="3"/>
    <x v="3"/>
    <m/>
  </r>
  <r>
    <n v="437"/>
    <s v="Geranium arabicum subsp. arabicum"/>
    <s v="Geranium arabicum subsp. arabicum"/>
    <n v="362"/>
    <x v="1"/>
    <x v="0"/>
    <n v="2024"/>
    <x v="4"/>
    <x v="3"/>
    <m/>
  </r>
  <r>
    <n v="25"/>
    <s v="Geranium drakensbergensis"/>
    <s v="Geranium drakensbergensis"/>
    <n v="361"/>
    <x v="0"/>
    <x v="0"/>
    <n v="2025"/>
    <x v="0"/>
    <x v="1"/>
    <m/>
  </r>
  <r>
    <n v="438"/>
    <s v="Geranium ornithopodon"/>
    <s v="Geranium ornithopodon"/>
    <n v="363"/>
    <x v="0"/>
    <x v="1"/>
    <n v="2024"/>
    <x v="0"/>
    <x v="0"/>
    <m/>
  </r>
  <r>
    <n v="439"/>
    <s v="Gladiolus appendiculatus"/>
    <s v="Gladiolus appendiculatus"/>
    <n v="191"/>
    <x v="0"/>
    <x v="0"/>
    <n v="2024"/>
    <x v="0"/>
    <x v="0"/>
    <m/>
  </r>
  <r>
    <n v="440"/>
    <s v="Gladiolus ceresianus"/>
    <s v="Gladiolus ceresianus"/>
    <n v="196"/>
    <x v="0"/>
    <x v="1"/>
    <n v="2024"/>
    <x v="0"/>
    <x v="2"/>
    <m/>
  </r>
  <r>
    <n v="441"/>
    <s v="Gladiolus comptonii"/>
    <s v="Gladiolus comptonii"/>
    <n v="197"/>
    <x v="1"/>
    <x v="1"/>
    <n v="2025"/>
    <x v="7"/>
    <x v="3"/>
    <m/>
  </r>
  <r>
    <n v="442"/>
    <s v="Gladiolus geardii"/>
    <s v="Gladiolus geardii"/>
    <n v="198"/>
    <x v="0"/>
    <x v="1"/>
    <n v="2025"/>
    <x v="2"/>
    <x v="0"/>
    <m/>
  </r>
  <r>
    <n v="443"/>
    <s v="Gladiolus hirsutus"/>
    <s v="Gladiolus hirsutus"/>
    <n v="199"/>
    <x v="0"/>
    <x v="1"/>
    <n v="2025"/>
    <x v="0"/>
    <x v="0"/>
    <m/>
  </r>
  <r>
    <n v="444"/>
    <s v="Gladiolus marlothii"/>
    <s v="Gladiolus marlothii"/>
    <n v="192"/>
    <x v="0"/>
    <x v="1"/>
    <n v="2025"/>
    <x v="0"/>
    <x v="0"/>
    <m/>
  </r>
  <r>
    <n v="445"/>
    <s v="Gladiolus ochroleucus"/>
    <s v="Gladiolus ochroleucus"/>
    <n v="193"/>
    <x v="0"/>
    <x v="1"/>
    <n v="2025"/>
    <x v="0"/>
    <x v="0"/>
    <m/>
  </r>
  <r>
    <n v="128"/>
    <s v="Gladiolus parvulus"/>
    <s v="Gladiolus parvulus"/>
    <n v="194"/>
    <x v="0"/>
    <x v="0"/>
    <n v="2025"/>
    <x v="2"/>
    <x v="0"/>
    <m/>
  </r>
  <r>
    <n v="446"/>
    <s v="Gladiolus splendens"/>
    <s v="Gladiolus splendens"/>
    <n v="195"/>
    <x v="0"/>
    <x v="1"/>
    <n v="2025"/>
    <x v="0"/>
    <x v="1"/>
    <m/>
  </r>
  <r>
    <n v="447"/>
    <s v="Glottiphyllum difforme"/>
    <s v="Glottiphyllum difforme"/>
    <n v="288"/>
    <x v="1"/>
    <x v="1"/>
    <n v="2024"/>
    <x v="0"/>
    <x v="3"/>
    <m/>
  </r>
  <r>
    <n v="448"/>
    <s v="Gnidia nitida"/>
    <s v="Gnidia nitida"/>
    <n v="552"/>
    <x v="0"/>
    <x v="1"/>
    <n v="2025"/>
    <x v="0"/>
    <x v="1"/>
    <m/>
  </r>
  <r>
    <n v="449"/>
    <s v="Gnidia simplex"/>
    <s v="Gnidia simplex"/>
    <n v="551"/>
    <x v="0"/>
    <x v="1"/>
    <n v="2024"/>
    <x v="0"/>
    <x v="0"/>
    <m/>
  </r>
  <r>
    <n v="450"/>
    <s v="Gnidia sonderiana"/>
    <s v="Gnidia sonderiana"/>
    <n v="553"/>
    <x v="1"/>
    <x v="1"/>
    <n v="2025"/>
    <x v="5"/>
    <x v="2"/>
    <m/>
  </r>
  <r>
    <n v="451"/>
    <s v="Gomphostigma incomptum"/>
    <s v="Gomphostigma incomptum"/>
    <n v="346"/>
    <x v="1"/>
    <x v="1"/>
    <n v="2025"/>
    <x v="0"/>
    <x v="3"/>
    <m/>
  </r>
  <r>
    <n v="452"/>
    <s v="Grewia avellana"/>
    <s v="Grewia avellana"/>
    <n v="893"/>
    <x v="0"/>
    <x v="0"/>
    <n v="2024"/>
    <x v="0"/>
    <x v="0"/>
    <m/>
  </r>
  <r>
    <n v="453"/>
    <s v="Gymnosporia gariepensis"/>
    <s v="Gymnosporia gariepensis"/>
    <n v="336"/>
    <x v="0"/>
    <x v="0"/>
    <n v="2024"/>
    <x v="0"/>
    <x v="0"/>
    <m/>
  </r>
  <r>
    <n v="454"/>
    <s v="Gymnosporia nemorosa"/>
    <s v="Gymnosporia nemorosa"/>
    <n v="335"/>
    <x v="0"/>
    <x v="0"/>
    <n v="2024"/>
    <x v="0"/>
    <x v="0"/>
    <m/>
  </r>
  <r>
    <n v="455"/>
    <s v="Habenaria trilobulata"/>
    <s v="Habenaria trilobulata"/>
    <n v="524"/>
    <x v="0"/>
    <x v="0"/>
    <n v="2024"/>
    <x v="0"/>
    <x v="2"/>
    <m/>
  </r>
  <r>
    <n v="456"/>
    <s v="Haworthia floribunda"/>
    <s v="Haworthia floribunda"/>
    <n v="397"/>
    <x v="2"/>
    <x v="1"/>
    <n v="2020"/>
    <x v="3"/>
    <x v="2"/>
    <m/>
  </r>
  <r>
    <n v="457"/>
    <s v="Haworthia lockwoodii"/>
    <s v="Haworthia lockwoodii"/>
    <n v="399"/>
    <x v="1"/>
    <x v="1"/>
    <n v="2022"/>
    <x v="3"/>
    <x v="3"/>
    <m/>
  </r>
  <r>
    <n v="458"/>
    <s v="Haworthia nortieri"/>
    <s v="Haworthia nortieri"/>
    <n v="398"/>
    <x v="0"/>
    <x v="1"/>
    <n v="2020"/>
    <x v="0"/>
    <x v="0"/>
    <m/>
  </r>
  <r>
    <n v="58"/>
    <s v="Haworthia wittebergensis"/>
    <s v="Haworthia wittebergensis"/>
    <n v="396"/>
    <x v="3"/>
    <x v="1"/>
    <n v="2025"/>
    <x v="2"/>
    <x v="0"/>
    <m/>
  </r>
  <r>
    <n v="459"/>
    <s v="Haworthiopsis bruynsii"/>
    <s v="Haworthiopsis bruynsii"/>
    <n v="179"/>
    <x v="1"/>
    <x v="1"/>
    <n v="2022"/>
    <x v="5"/>
    <x v="3"/>
    <m/>
  </r>
  <r>
    <n v="81"/>
    <s v="Haworthiopsis sordida"/>
    <s v="Haworthiopsis sordida"/>
    <n v="178"/>
    <x v="1"/>
    <x v="1"/>
    <n v="2025"/>
    <x v="2"/>
    <x v="3"/>
    <m/>
  </r>
  <r>
    <n v="460"/>
    <s v="Haworthiopsis tessellata"/>
    <s v="Haworthiopsis tessellata"/>
    <n v="177"/>
    <x v="0"/>
    <x v="0"/>
    <n v="2024"/>
    <x v="0"/>
    <x v="0"/>
    <m/>
  </r>
  <r>
    <n v="48"/>
    <s v="Hebenstretia dregei"/>
    <s v="Hebenstretia dregei"/>
    <n v="37"/>
    <x v="3"/>
    <x v="1"/>
    <n v="2025"/>
    <x v="5"/>
    <x v="1"/>
    <m/>
  </r>
  <r>
    <n v="461"/>
    <s v="Hebenstretia fastigiosa"/>
    <s v="Hebenstretia fastigiosa"/>
    <n v="38"/>
    <x v="0"/>
    <x v="1"/>
    <n v="2025"/>
    <x v="0"/>
    <x v="0"/>
    <m/>
  </r>
  <r>
    <n v="462"/>
    <s v="Hebenstretia ramosissima"/>
    <s v="Hebenstretia ramosissima"/>
    <n v="39"/>
    <x v="2"/>
    <x v="1"/>
    <n v="2025"/>
    <x v="0"/>
    <x v="2"/>
    <m/>
  </r>
  <r>
    <n v="463"/>
    <s v="Helichrysum aureum"/>
    <s v="Helichrysum aureum"/>
    <n v="483"/>
    <x v="0"/>
    <x v="0"/>
    <n v="2024"/>
    <x v="0"/>
    <x v="0"/>
    <m/>
  </r>
  <r>
    <n v="464"/>
    <s v="Helichrysum bachmannii"/>
    <s v="Helichrysum bachmannii"/>
    <n v="486"/>
    <x v="1"/>
    <x v="1"/>
    <n v="2025"/>
    <x v="3"/>
    <x v="2"/>
    <m/>
  </r>
  <r>
    <n v="465"/>
    <s v="Helichrysum dasycephalum"/>
    <s v="Helichrysum dasycephalum"/>
    <n v="626"/>
    <x v="0"/>
    <x v="0"/>
    <n v="2025"/>
    <x v="0"/>
    <x v="0"/>
    <m/>
  </r>
  <r>
    <n v="466"/>
    <s v="Helichrysum decorum"/>
    <s v="Helichrysum decorum"/>
    <n v="627"/>
    <x v="0"/>
    <x v="0"/>
    <n v="2025"/>
    <x v="0"/>
    <x v="0"/>
    <m/>
  </r>
  <r>
    <n v="467"/>
    <s v="Helichrysum elegantissimum"/>
    <s v="Helichrysum elegantissimum"/>
    <n v="628"/>
    <x v="0"/>
    <x v="0"/>
    <n v="2025"/>
    <x v="0"/>
    <x v="2"/>
    <m/>
  </r>
  <r>
    <n v="468"/>
    <s v="Helichrysum harveyanum"/>
    <s v="Helichrysum harveyanum"/>
    <n v="629"/>
    <x v="0"/>
    <x v="0"/>
    <n v="2025"/>
    <x v="0"/>
    <x v="0"/>
    <m/>
  </r>
  <r>
    <n v="469"/>
    <s v="Helichrysum haygarthii"/>
    <s v="Helichrysum haygarthii"/>
    <n v="630"/>
    <x v="1"/>
    <x v="1"/>
    <n v="2024"/>
    <x v="1"/>
    <x v="3"/>
    <m/>
  </r>
  <r>
    <n v="470"/>
    <s v="Helichrysum intricatum"/>
    <s v="Helichrysum intricatum"/>
    <n v="631"/>
    <x v="2"/>
    <x v="1"/>
    <n v="2024"/>
    <x v="4"/>
    <x v="3"/>
    <m/>
  </r>
  <r>
    <n v="471"/>
    <s v="Helichrysum leontonyx"/>
    <s v="Helichrysum leontonyx"/>
    <n v="632"/>
    <x v="0"/>
    <x v="0"/>
    <n v="2025"/>
    <x v="0"/>
    <x v="0"/>
    <m/>
  </r>
  <r>
    <n v="127"/>
    <s v="Helichrysum mimetes"/>
    <s v="Helichrysum mimetes"/>
    <n v="633"/>
    <x v="0"/>
    <x v="0"/>
    <n v="2025"/>
    <x v="2"/>
    <x v="0"/>
    <m/>
  </r>
  <r>
    <n v="472"/>
    <s v="Helichrysum mixtum"/>
    <s v="Helichrysum mixtum"/>
    <n v="484"/>
    <x v="0"/>
    <x v="0"/>
    <n v="2024"/>
    <x v="0"/>
    <x v="0"/>
    <m/>
  </r>
  <r>
    <n v="473"/>
    <s v="Helichrysum moeserianum"/>
    <s v="Helichrysum moeserianum"/>
    <n v="634"/>
    <x v="0"/>
    <x v="1"/>
    <n v="2024"/>
    <x v="0"/>
    <x v="0"/>
    <m/>
  </r>
  <r>
    <n v="474"/>
    <s v="Helichrysum mutabile"/>
    <s v="Helichrysum mutabile"/>
    <n v="635"/>
    <x v="0"/>
    <x v="0"/>
    <n v="2025"/>
    <x v="0"/>
    <x v="0"/>
    <m/>
  </r>
  <r>
    <n v="475"/>
    <s v="Helichrysum splendidum"/>
    <s v="Helichrysum splendidum"/>
    <n v="636"/>
    <x v="0"/>
    <x v="0"/>
    <n v="2025"/>
    <x v="0"/>
    <x v="0"/>
    <m/>
  </r>
  <r>
    <n v="476"/>
    <s v="Helichrysum stellatum"/>
    <s v="Helichrysum stellatum"/>
    <n v="485"/>
    <x v="0"/>
    <x v="1"/>
    <n v="2025"/>
    <x v="0"/>
    <x v="0"/>
    <m/>
  </r>
  <r>
    <n v="478"/>
    <s v="Heliophila amplexicaulis"/>
    <s v="Heliophila amplexicaulis"/>
    <n v="537"/>
    <x v="0"/>
    <x v="1"/>
    <n v="2024"/>
    <x v="0"/>
    <x v="0"/>
    <m/>
  </r>
  <r>
    <n v="479"/>
    <s v="Heliophila cornuta"/>
    <s v="Heliophila cornuta"/>
    <n v="540"/>
    <x v="0"/>
    <x v="0"/>
    <n v="2024"/>
    <x v="0"/>
    <x v="0"/>
    <m/>
  </r>
  <r>
    <n v="480"/>
    <s v="Heliophila crithmifolia"/>
    <s v="Heliophila crithmifolia"/>
    <n v="542"/>
    <x v="0"/>
    <x v="0"/>
    <n v="2024"/>
    <x v="0"/>
    <x v="0"/>
    <m/>
  </r>
  <r>
    <n v="481"/>
    <s v="Heliophila elongata"/>
    <s v="Heliophila elongata"/>
    <n v="543"/>
    <x v="0"/>
    <x v="1"/>
    <n v="2024"/>
    <x v="0"/>
    <x v="0"/>
    <m/>
  </r>
  <r>
    <n v="482"/>
    <s v="Heliophila namaquana"/>
    <s v="Heliophila namaquana"/>
    <n v="538"/>
    <x v="0"/>
    <x v="1"/>
    <n v="2025"/>
    <x v="0"/>
    <x v="0"/>
    <m/>
  </r>
  <r>
    <n v="483"/>
    <s v="Heliophila remotiflora"/>
    <s v="Heliophila remotiflora"/>
    <n v="539"/>
    <x v="2"/>
    <x v="1"/>
    <n v="2025"/>
    <x v="0"/>
    <x v="3"/>
    <m/>
  </r>
  <r>
    <n v="484"/>
    <s v="Heliophila seselifolia"/>
    <s v="Heliophila seselifolia"/>
    <n v="541"/>
    <x v="0"/>
    <x v="1"/>
    <n v="2025"/>
    <x v="0"/>
    <x v="0"/>
    <m/>
  </r>
  <r>
    <n v="485"/>
    <s v="Heliotropium strigosum"/>
    <s v="Heliotropium strigosum"/>
    <n v="142"/>
    <x v="0"/>
    <x v="0"/>
    <n v="2024"/>
    <x v="0"/>
    <x v="0"/>
    <m/>
  </r>
  <r>
    <n v="486"/>
    <s v="Hemarthria altissima"/>
    <s v="Hemarthria altissima"/>
    <n v="68"/>
    <x v="0"/>
    <x v="0"/>
    <n v="2025"/>
    <x v="0"/>
    <x v="0"/>
    <m/>
  </r>
  <r>
    <n v="487"/>
    <s v="Hereroa crassa"/>
    <s v="Hereroa crassa"/>
    <n v="319"/>
    <x v="0"/>
    <x v="1"/>
    <n v="2024"/>
    <x v="0"/>
    <x v="0"/>
    <m/>
  </r>
  <r>
    <n v="488"/>
    <s v="Hermannia abrotanoides"/>
    <s v="Hermannia abrotanoides"/>
    <n v="321"/>
    <x v="0"/>
    <x v="0"/>
    <n v="2025"/>
    <x v="0"/>
    <x v="0"/>
    <m/>
  </r>
  <r>
    <n v="489"/>
    <s v="Hermannia althaeifolia"/>
    <s v="Hermannia althaeifolia"/>
    <n v="326"/>
    <x v="0"/>
    <x v="1"/>
    <n v="2025"/>
    <x v="0"/>
    <x v="0"/>
    <m/>
  </r>
  <r>
    <n v="490"/>
    <s v="Hermannia damarana"/>
    <s v="Hermannia damarana"/>
    <n v="325"/>
    <x v="1"/>
    <x v="0"/>
    <n v="2024"/>
    <x v="0"/>
    <x v="3"/>
    <m/>
  </r>
  <r>
    <n v="491"/>
    <s v="Hermannia eenii"/>
    <s v="Hermannia eenii"/>
    <n v="327"/>
    <x v="0"/>
    <x v="0"/>
    <n v="2024"/>
    <x v="0"/>
    <x v="1"/>
    <m/>
  </r>
  <r>
    <n v="492"/>
    <s v="Hermannia filifolia"/>
    <s v="Hermannia filifolia"/>
    <n v="324"/>
    <x v="0"/>
    <x v="1"/>
    <n v="2024"/>
    <x v="0"/>
    <x v="0"/>
    <m/>
  </r>
  <r>
    <n v="493"/>
    <s v="Hermannia gerrardii"/>
    <s v="Hermannia gerrardii"/>
    <n v="328"/>
    <x v="0"/>
    <x v="0"/>
    <n v="2025"/>
    <x v="0"/>
    <x v="0"/>
    <m/>
  </r>
  <r>
    <n v="494"/>
    <s v="Hermannia jacobeifolia"/>
    <s v="Hermannia jacobeifolia"/>
    <n v="322"/>
    <x v="0"/>
    <x v="1"/>
    <n v="2025"/>
    <x v="0"/>
    <x v="0"/>
    <m/>
  </r>
  <r>
    <n v="495"/>
    <s v="Hermannia lavandulifolia"/>
    <s v="Hermannia lavandulifolia"/>
    <n v="323"/>
    <x v="0"/>
    <x v="1"/>
    <n v="2025"/>
    <x v="3"/>
    <x v="0"/>
    <m/>
  </r>
  <r>
    <n v="496"/>
    <s v="Hermas intermedia"/>
    <s v="Hermas intermedia"/>
    <n v="374"/>
    <x v="0"/>
    <x v="1"/>
    <n v="2025"/>
    <x v="0"/>
    <x v="1"/>
    <m/>
  </r>
  <r>
    <n v="497"/>
    <s v="Hermbstaedtia caffra"/>
    <s v="Hermbstaedtia caffra"/>
    <n v="269"/>
    <x v="0"/>
    <x v="1"/>
    <n v="2024"/>
    <x v="0"/>
    <x v="0"/>
    <m/>
  </r>
  <r>
    <n v="498"/>
    <s v="Hermbstaedtia capitata"/>
    <s v="Hermbstaedtia capitata"/>
    <n v="270"/>
    <x v="2"/>
    <x v="1"/>
    <n v="2024"/>
    <x v="4"/>
    <x v="1"/>
    <m/>
  </r>
  <r>
    <n v="499"/>
    <s v="Hermbstaedtia odorata"/>
    <s v="Hermbstaedtia odorata"/>
    <n v="271"/>
    <x v="0"/>
    <x v="0"/>
    <n v="2024"/>
    <x v="0"/>
    <x v="0"/>
    <m/>
  </r>
  <r>
    <n v="57"/>
    <s v="Hesperantha bulbifera"/>
    <s v="Hesperantha bulbifera"/>
    <n v="154"/>
    <x v="0"/>
    <x v="1"/>
    <n v="2023"/>
    <x v="0"/>
    <x v="2"/>
    <m/>
  </r>
  <r>
    <n v="75"/>
    <s v="Hesperantha glabrescens"/>
    <s v="Hesperantha glabrescens"/>
    <n v="155"/>
    <x v="1"/>
    <x v="1"/>
    <n v="2021"/>
    <x v="1"/>
    <x v="3"/>
    <m/>
  </r>
  <r>
    <n v="76"/>
    <s v="Hesperantha helmei"/>
    <s v="Hesperantha helmei"/>
    <n v="156"/>
    <x v="3"/>
    <x v="1"/>
    <n v="2021"/>
    <x v="1"/>
    <x v="3"/>
    <m/>
  </r>
  <r>
    <n v="500"/>
    <s v="Hesperantha huttonii"/>
    <s v="Hesperantha huttonii"/>
    <n v="157"/>
    <x v="1"/>
    <x v="1"/>
    <n v="2024"/>
    <x v="0"/>
    <x v="3"/>
    <m/>
  </r>
  <r>
    <n v="501"/>
    <s v="Hesperantha muirii"/>
    <s v="Hesperantha muirii"/>
    <n v="158"/>
    <x v="1"/>
    <x v="1"/>
    <n v="2021"/>
    <x v="5"/>
    <x v="3"/>
    <m/>
  </r>
  <r>
    <n v="502"/>
    <s v="Hesperantha schelpeana"/>
    <s v="Hesperantha schelpeana"/>
    <n v="159"/>
    <x v="0"/>
    <x v="0"/>
    <n v="2024"/>
    <x v="0"/>
    <x v="0"/>
    <m/>
  </r>
  <r>
    <n v="503"/>
    <s v="Hessea monticola"/>
    <s v="Hessea monticola"/>
    <n v="113"/>
    <x v="0"/>
    <x v="1"/>
    <n v="2024"/>
    <x v="0"/>
    <x v="0"/>
    <m/>
  </r>
  <r>
    <n v="504"/>
    <s v="Heteropogon contortus"/>
    <s v="Heteropogon contortus"/>
    <n v="84"/>
    <x v="0"/>
    <x v="0"/>
    <n v="2025"/>
    <x v="0"/>
    <x v="0"/>
    <m/>
  </r>
  <r>
    <n v="505"/>
    <s v="Hewittia malabarica"/>
    <s v="Hewittia malabarica"/>
    <n v="237"/>
    <x v="0"/>
    <x v="0"/>
    <n v="2024"/>
    <x v="0"/>
    <x v="0"/>
    <m/>
  </r>
  <r>
    <n v="506"/>
    <s v="Hibiscus vitifolius subsp. vitifolius"/>
    <s v="Hibiscus vitifolius subsp. vitifolius"/>
    <n v="436"/>
    <x v="0"/>
    <x v="0"/>
    <n v="2025"/>
    <x v="0"/>
    <x v="2"/>
    <m/>
  </r>
  <r>
    <n v="507"/>
    <s v="Holarrhena pubescens"/>
    <s v="Holarrhena pubescens"/>
    <n v="899"/>
    <x v="0"/>
    <x v="0"/>
    <n v="2024"/>
    <x v="0"/>
    <x v="0"/>
    <m/>
  </r>
  <r>
    <n v="508"/>
    <s v="Holothrix brevipetala"/>
    <s v="Holothrix brevipetala"/>
    <n v="535"/>
    <x v="0"/>
    <x v="1"/>
    <n v="2025"/>
    <x v="0"/>
    <x v="0"/>
    <m/>
  </r>
  <r>
    <n v="511"/>
    <s v="Hugonia orientalis"/>
    <s v="Hugonia orientalis"/>
    <n v="125"/>
    <x v="0"/>
    <x v="0"/>
    <n v="2024"/>
    <x v="0"/>
    <x v="0"/>
    <m/>
  </r>
  <r>
    <n v="512"/>
    <s v="Hymenolepis dentata"/>
    <s v="Hymenolepis dentata"/>
    <n v="567"/>
    <x v="0"/>
    <x v="1"/>
    <n v="2025"/>
    <x v="0"/>
    <x v="0"/>
    <m/>
  </r>
  <r>
    <n v="513"/>
    <s v="Hymenophyllum aeruginosum"/>
    <s v="Hymenophyllum aeruginosum"/>
    <n v="381"/>
    <x v="0"/>
    <x v="1"/>
    <n v="2024"/>
    <x v="0"/>
    <x v="2"/>
    <m/>
  </r>
  <r>
    <n v="514"/>
    <s v="Hyparrhenia tamba"/>
    <s v="Hyparrhenia tamba"/>
    <n v="69"/>
    <x v="0"/>
    <x v="0"/>
    <n v="2025"/>
    <x v="0"/>
    <x v="0"/>
    <m/>
  </r>
  <r>
    <n v="515"/>
    <s v="Hypericophyllum elatum"/>
    <s v="Hypericophyllum elatum"/>
    <n v="638"/>
    <x v="2"/>
    <x v="0"/>
    <n v="2024"/>
    <x v="4"/>
    <x v="3"/>
    <m/>
  </r>
  <r>
    <n v="516"/>
    <s v="Hypericum aethiopicum subsp. aethiopicum"/>
    <s v="Hypericum aethiopicum subsp. aethiopicum"/>
    <n v="434"/>
    <x v="0"/>
    <x v="1"/>
    <n v="2025"/>
    <x v="0"/>
    <x v="0"/>
    <m/>
  </r>
  <r>
    <n v="517"/>
    <s v="Hypocalyptus oxalidifolius"/>
    <s v="Hypocalyptus oxalidifolius"/>
    <n v="814"/>
    <x v="0"/>
    <x v="1"/>
    <n v="2025"/>
    <x v="0"/>
    <x v="0"/>
    <m/>
  </r>
  <r>
    <n v="518"/>
    <s v="Hypoxis rigidula"/>
    <s v="Hypoxis rigidula"/>
    <n v="229"/>
    <x v="0"/>
    <x v="0"/>
    <n v="2024"/>
    <x v="0"/>
    <x v="0"/>
    <m/>
  </r>
  <r>
    <n v="519"/>
    <s v="Hypoxis zeyheri"/>
    <s v="Hypoxis zeyheri"/>
    <n v="230"/>
    <x v="0"/>
    <x v="1"/>
    <n v="2024"/>
    <x v="0"/>
    <x v="2"/>
    <m/>
  </r>
  <r>
    <n v="520"/>
    <s v="Indigofera circinnata"/>
    <s v="Indigofera circinnata"/>
    <n v="688"/>
    <x v="0"/>
    <x v="0"/>
    <n v="2025"/>
    <x v="0"/>
    <x v="0"/>
    <m/>
  </r>
  <r>
    <n v="521"/>
    <s v="Indigofera daleoides"/>
    <s v="Indigofera daleoides"/>
    <n v="689"/>
    <x v="0"/>
    <x v="0"/>
    <n v="2024"/>
    <x v="0"/>
    <x v="0"/>
    <m/>
  </r>
  <r>
    <n v="522"/>
    <s v="Indigofera damarana"/>
    <s v="Indigofera damarana"/>
    <n v="684"/>
    <x v="2"/>
    <x v="0"/>
    <n v="2024"/>
    <x v="0"/>
    <x v="2"/>
    <m/>
  </r>
  <r>
    <n v="4"/>
    <s v="Indigofera floribunda"/>
    <s v="Indigofera floribunda"/>
    <n v="685"/>
    <x v="1"/>
    <x v="1"/>
    <n v="2025"/>
    <x v="6"/>
    <x v="3"/>
    <m/>
  </r>
  <r>
    <n v="130"/>
    <s v="Indigofera limosa"/>
    <s v="Indigofera limosa"/>
    <n v="686"/>
    <x v="1"/>
    <x v="1"/>
    <n v="2024"/>
    <x v="5"/>
    <x v="3"/>
    <m/>
  </r>
  <r>
    <n v="523"/>
    <s v="Indigofera ovina"/>
    <s v="Indigofera ovina"/>
    <n v="687"/>
    <x v="1"/>
    <x v="1"/>
    <n v="2024"/>
    <x v="3"/>
    <x v="3"/>
    <m/>
  </r>
  <r>
    <n v="524"/>
    <s v="Ipomoea pes-caprae subsp. brasiliensis"/>
    <s v="Ipomoea pes-caprae subsp. brasiliensis"/>
    <n v="235"/>
    <x v="0"/>
    <x v="0"/>
    <n v="2025"/>
    <x v="0"/>
    <x v="0"/>
    <m/>
  </r>
  <r>
    <n v="525"/>
    <s v="Isoglossa ovata"/>
    <s v="Isoglossa ovata"/>
    <n v="780"/>
    <x v="0"/>
    <x v="1"/>
    <n v="2024"/>
    <x v="0"/>
    <x v="0"/>
    <m/>
  </r>
  <r>
    <n v="526"/>
    <s v="Isolepis hemiuncialis"/>
    <s v="Isolepis hemiuncialis"/>
    <n v="407"/>
    <x v="0"/>
    <x v="0"/>
    <n v="2024"/>
    <x v="0"/>
    <x v="0"/>
    <m/>
  </r>
  <r>
    <n v="527"/>
    <s v="Isolepis sororia"/>
    <s v="Isolepis sororia"/>
    <n v="408"/>
    <x v="0"/>
    <x v="1"/>
    <n v="2025"/>
    <x v="0"/>
    <x v="2"/>
    <m/>
  </r>
  <r>
    <n v="528"/>
    <s v="Ixia acaulis"/>
    <s v="Ixia acaulis"/>
    <n v="186"/>
    <x v="2"/>
    <x v="1"/>
    <n v="2020"/>
    <x v="5"/>
    <x v="1"/>
    <m/>
  </r>
  <r>
    <n v="5"/>
    <s v="Ixia capillaris"/>
    <s v="Ixia capillaris"/>
    <n v="190"/>
    <x v="0"/>
    <x v="1"/>
    <n v="2025"/>
    <x v="2"/>
    <x v="0"/>
    <m/>
  </r>
  <r>
    <n v="529"/>
    <s v="Ixia patens"/>
    <s v="Ixia patens"/>
    <n v="188"/>
    <x v="1"/>
    <x v="1"/>
    <n v="2025"/>
    <x v="3"/>
    <x v="3"/>
    <m/>
  </r>
  <r>
    <n v="129"/>
    <s v="Ixia ramulosa"/>
    <s v="Ixia ramulosa"/>
    <n v="187"/>
    <x v="0"/>
    <x v="1"/>
    <n v="2025"/>
    <x v="2"/>
    <x v="0"/>
    <m/>
  </r>
  <r>
    <n v="530"/>
    <s v="Jamesbrittenia albanensis"/>
    <s v="Jamesbrittenia albanensis"/>
    <n v="20"/>
    <x v="0"/>
    <x v="1"/>
    <n v="2025"/>
    <x v="0"/>
    <x v="0"/>
    <m/>
  </r>
  <r>
    <n v="531"/>
    <s v="Jamesbrittenia breviflora"/>
    <s v="Jamesbrittenia breviflora"/>
    <n v="19"/>
    <x v="0"/>
    <x v="0"/>
    <n v="2025"/>
    <x v="0"/>
    <x v="0"/>
    <m/>
  </r>
  <r>
    <n v="532"/>
    <s v="Jamesbrittenia incisa"/>
    <s v="Jamesbrittenia incisa"/>
    <n v="21"/>
    <x v="1"/>
    <x v="1"/>
    <n v="2025"/>
    <x v="3"/>
    <x v="3"/>
    <m/>
  </r>
  <r>
    <n v="533"/>
    <s v="Jamesbrittenia kraussiana"/>
    <s v="Jamesbrittenia kraussiana"/>
    <n v="22"/>
    <x v="0"/>
    <x v="1"/>
    <n v="2025"/>
    <x v="0"/>
    <x v="0"/>
    <m/>
  </r>
  <r>
    <n v="534"/>
    <s v="Jamesbrittenia phlogiflora"/>
    <s v="Jamesbrittenia phlogiflora"/>
    <n v="23"/>
    <x v="1"/>
    <x v="1"/>
    <n v="2025"/>
    <x v="0"/>
    <x v="3"/>
    <m/>
  </r>
  <r>
    <n v="535"/>
    <s v="Jatropha latifolia"/>
    <s v="Jatropha latifolia"/>
    <n v="847"/>
    <x v="0"/>
    <x v="0"/>
    <n v="2024"/>
    <x v="0"/>
    <x v="0"/>
    <m/>
  </r>
  <r>
    <n v="536"/>
    <s v="Jatropha orangeana"/>
    <s v="Jatropha orangeana"/>
    <n v="846"/>
    <x v="0"/>
    <x v="0"/>
    <n v="2024"/>
    <x v="0"/>
    <x v="0"/>
    <m/>
  </r>
  <r>
    <n v="19"/>
    <s v="Jordaaniella uniflora"/>
    <s v="Jordaaniella uniflora"/>
    <n v="345"/>
    <x v="0"/>
    <x v="1"/>
    <n v="2025"/>
    <x v="6"/>
    <x v="3"/>
    <m/>
  </r>
  <r>
    <n v="537"/>
    <s v="Justicia cuneata subsp. latifolia"/>
    <s v="Justicia cuneata subsp. latifolia"/>
    <n v="777"/>
    <x v="0"/>
    <x v="1"/>
    <n v="2024"/>
    <x v="0"/>
    <x v="0"/>
    <m/>
  </r>
  <r>
    <n v="538"/>
    <s v="Justicia orchioides subsp. orchioides"/>
    <s v="Justicia orchioides subsp. orchioides"/>
    <n v="778"/>
    <x v="0"/>
    <x v="1"/>
    <n v="2025"/>
    <x v="3"/>
    <x v="0"/>
    <m/>
  </r>
  <r>
    <n v="539"/>
    <s v="Kalanchoe luciae subsp. montana"/>
    <s v="Kalanchoe luciae subsp. montana"/>
    <n v="503"/>
    <x v="2"/>
    <x v="0"/>
    <n v="2025"/>
    <x v="0"/>
    <x v="2"/>
    <m/>
  </r>
  <r>
    <n v="540"/>
    <s v="Klattia partita"/>
    <s v="Klattia partita"/>
    <n v="148"/>
    <x v="0"/>
    <x v="1"/>
    <n v="2025"/>
    <x v="0"/>
    <x v="1"/>
    <m/>
  </r>
  <r>
    <n v="541"/>
    <s v="Kniphofia ensifolia subsp. autumnalis"/>
    <s v="Kniphofia ensifolia subsp. autumnalis"/>
    <n v="390"/>
    <x v="1"/>
    <x v="1"/>
    <n v="2024"/>
    <x v="5"/>
    <x v="3"/>
    <m/>
  </r>
  <r>
    <n v="542"/>
    <s v="Lablab purpureus subsp. uncinatus"/>
    <s v="Lablab purpureus subsp. uncinatus"/>
    <n v="401"/>
    <x v="0"/>
    <x v="0"/>
    <n v="2024"/>
    <x v="0"/>
    <x v="0"/>
    <m/>
  </r>
  <r>
    <n v="543"/>
    <s v="Lachenalia ameliae"/>
    <s v="Lachenalia ameliae"/>
    <n v="500"/>
    <x v="0"/>
    <x v="1"/>
    <n v="2025"/>
    <x v="2"/>
    <x v="0"/>
    <m/>
  </r>
  <r>
    <n v="544"/>
    <s v="Lachenalia doleritica"/>
    <s v="Lachenalia doleritica"/>
    <n v="495"/>
    <x v="2"/>
    <x v="1"/>
    <n v="2025"/>
    <x v="2"/>
    <x v="3"/>
    <m/>
  </r>
  <r>
    <n v="545"/>
    <s v="Lachenalia duncanii"/>
    <s v="Lachenalia duncanii"/>
    <n v="496"/>
    <x v="1"/>
    <x v="1"/>
    <n v="2024"/>
    <x v="3"/>
    <x v="3"/>
    <m/>
  </r>
  <r>
    <n v="546"/>
    <s v="Lachenalia inconspicua"/>
    <s v="Lachenalia inconspicua"/>
    <n v="756"/>
    <x v="0"/>
    <x v="1"/>
    <n v="2024"/>
    <x v="0"/>
    <x v="3"/>
    <m/>
  </r>
  <r>
    <n v="547"/>
    <s v="Lachenalia leomontana"/>
    <s v="Lachenalia leomontana"/>
    <n v="497"/>
    <x v="1"/>
    <x v="1"/>
    <n v="2024"/>
    <x v="7"/>
    <x v="0"/>
    <m/>
  </r>
  <r>
    <n v="548"/>
    <s v="Lachenalia longibracteata"/>
    <s v="Lachenalia longibracteata"/>
    <n v="498"/>
    <x v="0"/>
    <x v="1"/>
    <n v="2025"/>
    <x v="3"/>
    <x v="0"/>
    <m/>
  </r>
  <r>
    <n v="549"/>
    <s v="Lachenalia marlothii"/>
    <s v="Lachenalia marlothii"/>
    <n v="494"/>
    <x v="0"/>
    <x v="1"/>
    <n v="2024"/>
    <x v="0"/>
    <x v="1"/>
    <m/>
  </r>
  <r>
    <n v="122"/>
    <s v="Lachenalia martiniae"/>
    <s v="Lachenalia martiniae"/>
    <n v="499"/>
    <x v="1"/>
    <x v="1"/>
    <n v="2025"/>
    <x v="3"/>
    <x v="3"/>
    <m/>
  </r>
  <r>
    <n v="550"/>
    <s v="Lachenalia mutabilis"/>
    <s v="Lachenalia mutabilis"/>
    <n v="501"/>
    <x v="0"/>
    <x v="1"/>
    <n v="2024"/>
    <x v="0"/>
    <x v="0"/>
    <m/>
  </r>
  <r>
    <n v="551"/>
    <s v="Lachenalia orthopetala"/>
    <s v="Lachenalia orthopetala"/>
    <n v="502"/>
    <x v="1"/>
    <x v="1"/>
    <n v="2025"/>
    <x v="3"/>
    <x v="3"/>
    <m/>
  </r>
  <r>
    <n v="552"/>
    <s v="Lachnaea burchellii"/>
    <s v="Lachnaea burchellii"/>
    <n v="556"/>
    <x v="0"/>
    <x v="1"/>
    <n v="2025"/>
    <x v="0"/>
    <x v="0"/>
    <m/>
  </r>
  <r>
    <n v="553"/>
    <s v="Lachnaea naviculifolia"/>
    <s v="Lachnaea naviculifolia"/>
    <n v="555"/>
    <x v="0"/>
    <x v="1"/>
    <n v="2025"/>
    <x v="0"/>
    <x v="0"/>
    <m/>
  </r>
  <r>
    <n v="554"/>
    <s v="Lachnostylis bilocularis"/>
    <s v="Lachnostylis bilocularis"/>
    <n v="120"/>
    <x v="0"/>
    <x v="1"/>
    <n v="2025"/>
    <x v="0"/>
    <x v="0"/>
    <m/>
  </r>
  <r>
    <n v="555"/>
    <s v="Lampranthus bicolor"/>
    <s v="Lampranthus bicolor"/>
    <n v="881"/>
    <x v="0"/>
    <x v="1"/>
    <n v="2020"/>
    <x v="0"/>
    <x v="0"/>
    <m/>
  </r>
  <r>
    <n v="556"/>
    <s v="Lampranthus falcatus"/>
    <s v="Lampranthus falcatus"/>
    <n v="882"/>
    <x v="0"/>
    <x v="1"/>
    <n v="2024"/>
    <x v="0"/>
    <x v="0"/>
    <m/>
  </r>
  <r>
    <n v="78"/>
    <s v="Lampranthus purpureus"/>
    <s v="Lampranthus purpureus"/>
    <n v="878"/>
    <x v="1"/>
    <x v="1"/>
    <n v="2020"/>
    <x v="4"/>
    <x v="3"/>
    <m/>
  </r>
  <r>
    <n v="557"/>
    <s v="Lampranthus sociorum"/>
    <s v="Lampranthus sociorum"/>
    <n v="879"/>
    <x v="2"/>
    <x v="1"/>
    <n v="2025"/>
    <x v="5"/>
    <x v="3"/>
    <m/>
  </r>
  <r>
    <n v="69"/>
    <s v="Lampranthus spiniformis"/>
    <s v="Lampranthus spiniformis"/>
    <n v="880"/>
    <x v="0"/>
    <x v="1"/>
    <n v="2025"/>
    <x v="2"/>
    <x v="1"/>
    <m/>
  </r>
  <r>
    <n v="558"/>
    <s v="Lapeirousia dolomitica subsp. dolomitica"/>
    <s v="Lapeirousia dolomitica"/>
    <n v="224"/>
    <x v="0"/>
    <x v="0"/>
    <n v="2024"/>
    <x v="0"/>
    <x v="0"/>
    <m/>
  </r>
  <r>
    <n v="119"/>
    <s v="Lapeirousia littoralis subsp. littoralis"/>
    <s v="Lapeirousia littoralis"/>
    <n v="226"/>
    <x v="0"/>
    <x v="0"/>
    <n v="2024"/>
    <x v="0"/>
    <x v="0"/>
    <m/>
  </r>
  <r>
    <n v="561"/>
    <s v="Lasiosiphon polycephalus"/>
    <s v="Lasiosiphon polycephalus"/>
    <n v="549"/>
    <x v="0"/>
    <x v="0"/>
    <n v="2024"/>
    <x v="0"/>
    <x v="0"/>
    <m/>
  </r>
  <r>
    <n v="90"/>
    <s v="Ledebouria pilosa"/>
    <s v="Ledebouria pilosa"/>
    <n v="753"/>
    <x v="0"/>
    <x v="0"/>
    <n v="2022"/>
    <x v="3"/>
    <x v="1"/>
    <m/>
  </r>
  <r>
    <n v="562"/>
    <s v="Ledebouria zebrina"/>
    <s v="Ledebouria zebrina"/>
    <n v="752"/>
    <x v="0"/>
    <x v="0"/>
    <n v="2024"/>
    <x v="0"/>
    <x v="0"/>
    <m/>
  </r>
  <r>
    <n v="563"/>
    <s v="Lepidium africanum subsp. divaricatum"/>
    <s v="Lepidium africanum subsp. divaricatum"/>
    <n v="544"/>
    <x v="0"/>
    <x v="0"/>
    <n v="2024"/>
    <x v="0"/>
    <x v="0"/>
    <m/>
  </r>
  <r>
    <n v="35"/>
    <s v="Lepidium pinnatum"/>
    <s v="Lepidium pinnatum"/>
    <n v="545"/>
    <x v="0"/>
    <x v="1"/>
    <n v="2025"/>
    <x v="2"/>
    <x v="1"/>
    <m/>
  </r>
  <r>
    <n v="564"/>
    <s v="Lessertia flanaganii"/>
    <s v="Lessertia flanaganii"/>
    <n v="471"/>
    <x v="1"/>
    <x v="1"/>
    <n v="2025"/>
    <x v="4"/>
    <x v="3"/>
    <m/>
  </r>
  <r>
    <n v="565"/>
    <s v="Lessertia flexuosa"/>
    <s v="Lessertia flexuosa"/>
    <n v="469"/>
    <x v="2"/>
    <x v="1"/>
    <n v="2024"/>
    <x v="4"/>
    <x v="3"/>
    <m/>
  </r>
  <r>
    <n v="566"/>
    <s v="Lessertia frutescens subsp. microphylla"/>
    <s v="Lessertia frutescens subsp. microphylla"/>
    <n v="472"/>
    <x v="0"/>
    <x v="0"/>
    <n v="2024"/>
    <x v="0"/>
    <x v="0"/>
    <m/>
  </r>
  <r>
    <n v="567"/>
    <s v="Lessertia perennans"/>
    <s v="Lessertia perennans"/>
    <n v="470"/>
    <x v="0"/>
    <x v="0"/>
    <n v="2024"/>
    <x v="0"/>
    <x v="0"/>
    <m/>
  </r>
  <r>
    <n v="108"/>
    <s v="Leucadendron chamelaea"/>
    <s v="Leucadendron chamelaea"/>
    <n v="508"/>
    <x v="0"/>
    <x v="1"/>
    <n v="2020"/>
    <x v="6"/>
    <x v="2"/>
    <m/>
  </r>
  <r>
    <n v="113"/>
    <s v="Leucadendron comosum subsp. homaeophyllum"/>
    <s v="Leucadendron comosum subsp. homaeophyllum"/>
    <n v="509"/>
    <x v="2"/>
    <x v="1"/>
    <n v="2019"/>
    <x v="6"/>
    <x v="2"/>
    <m/>
  </r>
  <r>
    <n v="116"/>
    <s v="Leucadendron meridianum"/>
    <s v="Leucadendron meridianum"/>
    <n v="510"/>
    <x v="0"/>
    <x v="1"/>
    <n v="2025"/>
    <x v="2"/>
    <x v="0"/>
    <m/>
  </r>
  <r>
    <n v="31"/>
    <s v="Leucadendron stellare"/>
    <s v="Leucadendron stellare"/>
    <n v="506"/>
    <x v="0"/>
    <x v="1"/>
    <n v="2025"/>
    <x v="5"/>
    <x v="0"/>
    <m/>
  </r>
  <r>
    <n v="568"/>
    <s v="Leucadendron uliginosum subsp. uliginosum"/>
    <s v="Leucadendron uliginosum subsp. uliginosum"/>
    <n v="507"/>
    <x v="0"/>
    <x v="1"/>
    <n v="2020"/>
    <x v="0"/>
    <x v="0"/>
    <m/>
  </r>
  <r>
    <n v="569"/>
    <s v="Leucospermum gracile"/>
    <s v="Leucospermum gracile"/>
    <n v="511"/>
    <x v="0"/>
    <x v="1"/>
    <n v="2020"/>
    <x v="2"/>
    <x v="0"/>
    <m/>
  </r>
  <r>
    <n v="117"/>
    <s v="Leucospermum oleifolium"/>
    <s v="Leucospermum oleifolium"/>
    <n v="512"/>
    <x v="0"/>
    <x v="1"/>
    <n v="2025"/>
    <x v="2"/>
    <x v="0"/>
    <m/>
  </r>
  <r>
    <n v="570"/>
    <s v="Limonium equisetinum"/>
    <s v="Limonium equisetinum"/>
    <n v="683"/>
    <x v="0"/>
    <x v="1"/>
    <n v="2025"/>
    <x v="0"/>
    <x v="0"/>
    <m/>
  </r>
  <r>
    <n v="571"/>
    <s v="Limonium linifolium"/>
    <s v="Limonium linifolium"/>
    <n v="681"/>
    <x v="0"/>
    <x v="1"/>
    <n v="2020"/>
    <x v="2"/>
    <x v="0"/>
    <m/>
  </r>
  <r>
    <n v="572"/>
    <s v="Limonium scabrum"/>
    <s v="Limonium scabrum"/>
    <n v="682"/>
    <x v="0"/>
    <x v="1"/>
    <n v="2024"/>
    <x v="0"/>
    <x v="0"/>
    <m/>
  </r>
  <r>
    <n v="573"/>
    <s v="Linum gracile"/>
    <s v="Linum gracile"/>
    <n v="124"/>
    <x v="0"/>
    <x v="1"/>
    <n v="2025"/>
    <x v="0"/>
    <x v="0"/>
    <m/>
  </r>
  <r>
    <n v="574"/>
    <s v="Lippia javanica"/>
    <s v="Lippia javanica"/>
    <n v="800"/>
    <x v="0"/>
    <x v="0"/>
    <n v="2024"/>
    <x v="0"/>
    <x v="0"/>
    <m/>
  </r>
  <r>
    <n v="1"/>
    <s v="Lithops salicola"/>
    <s v="Lithops salicola"/>
    <n v="876"/>
    <x v="1"/>
    <x v="1"/>
    <n v="2025"/>
    <x v="2"/>
    <x v="3"/>
    <m/>
  </r>
  <r>
    <n v="23"/>
    <s v="Lobelia ardisiandroides"/>
    <s v="Lobelia ardisiandroides"/>
    <n v="265"/>
    <x v="0"/>
    <x v="1"/>
    <n v="2025"/>
    <x v="3"/>
    <x v="0"/>
    <m/>
  </r>
  <r>
    <n v="575"/>
    <s v="Lobelia comptonii"/>
    <s v="Lobelia comptonii"/>
    <n v="263"/>
    <x v="0"/>
    <x v="1"/>
    <n v="2025"/>
    <x v="1"/>
    <x v="0"/>
    <m/>
  </r>
  <r>
    <n v="576"/>
    <s v="Lobelia setacea"/>
    <s v="Lobelia setacea"/>
    <n v="264"/>
    <x v="0"/>
    <x v="1"/>
    <n v="2024"/>
    <x v="0"/>
    <x v="0"/>
    <m/>
  </r>
  <r>
    <n v="577"/>
    <s v="Lopholaena disticha"/>
    <s v="Lopholaena disticha"/>
    <n v="562"/>
    <x v="0"/>
    <x v="0"/>
    <n v="2025"/>
    <x v="0"/>
    <x v="0"/>
    <m/>
  </r>
  <r>
    <n v="578"/>
    <s v="Lopholaena longipes"/>
    <s v="Lopholaena longipes"/>
    <n v="563"/>
    <x v="1"/>
    <x v="1"/>
    <n v="2024"/>
    <x v="4"/>
    <x v="3"/>
    <m/>
  </r>
  <r>
    <n v="579"/>
    <s v="Lotononis lenticula"/>
    <s v="Lotononis lenticula"/>
    <n v="824"/>
    <x v="0"/>
    <x v="1"/>
    <n v="2024"/>
    <x v="0"/>
    <x v="0"/>
    <m/>
  </r>
  <r>
    <n v="580"/>
    <s v="Lotononis oxyptera"/>
    <s v="Lotononis oxyptera"/>
    <n v="825"/>
    <x v="2"/>
    <x v="1"/>
    <n v="2024"/>
    <x v="4"/>
    <x v="2"/>
    <m/>
  </r>
  <r>
    <n v="581"/>
    <s v="Lotononis purpurescens"/>
    <s v="Lotononis purpurescens"/>
    <n v="826"/>
    <x v="0"/>
    <x v="1"/>
    <n v="2025"/>
    <x v="1"/>
    <x v="1"/>
    <m/>
  </r>
  <r>
    <n v="582"/>
    <s v="Lycium bosciifolium"/>
    <s v="Lycium bosciifolium"/>
    <n v="536"/>
    <x v="0"/>
    <x v="0"/>
    <n v="2024"/>
    <x v="0"/>
    <x v="0"/>
    <m/>
  </r>
  <r>
    <n v="583"/>
    <s v="Maerua rosmarinoides"/>
    <s v="Maerua rosmarinoides"/>
    <n v="52"/>
    <x v="0"/>
    <x v="0"/>
    <n v="2025"/>
    <x v="0"/>
    <x v="0"/>
    <m/>
  </r>
  <r>
    <n v="584"/>
    <s v="Malephora framesii"/>
    <s v="Malephora framesii"/>
    <n v="873"/>
    <x v="0"/>
    <x v="1"/>
    <n v="2024"/>
    <x v="0"/>
    <x v="0"/>
    <m/>
  </r>
  <r>
    <n v="95"/>
    <s v="Malephora herrei"/>
    <s v="Malephora herrei"/>
    <n v="874"/>
    <x v="1"/>
    <x v="1"/>
    <n v="2024"/>
    <x v="0"/>
    <x v="3"/>
    <m/>
  </r>
  <r>
    <n v="585"/>
    <s v="Manulea acutiloba"/>
    <s v="Manulea acutiloba"/>
    <n v="24"/>
    <x v="1"/>
    <x v="1"/>
    <n v="2024"/>
    <x v="4"/>
    <x v="3"/>
    <m/>
  </r>
  <r>
    <n v="586"/>
    <s v="Manulea altissima subsp. altissima"/>
    <s v="Manulea altissima subsp. altissima"/>
    <n v="26"/>
    <x v="3"/>
    <x v="1"/>
    <n v="2025"/>
    <x v="2"/>
    <x v="0"/>
    <m/>
  </r>
  <r>
    <n v="27"/>
    <s v="Manulea minor"/>
    <s v="Manulea minor"/>
    <n v="27"/>
    <x v="1"/>
    <x v="1"/>
    <n v="2021"/>
    <x v="6"/>
    <x v="3"/>
    <m/>
  </r>
  <r>
    <n v="587"/>
    <s v="Manulea nervosa"/>
    <s v="Manulea nervosa"/>
    <n v="28"/>
    <x v="1"/>
    <x v="1"/>
    <n v="2025"/>
    <x v="0"/>
    <x v="3"/>
    <m/>
  </r>
  <r>
    <n v="20"/>
    <s v="Manulea robusta"/>
    <s v="Manulea robusta"/>
    <n v="25"/>
    <x v="0"/>
    <x v="0"/>
    <n v="2025"/>
    <x v="6"/>
    <x v="2"/>
    <m/>
  </r>
  <r>
    <n v="588"/>
    <s v="Margaritaria discoidea"/>
    <s v="Margaritaria discoidea"/>
    <n v="851"/>
    <x v="0"/>
    <x v="0"/>
    <n v="2024"/>
    <x v="0"/>
    <x v="0"/>
    <m/>
  </r>
  <r>
    <n v="589"/>
    <s v="Melhania polygama"/>
    <s v="Melhania polygama"/>
    <n v="320"/>
    <x v="2"/>
    <x v="1"/>
    <n v="2025"/>
    <x v="7"/>
    <x v="0"/>
    <m/>
  </r>
  <r>
    <n v="590"/>
    <s v="Melolobium calycinum"/>
    <s v="Melolobium calycinum"/>
    <n v="523"/>
    <x v="0"/>
    <x v="0"/>
    <n v="2025"/>
    <x v="0"/>
    <x v="0"/>
    <m/>
  </r>
  <r>
    <n v="591"/>
    <s v="Melolobium lampolobum"/>
    <s v="Melolobium lampolobum"/>
    <n v="522"/>
    <x v="0"/>
    <x v="1"/>
    <n v="2024"/>
    <x v="0"/>
    <x v="0"/>
    <m/>
  </r>
  <r>
    <n v="592"/>
    <s v="Merremia palmata"/>
    <s v="Merremia palmata"/>
    <n v="233"/>
    <x v="0"/>
    <x v="0"/>
    <n v="2025"/>
    <x v="0"/>
    <x v="0"/>
    <m/>
  </r>
  <r>
    <n v="593"/>
    <s v="Dactylopsis digitata subsp. digitata"/>
    <s v="Mesembryanthemum digitatum subsp. digitatum"/>
    <n v="83"/>
    <x v="0"/>
    <x v="1"/>
    <n v="2025"/>
    <x v="0"/>
    <x v="0"/>
    <m/>
  </r>
  <r>
    <n v="594"/>
    <s v="Prenia pallens subsp. lutea"/>
    <s v="Mesembryanthemum pallens subsp. luteum"/>
    <n v="898"/>
    <x v="0"/>
    <x v="1"/>
    <n v="2025"/>
    <x v="0"/>
    <x v="0"/>
    <m/>
  </r>
  <r>
    <n v="70"/>
    <s v="Mesembryanthemum pellitum"/>
    <s v="Mesembryanthemum pellitum"/>
    <n v="141"/>
    <x v="0"/>
    <x v="0"/>
    <n v="2025"/>
    <x v="0"/>
    <x v="0"/>
    <m/>
  </r>
  <r>
    <n v="595"/>
    <s v="Mesogramma apiifolium"/>
    <s v="Mesogramma apiifolium"/>
    <n v="140"/>
    <x v="0"/>
    <x v="0"/>
    <n v="2024"/>
    <x v="0"/>
    <x v="0"/>
    <m/>
  </r>
  <r>
    <n v="596"/>
    <s v="Metalasia capitata"/>
    <s v="Metalasia capitata"/>
    <n v="559"/>
    <x v="0"/>
    <x v="1"/>
    <n v="2025"/>
    <x v="3"/>
    <x v="2"/>
    <m/>
  </r>
  <r>
    <n v="597"/>
    <s v="Metarungia longistrobus"/>
    <s v="Metarungia longistrobus"/>
    <n v="781"/>
    <x v="0"/>
    <x v="0"/>
    <n v="2025"/>
    <x v="0"/>
    <x v="0"/>
    <m/>
  </r>
  <r>
    <n v="598"/>
    <s v="Meyerophytum meyeri"/>
    <s v="Meyerophytum meyeri"/>
    <n v="232"/>
    <x v="0"/>
    <x v="1"/>
    <n v="2020"/>
    <x v="0"/>
    <x v="0"/>
    <m/>
  </r>
  <r>
    <n v="599"/>
    <s v="Microsorum pappei"/>
    <s v="Microsorum pappei"/>
    <n v="674"/>
    <x v="1"/>
    <x v="0"/>
    <n v="2024"/>
    <x v="0"/>
    <x v="3"/>
    <m/>
  </r>
  <r>
    <n v="600"/>
    <s v="Mikaniopsis cissampelina"/>
    <s v="Mikaniopsis cissampelina"/>
    <n v="487"/>
    <x v="0"/>
    <x v="0"/>
    <n v="2025"/>
    <x v="0"/>
    <x v="2"/>
    <m/>
  </r>
  <r>
    <n v="601"/>
    <s v="Mimusops caffra"/>
    <s v="Mimusops caffra"/>
    <n v="656"/>
    <x v="0"/>
    <x v="0"/>
    <n v="2024"/>
    <x v="0"/>
    <x v="0"/>
    <m/>
  </r>
  <r>
    <n v="602"/>
    <s v="Mimusops zeyheri"/>
    <s v="Mimusops zeyheri"/>
    <n v="657"/>
    <x v="0"/>
    <x v="0"/>
    <n v="2024"/>
    <x v="0"/>
    <x v="0"/>
    <m/>
  </r>
  <r>
    <n v="61"/>
    <s v="Mitrophyllum mitratum"/>
    <s v="Mitrophyllum mitratum"/>
    <n v="267"/>
    <x v="0"/>
    <x v="1"/>
    <n v="2024"/>
    <x v="5"/>
    <x v="2"/>
    <m/>
  </r>
  <r>
    <n v="603"/>
    <s v="Mohria nudiuscula"/>
    <s v="Mohria nudiuscula"/>
    <n v="123"/>
    <x v="0"/>
    <x v="0"/>
    <n v="2020"/>
    <x v="0"/>
    <x v="0"/>
    <m/>
  </r>
  <r>
    <n v="604"/>
    <s v="Monanthotaxis caffra"/>
    <s v="Monanthotaxis caffra"/>
    <n v="789"/>
    <x v="0"/>
    <x v="0"/>
    <n v="2024"/>
    <x v="0"/>
    <x v="0"/>
    <m/>
  </r>
  <r>
    <n v="605"/>
    <s v="Monopsis debilis"/>
    <s v="Monopsis debilis"/>
    <n v="266"/>
    <x v="0"/>
    <x v="1"/>
    <n v="2024"/>
    <x v="0"/>
    <x v="0"/>
    <m/>
  </r>
  <r>
    <n v="606"/>
    <s v="Monsonia herrei"/>
    <s v="Monsonia herrei"/>
    <n v="364"/>
    <x v="0"/>
    <x v="0"/>
    <n v="2022"/>
    <x v="5"/>
    <x v="2"/>
    <m/>
  </r>
  <r>
    <n v="607"/>
    <s v="Monsonia vanderietiae"/>
    <s v="Monsonia vanderietiae"/>
    <n v="365"/>
    <x v="0"/>
    <x v="1"/>
    <n v="2024"/>
    <x v="0"/>
    <x v="2"/>
    <m/>
  </r>
  <r>
    <n v="608"/>
    <s v="Moraea alticola"/>
    <s v="Moraea alticola"/>
    <n v="214"/>
    <x v="0"/>
    <x v="0"/>
    <n v="2024"/>
    <x v="0"/>
    <x v="0"/>
    <m/>
  </r>
  <r>
    <n v="609"/>
    <s v="Moraea bubalina"/>
    <s v="Moraea bubalina"/>
    <n v="211"/>
    <x v="1"/>
    <x v="1"/>
    <n v="2024"/>
    <x v="0"/>
    <x v="3"/>
    <m/>
  </r>
  <r>
    <n v="610"/>
    <s v="Moraea fergusoniae"/>
    <s v="Moraea fergusoniae"/>
    <n v="213"/>
    <x v="0"/>
    <x v="1"/>
    <n v="2025"/>
    <x v="2"/>
    <x v="0"/>
    <m/>
  </r>
  <r>
    <n v="9"/>
    <s v="Moraea hainebachiana"/>
    <s v="Moraea hainebachiana"/>
    <n v="212"/>
    <x v="2"/>
    <x v="1"/>
    <n v="2025"/>
    <x v="3"/>
    <x v="2"/>
    <m/>
  </r>
  <r>
    <n v="611"/>
    <s v="Moraea indecora"/>
    <s v="Moraea indecora"/>
    <n v="215"/>
    <x v="2"/>
    <x v="1"/>
    <n v="2025"/>
    <x v="3"/>
    <x v="2"/>
    <m/>
  </r>
  <r>
    <n v="612"/>
    <s v="Moraea lurida"/>
    <s v="Moraea lurida"/>
    <n v="216"/>
    <x v="0"/>
    <x v="1"/>
    <n v="2024"/>
    <x v="0"/>
    <x v="0"/>
    <m/>
  </r>
  <r>
    <n v="613"/>
    <s v="Moraea pallida"/>
    <s v="Moraea pallida"/>
    <n v="209"/>
    <x v="0"/>
    <x v="0"/>
    <n v="2024"/>
    <x v="0"/>
    <x v="0"/>
    <m/>
  </r>
  <r>
    <n v="614"/>
    <s v="Moraea schlechteri"/>
    <s v="Moraea schlechteri"/>
    <n v="210"/>
    <x v="0"/>
    <x v="1"/>
    <n v="2025"/>
    <x v="0"/>
    <x v="0"/>
    <m/>
  </r>
  <r>
    <n v="615"/>
    <s v="Moraea spathulata"/>
    <s v="Moraea spathulata"/>
    <n v="208"/>
    <x v="0"/>
    <x v="0"/>
    <n v="2024"/>
    <x v="0"/>
    <x v="0"/>
    <m/>
  </r>
  <r>
    <n v="616"/>
    <s v="Morus mesozygia"/>
    <s v="Morus mesozygia"/>
    <n v="341"/>
    <x v="3"/>
    <x v="0"/>
    <n v="2025"/>
    <x v="2"/>
    <x v="2"/>
    <m/>
  </r>
  <r>
    <n v="617"/>
    <s v="Muraltia longicuspis"/>
    <s v="Muraltia longicuspis"/>
    <n v="698"/>
    <x v="0"/>
    <x v="1"/>
    <n v="2025"/>
    <x v="0"/>
    <x v="1"/>
    <m/>
  </r>
  <r>
    <n v="618"/>
    <s v="Muraltia macropetala"/>
    <s v="Muraltia macropetala"/>
    <n v="699"/>
    <x v="0"/>
    <x v="1"/>
    <n v="2025"/>
    <x v="3"/>
    <x v="0"/>
    <m/>
  </r>
  <r>
    <n v="619"/>
    <s v="Nemesia deflexa"/>
    <s v="Nemesia deflexa"/>
    <n v="48"/>
    <x v="0"/>
    <x v="1"/>
    <n v="2025"/>
    <x v="0"/>
    <x v="0"/>
    <m/>
  </r>
  <r>
    <n v="620"/>
    <s v="Nemesia fleckii"/>
    <s v="Nemesia fleckii"/>
    <n v="49"/>
    <x v="1"/>
    <x v="0"/>
    <n v="2024"/>
    <x v="4"/>
    <x v="3"/>
    <m/>
  </r>
  <r>
    <n v="621"/>
    <s v="Nenax arenicola"/>
    <s v="Nenax arenicola"/>
    <n v="131"/>
    <x v="0"/>
    <x v="1"/>
    <n v="2025"/>
    <x v="0"/>
    <x v="0"/>
    <m/>
  </r>
  <r>
    <n v="622"/>
    <s v="Nenax divaricata"/>
    <s v="Nenax divaricata"/>
    <n v="132"/>
    <x v="0"/>
    <x v="1"/>
    <n v="2025"/>
    <x v="0"/>
    <x v="1"/>
    <m/>
  </r>
  <r>
    <n v="623"/>
    <s v="Nidorella tongensis"/>
    <s v="Nidorella tongensis"/>
    <n v="580"/>
    <x v="0"/>
    <x v="1"/>
    <n v="2025"/>
    <x v="5"/>
    <x v="2"/>
    <m/>
  </r>
  <r>
    <n v="624"/>
    <s v="Ochna arborea"/>
    <s v="Ochna arborea"/>
    <n v="548"/>
    <x v="0"/>
    <x v="0"/>
    <n v="2024"/>
    <x v="0"/>
    <x v="0"/>
    <m/>
  </r>
  <r>
    <n v="625"/>
    <s v="Ocimum angustifolium"/>
    <s v="Ocimum angustifolium"/>
    <n v="247"/>
    <x v="0"/>
    <x v="0"/>
    <n v="2025"/>
    <x v="0"/>
    <x v="0"/>
    <m/>
  </r>
  <r>
    <n v="626"/>
    <s v="Ocimum dolomiticola"/>
    <s v="Ocimum dolomiticola"/>
    <n v="248"/>
    <x v="0"/>
    <x v="1"/>
    <n v="2024"/>
    <x v="0"/>
    <x v="0"/>
    <m/>
  </r>
  <r>
    <n v="627"/>
    <s v="Relhania pungens subsp. angustifolia"/>
    <s v="Oedera pungens subsp. angustifolia"/>
    <n v="639"/>
    <x v="0"/>
    <x v="1"/>
    <n v="2024"/>
    <x v="0"/>
    <x v="0"/>
    <m/>
  </r>
  <r>
    <n v="628"/>
    <s v="Olinia radiata"/>
    <s v="Olinia radiata"/>
    <n v="558"/>
    <x v="0"/>
    <x v="1"/>
    <n v="2020"/>
    <x v="0"/>
    <x v="0"/>
    <m/>
  </r>
  <r>
    <n v="629"/>
    <s v="Oncosiphon sabulosum"/>
    <s v="Oncosiphon sabulosum"/>
    <n v="637"/>
    <x v="0"/>
    <x v="1"/>
    <n v="2025"/>
    <x v="0"/>
    <x v="0"/>
    <m/>
  </r>
  <r>
    <n v="630"/>
    <s v="Vernonia schlechteri"/>
    <s v="Oocephala centaureoides"/>
    <n v="490"/>
    <x v="0"/>
    <x v="0"/>
    <n v="2024"/>
    <x v="0"/>
    <x v="0"/>
    <m/>
  </r>
  <r>
    <n v="631"/>
    <s v="Orbivestus cinerascens"/>
    <s v="Orbivestus cinerascens"/>
    <n v="151"/>
    <x v="0"/>
    <x v="0"/>
    <n v="2024"/>
    <x v="0"/>
    <x v="0"/>
    <m/>
  </r>
  <r>
    <n v="632"/>
    <s v="Ormocarpum kirkii"/>
    <s v="Ormocarpum kirkii"/>
    <n v="402"/>
    <x v="0"/>
    <x v="0"/>
    <n v="2024"/>
    <x v="0"/>
    <x v="0"/>
    <m/>
  </r>
  <r>
    <n v="633"/>
    <s v="Ornithogalum candicans"/>
    <s v="Ornithogalum candicans"/>
    <n v="750"/>
    <x v="0"/>
    <x v="0"/>
    <n v="2024"/>
    <x v="0"/>
    <x v="0"/>
    <m/>
  </r>
  <r>
    <n v="634"/>
    <s v="Ornithogalum capillifolium"/>
    <s v="Ornithogalum capillifolium"/>
    <n v="749"/>
    <x v="2"/>
    <x v="1"/>
    <n v="2020"/>
    <x v="4"/>
    <x v="3"/>
    <m/>
  </r>
  <r>
    <n v="635"/>
    <s v="Ornithogalum juncifolium"/>
    <s v="Ornithogalum juncifolium"/>
    <n v="751"/>
    <x v="0"/>
    <x v="0"/>
    <n v="2024"/>
    <x v="0"/>
    <x v="0"/>
    <m/>
  </r>
  <r>
    <n v="636"/>
    <s v="Ornithoglossum parviflorum"/>
    <s v="Ornithoglossum parviflorum"/>
    <n v="785"/>
    <x v="0"/>
    <x v="0"/>
    <n v="2025"/>
    <x v="0"/>
    <x v="0"/>
    <m/>
  </r>
  <r>
    <n v="637"/>
    <s v="Orthanthera jasminiflora"/>
    <s v="Orthanthera jasminiflora"/>
    <n v="473"/>
    <x v="0"/>
    <x v="0"/>
    <n v="2025"/>
    <x v="0"/>
    <x v="0"/>
    <m/>
  </r>
  <r>
    <n v="638"/>
    <s v="Oscularia comptonii"/>
    <s v="Oscularia comptonii"/>
    <n v="273"/>
    <x v="0"/>
    <x v="1"/>
    <n v="2025"/>
    <x v="0"/>
    <x v="0"/>
    <m/>
  </r>
  <r>
    <n v="639"/>
    <s v="Osteospermum ilicifolium"/>
    <s v="Osteospermum ilicifolium"/>
    <n v="607"/>
    <x v="0"/>
    <x v="1"/>
    <n v="2025"/>
    <x v="0"/>
    <x v="0"/>
    <m/>
  </r>
  <r>
    <n v="640"/>
    <s v="Osteospermum karrooicum"/>
    <s v="Osteospermum karrooicum"/>
    <n v="608"/>
    <x v="0"/>
    <x v="0"/>
    <n v="2025"/>
    <x v="0"/>
    <x v="0"/>
    <m/>
  </r>
  <r>
    <n v="36"/>
    <s v="Osteospermum pyrifolium"/>
    <s v="Osteospermum pyrifolium"/>
    <n v="604"/>
    <x v="0"/>
    <x v="1"/>
    <n v="2025"/>
    <x v="2"/>
    <x v="1"/>
    <m/>
  </r>
  <r>
    <n v="641"/>
    <s v="Osteospermum scariosum"/>
    <s v="Osteospermum scariosum"/>
    <n v="606"/>
    <x v="0"/>
    <x v="0"/>
    <n v="2025"/>
    <x v="0"/>
    <x v="0"/>
    <m/>
  </r>
  <r>
    <n v="644"/>
    <s v="Othonna arborescens"/>
    <s v="Othonna arborescens"/>
    <n v="617"/>
    <x v="0"/>
    <x v="1"/>
    <n v="2025"/>
    <x v="0"/>
    <x v="0"/>
    <m/>
  </r>
  <r>
    <n v="7"/>
    <s v="Othonna ciliata"/>
    <s v="Othonna ciliata"/>
    <n v="614"/>
    <x v="0"/>
    <x v="1"/>
    <n v="2025"/>
    <x v="3"/>
    <x v="1"/>
    <m/>
  </r>
  <r>
    <n v="645"/>
    <s v="Othonna cuneata"/>
    <s v="Othonna cuneata"/>
    <n v="615"/>
    <x v="0"/>
    <x v="1"/>
    <n v="2024"/>
    <x v="0"/>
    <x v="0"/>
    <m/>
  </r>
  <r>
    <n v="93"/>
    <s v="Othonna membranifolia"/>
    <s v="Othonna membranifolia"/>
    <n v="616"/>
    <x v="3"/>
    <x v="1"/>
    <n v="2025"/>
    <x v="2"/>
    <x v="2"/>
    <m/>
  </r>
  <r>
    <n v="646"/>
    <s v="Othonna perfoliata"/>
    <s v="Othonna perfoliata"/>
    <n v="611"/>
    <x v="0"/>
    <x v="1"/>
    <n v="2025"/>
    <x v="0"/>
    <x v="0"/>
    <m/>
  </r>
  <r>
    <n v="647"/>
    <s v="Othonna petiolaris"/>
    <s v="Othonna petiolaris"/>
    <n v="612"/>
    <x v="0"/>
    <x v="1"/>
    <n v="2025"/>
    <x v="2"/>
    <x v="0"/>
    <m/>
  </r>
  <r>
    <n v="648"/>
    <s v="Othonna pygmaea"/>
    <s v="Othonna pygmaea"/>
    <n v="613"/>
    <x v="1"/>
    <x v="1"/>
    <n v="2025"/>
    <x v="1"/>
    <x v="3"/>
    <m/>
  </r>
  <r>
    <n v="649"/>
    <s v="Oxalis adenodes"/>
    <s v="Oxalis adenodes"/>
    <n v="278"/>
    <x v="1"/>
    <x v="1"/>
    <n v="2024"/>
    <x v="0"/>
    <x v="3"/>
    <m/>
  </r>
  <r>
    <n v="85"/>
    <s v="Oxalis cathara"/>
    <s v="Oxalis cathara"/>
    <n v="282"/>
    <x v="2"/>
    <x v="1"/>
    <n v="2025"/>
    <x v="1"/>
    <x v="3"/>
    <m/>
  </r>
  <r>
    <n v="650"/>
    <s v="Oxalis duriuscula"/>
    <s v="Oxalis duriuscula"/>
    <n v="286"/>
    <x v="1"/>
    <x v="1"/>
    <n v="2025"/>
    <x v="5"/>
    <x v="3"/>
    <m/>
  </r>
  <r>
    <n v="651"/>
    <s v="Oxalis hygrophila"/>
    <s v="Oxalis hygrophila"/>
    <n v="283"/>
    <x v="2"/>
    <x v="1"/>
    <n v="2020"/>
    <x v="8"/>
    <x v="1"/>
    <m/>
  </r>
  <r>
    <n v="652"/>
    <s v="Oxalis obliquifolia"/>
    <s v="Oxalis obliquifolia"/>
    <n v="279"/>
    <x v="0"/>
    <x v="0"/>
    <n v="2024"/>
    <x v="0"/>
    <x v="0"/>
    <m/>
  </r>
  <r>
    <n v="653"/>
    <s v="Oxalis odorata"/>
    <s v="Oxalis odorata"/>
    <n v="284"/>
    <x v="1"/>
    <x v="1"/>
    <n v="2024"/>
    <x v="0"/>
    <x v="3"/>
    <m/>
  </r>
  <r>
    <n v="654"/>
    <s v="Oxalis pseudo-hirta"/>
    <s v="Oxalis pseudo-hirta"/>
    <n v="280"/>
    <x v="1"/>
    <x v="1"/>
    <n v="2025"/>
    <x v="8"/>
    <x v="3"/>
    <m/>
  </r>
  <r>
    <n v="655"/>
    <s v="Oxalis saltusbelli"/>
    <s v="Oxalis saltusbelli"/>
    <n v="285"/>
    <x v="1"/>
    <x v="1"/>
    <n v="2024"/>
    <x v="7"/>
    <x v="0"/>
    <m/>
  </r>
  <r>
    <n v="656"/>
    <s v="Oxalis sonderiana"/>
    <s v="Oxalis sonderiana"/>
    <n v="281"/>
    <x v="0"/>
    <x v="1"/>
    <n v="2024"/>
    <x v="0"/>
    <x v="0"/>
    <m/>
  </r>
  <r>
    <n v="657"/>
    <s v="Oxygonum dregeanum subsp. canescens"/>
    <s v="Oxygonum dregeanum subsp. canescens"/>
    <n v="400"/>
    <x v="0"/>
    <x v="0"/>
    <n v="2024"/>
    <x v="0"/>
    <x v="0"/>
    <m/>
  </r>
  <r>
    <n v="658"/>
    <s v="Ozoroa crassinervia"/>
    <s v="Ozoroa crassinervia"/>
    <n v="875"/>
    <x v="0"/>
    <x v="0"/>
    <n v="2024"/>
    <x v="0"/>
    <x v="0"/>
    <m/>
  </r>
  <r>
    <n v="659"/>
    <s v="Panicum deustum"/>
    <s v="Panicum deustum"/>
    <n v="76"/>
    <x v="0"/>
    <x v="0"/>
    <n v="2025"/>
    <x v="0"/>
    <x v="0"/>
    <m/>
  </r>
  <r>
    <n v="660"/>
    <s v="Panicum dewinteri"/>
    <s v="Panicum dewinteri"/>
    <n v="77"/>
    <x v="0"/>
    <x v="1"/>
    <n v="2024"/>
    <x v="0"/>
    <x v="0"/>
    <m/>
  </r>
  <r>
    <n v="661"/>
    <s v="Panicum lanipes"/>
    <s v="Panicum lanipes"/>
    <n v="78"/>
    <x v="1"/>
    <x v="0"/>
    <n v="2025"/>
    <x v="0"/>
    <x v="3"/>
    <m/>
  </r>
  <r>
    <n v="662"/>
    <s v="Paranomus centaureoides"/>
    <s v="Paranomus centaureoides"/>
    <n v="517"/>
    <x v="0"/>
    <x v="1"/>
    <n v="2020"/>
    <x v="0"/>
    <x v="0"/>
    <m/>
  </r>
  <r>
    <n v="663"/>
    <s v="Parkinsonia africana"/>
    <s v="Parkinsonia africana"/>
    <n v="677"/>
    <x v="0"/>
    <x v="0"/>
    <n v="2024"/>
    <x v="0"/>
    <x v="0"/>
    <m/>
  </r>
  <r>
    <n v="664"/>
    <s v="Passerina truncata subsp. truncata"/>
    <s v="Passerina truncata subsp. truncata"/>
    <n v="554"/>
    <x v="0"/>
    <x v="1"/>
    <n v="2024"/>
    <x v="0"/>
    <x v="0"/>
    <m/>
  </r>
  <r>
    <n v="665"/>
    <s v="Pauridia maximiliani"/>
    <s v="Pauridia maximiliani"/>
    <n v="228"/>
    <x v="1"/>
    <x v="1"/>
    <n v="2024"/>
    <x v="5"/>
    <x v="3"/>
    <m/>
  </r>
  <r>
    <n v="666"/>
    <s v="Pavetta tshikondeni"/>
    <s v="Pavetta tshikondeni"/>
    <n v="137"/>
    <x v="3"/>
    <x v="1"/>
    <n v="2025"/>
    <x v="0"/>
    <x v="1"/>
    <m/>
  </r>
  <r>
    <n v="667"/>
    <s v="Pavonia dregei"/>
    <s v="Pavonia dregei"/>
    <n v="435"/>
    <x v="0"/>
    <x v="1"/>
    <n v="2024"/>
    <x v="3"/>
    <x v="0"/>
    <m/>
  </r>
  <r>
    <n v="668"/>
    <s v="Pearsonia sessilifolia subsp. filifolia"/>
    <s v="Pearsonia sessilifolia subsp. filifolia"/>
    <n v="519"/>
    <x v="0"/>
    <x v="0"/>
    <n v="2025"/>
    <x v="0"/>
    <x v="0"/>
    <m/>
  </r>
  <r>
    <n v="670"/>
    <s v="Pegolettia tenuifolia"/>
    <s v="Pegolettia tenuifolia"/>
    <n v="564"/>
    <x v="2"/>
    <x v="1"/>
    <n v="2024"/>
    <x v="0"/>
    <x v="2"/>
    <m/>
  </r>
  <r>
    <n v="14"/>
    <s v="Pelargonium acetosum"/>
    <s v="Pelargonium acetosum"/>
    <n v="355"/>
    <x v="0"/>
    <x v="1"/>
    <n v="2025"/>
    <x v="3"/>
    <x v="3"/>
    <m/>
  </r>
  <r>
    <n v="671"/>
    <s v="Pelargonium antidysentericum subsp. antidysentericum"/>
    <s v="Pelargonium antidysentericum subsp. antidysentericum"/>
    <n v="351"/>
    <x v="0"/>
    <x v="0"/>
    <n v="2025"/>
    <x v="0"/>
    <x v="0"/>
    <m/>
  </r>
  <r>
    <n v="672"/>
    <s v="Pelargonium cordifolium"/>
    <s v="Pelargonium cordifolium"/>
    <n v="360"/>
    <x v="0"/>
    <x v="1"/>
    <n v="2024"/>
    <x v="0"/>
    <x v="0"/>
    <m/>
  </r>
  <r>
    <n v="673"/>
    <s v="Pelargonium dolomiticum"/>
    <s v="Pelargonium dolomiticum"/>
    <n v="347"/>
    <x v="0"/>
    <x v="0"/>
    <n v="2024"/>
    <x v="0"/>
    <x v="0"/>
    <m/>
  </r>
  <r>
    <n v="674"/>
    <s v="Pelargonium echinatum"/>
    <s v="Pelargonium echinatum"/>
    <n v="348"/>
    <x v="0"/>
    <x v="1"/>
    <n v="2024"/>
    <x v="0"/>
    <x v="0"/>
    <m/>
  </r>
  <r>
    <n v="675"/>
    <s v="Pelargonium hypoleucum"/>
    <s v="Pelargonium hypoleucum"/>
    <n v="349"/>
    <x v="2"/>
    <x v="1"/>
    <n v="2024"/>
    <x v="0"/>
    <x v="0"/>
    <m/>
  </r>
  <r>
    <n v="676"/>
    <s v="Pelargonium laevigatum subsp. diversifolium"/>
    <s v="Pelargonium laevigatum subsp. diversifolium"/>
    <n v="350"/>
    <x v="0"/>
    <x v="1"/>
    <n v="2025"/>
    <x v="0"/>
    <x v="0"/>
    <m/>
  </r>
  <r>
    <n v="126"/>
    <s v="Pelargonium nephrophyllum"/>
    <s v="Pelargonium nephrophyllum"/>
    <n v="352"/>
    <x v="1"/>
    <x v="1"/>
    <n v="2025"/>
    <x v="5"/>
    <x v="3"/>
    <m/>
  </r>
  <r>
    <n v="677"/>
    <s v="Pelargonium ovale subsp. hyalinum"/>
    <s v="Pelargonium ovale subsp. hyalinum"/>
    <n v="353"/>
    <x v="3"/>
    <x v="1"/>
    <n v="2025"/>
    <x v="3"/>
    <x v="1"/>
    <m/>
  </r>
  <r>
    <n v="678"/>
    <s v="Pelargonium patulum"/>
    <s v="Pelargonium patulum"/>
    <n v="358"/>
    <x v="0"/>
    <x v="1"/>
    <n v="2025"/>
    <x v="0"/>
    <x v="0"/>
    <m/>
  </r>
  <r>
    <n v="37"/>
    <s v="Pelargonium petroselinifolium"/>
    <s v="Pelargonium petroselinifolium"/>
    <n v="354"/>
    <x v="0"/>
    <x v="1"/>
    <n v="2024"/>
    <x v="2"/>
    <x v="3"/>
    <m/>
  </r>
  <r>
    <n v="21"/>
    <s v="Pelargonium pilosellifolium"/>
    <s v="Pelargonium pilosellifolium"/>
    <n v="357"/>
    <x v="0"/>
    <x v="1"/>
    <n v="2024"/>
    <x v="0"/>
    <x v="1"/>
    <m/>
  </r>
  <r>
    <n v="679"/>
    <s v="Pelargonium quarciticola"/>
    <s v="Pelargonium quarciticola"/>
    <n v="359"/>
    <x v="3"/>
    <x v="1"/>
    <n v="2025"/>
    <x v="3"/>
    <x v="2"/>
    <m/>
  </r>
  <r>
    <n v="6"/>
    <s v="Pelargonium tripalmatum"/>
    <s v="Pelargonium tripalmatum"/>
    <n v="356"/>
    <x v="1"/>
    <x v="1"/>
    <n v="2025"/>
    <x v="6"/>
    <x v="3"/>
    <m/>
  </r>
  <r>
    <n v="680"/>
    <s v="Peliostomum virgatum"/>
    <s v="Peliostomum virgatum"/>
    <n v="3"/>
    <x v="0"/>
    <x v="0"/>
    <n v="2024"/>
    <x v="0"/>
    <x v="0"/>
    <m/>
  </r>
  <r>
    <n v="681"/>
    <s v="Pentameris capillaris"/>
    <s v="Pentameris capillaris"/>
    <n v="63"/>
    <x v="0"/>
    <x v="1"/>
    <n v="2025"/>
    <x v="0"/>
    <x v="0"/>
    <m/>
  </r>
  <r>
    <n v="682"/>
    <s v="Pentameris ecklonii"/>
    <s v="Pentameris ecklonii"/>
    <n v="64"/>
    <x v="1"/>
    <x v="1"/>
    <n v="2025"/>
    <x v="5"/>
    <x v="3"/>
    <m/>
  </r>
  <r>
    <n v="683"/>
    <s v="Pentameris macrocalycina"/>
    <s v="Pentameris macrocalycina"/>
    <n v="65"/>
    <x v="0"/>
    <x v="1"/>
    <n v="2025"/>
    <x v="0"/>
    <x v="0"/>
    <m/>
  </r>
  <r>
    <n v="684"/>
    <s v="Pentameris trifida"/>
    <s v="Pentameris trifida"/>
    <n v="66"/>
    <x v="1"/>
    <x v="1"/>
    <n v="2025"/>
    <x v="3"/>
    <x v="3"/>
    <m/>
  </r>
  <r>
    <n v="685"/>
    <s v="Pentanisia prunelloides subsp. latifolia"/>
    <s v="Pentanisia prunelloides subsp. latifolia"/>
    <n v="133"/>
    <x v="0"/>
    <x v="0"/>
    <n v="2024"/>
    <x v="0"/>
    <x v="0"/>
    <m/>
  </r>
  <r>
    <n v="686"/>
    <s v="Phacelurus franksiae"/>
    <s v="Phacelurus franksiae"/>
    <n v="71"/>
    <x v="0"/>
    <x v="0"/>
    <n v="2025"/>
    <x v="0"/>
    <x v="0"/>
    <m/>
  </r>
  <r>
    <n v="687"/>
    <s v="Phoenix reclinata"/>
    <s v="Phoenix reclinata"/>
    <n v="661"/>
    <x v="0"/>
    <x v="0"/>
    <n v="2024"/>
    <x v="0"/>
    <x v="0"/>
    <m/>
  </r>
  <r>
    <n v="688"/>
    <s v="Phylica anomala"/>
    <s v="Phylica anomala"/>
    <n v="792"/>
    <x v="2"/>
    <x v="1"/>
    <n v="2025"/>
    <x v="5"/>
    <x v="3"/>
    <m/>
  </r>
  <r>
    <n v="689"/>
    <s v="Phylica axillaris"/>
    <s v="Phylica axillaris"/>
    <n v="796"/>
    <x v="0"/>
    <x v="1"/>
    <n v="2024"/>
    <x v="0"/>
    <x v="0"/>
    <m/>
  </r>
  <r>
    <n v="690"/>
    <s v="Phylica barnardii"/>
    <s v="Phylica barnardii"/>
    <n v="795"/>
    <x v="0"/>
    <x v="1"/>
    <n v="2025"/>
    <x v="0"/>
    <x v="0"/>
    <m/>
  </r>
  <r>
    <n v="111"/>
    <s v="Phylica elimensis"/>
    <s v="Phylica elimensis"/>
    <n v="797"/>
    <x v="1"/>
    <x v="1"/>
    <n v="2025"/>
    <x v="5"/>
    <x v="3"/>
    <m/>
  </r>
  <r>
    <n v="691"/>
    <s v="Phylica guthriei"/>
    <s v="Phylica guthriei"/>
    <n v="798"/>
    <x v="1"/>
    <x v="1"/>
    <n v="2024"/>
    <x v="4"/>
    <x v="1"/>
    <m/>
  </r>
  <r>
    <n v="692"/>
    <s v="Phylica hirta"/>
    <s v="Phylica hirta"/>
    <n v="799"/>
    <x v="0"/>
    <x v="1"/>
    <n v="2025"/>
    <x v="3"/>
    <x v="1"/>
    <m/>
  </r>
  <r>
    <n v="56"/>
    <s v="Phylica incurvata"/>
    <s v="Phylica incurvata"/>
    <n v="791"/>
    <x v="2"/>
    <x v="1"/>
    <n v="2025"/>
    <x v="5"/>
    <x v="2"/>
    <m/>
  </r>
  <r>
    <n v="693"/>
    <s v="Phylica paniculata"/>
    <s v="Phylica paniculata"/>
    <n v="793"/>
    <x v="0"/>
    <x v="0"/>
    <n v="2025"/>
    <x v="0"/>
    <x v="0"/>
    <m/>
  </r>
  <r>
    <n v="38"/>
    <s v="Phylica stenantha"/>
    <s v="Phylica stenantha"/>
    <n v="794"/>
    <x v="0"/>
    <x v="1"/>
    <n v="2024"/>
    <x v="2"/>
    <x v="0"/>
    <m/>
  </r>
  <r>
    <n v="694"/>
    <s v="Phyllopodium collinum"/>
    <s v="Phyllopodium collinum"/>
    <n v="8"/>
    <x v="0"/>
    <x v="1"/>
    <n v="2025"/>
    <x v="0"/>
    <x v="1"/>
    <m/>
  </r>
  <r>
    <n v="695"/>
    <s v="Phyllopodium heterophyllum"/>
    <s v="Phyllopodium heterophyllum"/>
    <n v="9"/>
    <x v="0"/>
    <x v="1"/>
    <n v="2025"/>
    <x v="0"/>
    <x v="0"/>
    <m/>
  </r>
  <r>
    <n v="696"/>
    <s v="Phymaspermum leptophyllum"/>
    <s v="Phymaspermum leptophyllum"/>
    <n v="640"/>
    <x v="0"/>
    <x v="1"/>
    <n v="2024"/>
    <x v="2"/>
    <x v="1"/>
    <m/>
  </r>
  <r>
    <n v="697"/>
    <s v="Phymaspermum parvifolium"/>
    <s v="Phymaspermum parvifolium"/>
    <n v="641"/>
    <x v="0"/>
    <x v="1"/>
    <n v="2024"/>
    <x v="0"/>
    <x v="0"/>
    <m/>
  </r>
  <r>
    <n v="698"/>
    <s v="Phymaspermum pinnatifidum"/>
    <s v="Phymaspermum pinnatifidum"/>
    <n v="642"/>
    <x v="2"/>
    <x v="1"/>
    <n v="2024"/>
    <x v="3"/>
    <x v="2"/>
    <m/>
  </r>
  <r>
    <n v="699"/>
    <s v="Phymaspermum scoparium"/>
    <s v="Phymaspermum scoparium"/>
    <n v="643"/>
    <x v="0"/>
    <x v="1"/>
    <n v="2024"/>
    <x v="4"/>
    <x v="2"/>
    <m/>
  </r>
  <r>
    <n v="701"/>
    <s v="Platycarphella carlinoides"/>
    <s v="Platycarphella carlinoides"/>
    <n v="153"/>
    <x v="0"/>
    <x v="0"/>
    <n v="2024"/>
    <x v="0"/>
    <x v="0"/>
    <m/>
  </r>
  <r>
    <n v="702"/>
    <s v="Platycaulos callistachyus"/>
    <s v="Platycaulos callistachyus"/>
    <n v="423"/>
    <x v="0"/>
    <x v="1"/>
    <n v="2025"/>
    <x v="0"/>
    <x v="0"/>
    <m/>
  </r>
  <r>
    <n v="703"/>
    <s v="Plectranthus ambiguus"/>
    <s v="Plectranthus ambiguus"/>
    <n v="243"/>
    <x v="0"/>
    <x v="1"/>
    <n v="2025"/>
    <x v="0"/>
    <x v="0"/>
    <m/>
  </r>
  <r>
    <n v="706"/>
    <s v="Pleurostylia capensis"/>
    <s v="Pleurostylia capensis"/>
    <n v="337"/>
    <x v="0"/>
    <x v="0"/>
    <n v="2024"/>
    <x v="0"/>
    <x v="0"/>
    <m/>
  </r>
  <r>
    <n v="707"/>
    <s v="Podalyria burchellii"/>
    <s v="Podalyria burchellii"/>
    <n v="823"/>
    <x v="0"/>
    <x v="1"/>
    <n v="2024"/>
    <x v="0"/>
    <x v="0"/>
    <m/>
  </r>
  <r>
    <n v="708"/>
    <s v="Podalyria calyptrata"/>
    <s v="Podalyria calyptrata"/>
    <n v="820"/>
    <x v="0"/>
    <x v="1"/>
    <n v="2024"/>
    <x v="0"/>
    <x v="0"/>
    <m/>
  </r>
  <r>
    <n v="709"/>
    <s v="Podalyria hirsuta"/>
    <s v="Podalyria hirsuta"/>
    <n v="821"/>
    <x v="0"/>
    <x v="1"/>
    <n v="2024"/>
    <x v="0"/>
    <x v="0"/>
    <m/>
  </r>
  <r>
    <n v="22"/>
    <s v="Podalyria lanceolata"/>
    <s v="Podalyria lanceolata"/>
    <n v="822"/>
    <x v="0"/>
    <x v="1"/>
    <n v="2025"/>
    <x v="2"/>
    <x v="1"/>
    <m/>
  </r>
  <r>
    <n v="114"/>
    <s v="Polhillia pallens"/>
    <s v="Polhillia pallens"/>
    <n v="813"/>
    <x v="1"/>
    <x v="1"/>
    <n v="2025"/>
    <x v="3"/>
    <x v="2"/>
    <m/>
  </r>
  <r>
    <n v="711"/>
    <s v="Polygala amatymbica"/>
    <s v="Polygala amatymbica"/>
    <n v="702"/>
    <x v="0"/>
    <x v="0"/>
    <n v="2024"/>
    <x v="0"/>
    <x v="0"/>
    <m/>
  </r>
  <r>
    <n v="712"/>
    <s v="Polygala brachyphylla"/>
    <s v="Polygala brachyphylla"/>
    <n v="700"/>
    <x v="0"/>
    <x v="1"/>
    <n v="2025"/>
    <x v="0"/>
    <x v="0"/>
    <m/>
  </r>
  <r>
    <n v="713"/>
    <s v="Polygala ericaefolia"/>
    <s v="Polygala ericaefolia"/>
    <n v="701"/>
    <x v="0"/>
    <x v="1"/>
    <n v="2025"/>
    <x v="0"/>
    <x v="0"/>
    <m/>
  </r>
  <r>
    <n v="714"/>
    <s v="Polygala nematocaulis"/>
    <s v="Polygala nematocaulis"/>
    <n v="703"/>
    <x v="0"/>
    <x v="1"/>
    <n v="2025"/>
    <x v="0"/>
    <x v="1"/>
    <m/>
  </r>
  <r>
    <n v="715"/>
    <s v="Polystichum transvaalense"/>
    <s v="Polystichum transvaalense"/>
    <n v="736"/>
    <x v="0"/>
    <x v="0"/>
    <n v="2024"/>
    <x v="0"/>
    <x v="0"/>
    <m/>
  </r>
  <r>
    <n v="16"/>
    <s v="Portulacaria namaquensis"/>
    <s v="Portulacaria namaquensis"/>
    <n v="782"/>
    <x v="0"/>
    <x v="0"/>
    <n v="2025"/>
    <x v="2"/>
    <x v="0"/>
    <m/>
  </r>
  <r>
    <n v="716"/>
    <s v="Printzia polifolia"/>
    <s v="Printzia polifolia"/>
    <n v="565"/>
    <x v="0"/>
    <x v="1"/>
    <n v="2025"/>
    <x v="0"/>
    <x v="0"/>
    <m/>
  </r>
  <r>
    <n v="717"/>
    <s v="Prismatocarpus campanuloides"/>
    <s v="Prismatocarpus campanuloides"/>
    <n v="883"/>
    <x v="0"/>
    <x v="1"/>
    <n v="2024"/>
    <x v="0"/>
    <x v="0"/>
    <m/>
  </r>
  <r>
    <n v="718"/>
    <s v="Protea lorifolia"/>
    <s v="Protea lorifolia"/>
    <n v="515"/>
    <x v="0"/>
    <x v="1"/>
    <n v="2024"/>
    <x v="0"/>
    <x v="0"/>
    <m/>
  </r>
  <r>
    <n v="109"/>
    <s v="Protea montana"/>
    <s v="Protea montana"/>
    <n v="516"/>
    <x v="0"/>
    <x v="1"/>
    <n v="2020"/>
    <x v="3"/>
    <x v="0"/>
    <m/>
  </r>
  <r>
    <n v="719"/>
    <s v="Protea pendula"/>
    <s v="Protea pendula"/>
    <n v="513"/>
    <x v="0"/>
    <x v="1"/>
    <n v="2024"/>
    <x v="0"/>
    <x v="0"/>
    <m/>
  </r>
  <r>
    <n v="720"/>
    <s v="Protea susannae"/>
    <s v="Protea susannae"/>
    <n v="514"/>
    <x v="0"/>
    <x v="1"/>
    <n v="2020"/>
    <x v="2"/>
    <x v="0"/>
    <m/>
  </r>
  <r>
    <n v="721"/>
    <s v="Psammotropha alternifolia"/>
    <s v="Psammotropha alternifolia"/>
    <n v="366"/>
    <x v="0"/>
    <x v="0"/>
    <n v="2017"/>
    <x v="0"/>
    <x v="0"/>
    <m/>
  </r>
  <r>
    <n v="722"/>
    <s v="Pseudolachnostylis maprouneifolia"/>
    <s v="Pseudolachnostylis maprouneifolia"/>
    <n v="119"/>
    <x v="0"/>
    <x v="0"/>
    <n v="2024"/>
    <x v="0"/>
    <x v="0"/>
    <m/>
  </r>
  <r>
    <n v="723"/>
    <s v="Pseudoschoenus inanis"/>
    <s v="Pseudoschoenus inanis"/>
    <n v="415"/>
    <x v="0"/>
    <x v="0"/>
    <n v="2025"/>
    <x v="0"/>
    <x v="0"/>
    <m/>
  </r>
  <r>
    <n v="724"/>
    <s v="Pseudoselago caerulescens"/>
    <s v="Pseudoselago caerulescens"/>
    <n v="15"/>
    <x v="0"/>
    <x v="1"/>
    <n v="2024"/>
    <x v="1"/>
    <x v="1"/>
    <m/>
  </r>
  <r>
    <n v="725"/>
    <s v="Pseudoselago diplotricha"/>
    <s v="Pseudoselago diplotricha"/>
    <n v="16"/>
    <x v="0"/>
    <x v="1"/>
    <n v="2024"/>
    <x v="1"/>
    <x v="1"/>
    <m/>
  </r>
  <r>
    <n v="726"/>
    <s v="Pseudoselago humilis"/>
    <s v="Pseudoselago humilis"/>
    <n v="14"/>
    <x v="0"/>
    <x v="1"/>
    <n v="2025"/>
    <x v="0"/>
    <x v="0"/>
    <m/>
  </r>
  <r>
    <n v="642"/>
    <s v="Otholobium acuminatum"/>
    <s v="Psoralea acuminata"/>
    <n v="810"/>
    <x v="0"/>
    <x v="1"/>
    <n v="2024"/>
    <x v="0"/>
    <x v="0"/>
    <m/>
  </r>
  <r>
    <n v="727"/>
    <s v="Psoralea angustifolia"/>
    <s v="Psoralea angustifolia"/>
    <n v="492"/>
    <x v="1"/>
    <x v="1"/>
    <n v="2025"/>
    <x v="3"/>
    <x v="3"/>
    <m/>
  </r>
  <r>
    <n v="728"/>
    <s v="Psoralea asarina"/>
    <s v="Psoralea asarina"/>
    <n v="489"/>
    <x v="0"/>
    <x v="1"/>
    <n v="2025"/>
    <x v="0"/>
    <x v="0"/>
    <m/>
  </r>
  <r>
    <n v="729"/>
    <s v="Psoralea fascicularis"/>
    <s v="Psoralea fascicularis"/>
    <n v="491"/>
    <x v="2"/>
    <x v="1"/>
    <n v="2021"/>
    <x v="3"/>
    <x v="3"/>
    <m/>
  </r>
  <r>
    <n v="643"/>
    <s v="Otholobium foliosum subsp. gazense"/>
    <s v="Psoralea foliosa subsp. gazensis"/>
    <n v="812"/>
    <x v="0"/>
    <x v="0"/>
    <n v="2025"/>
    <x v="0"/>
    <x v="0"/>
    <m/>
  </r>
  <r>
    <n v="68"/>
    <s v="Otholobium swartbergense"/>
    <s v="Psoralea swartbergensis"/>
    <n v="811"/>
    <x v="0"/>
    <x v="1"/>
    <n v="2025"/>
    <x v="2"/>
    <x v="0"/>
    <m/>
  </r>
  <r>
    <n v="730"/>
    <s v="Psoralea trullata"/>
    <s v="Psoralea trullata"/>
    <n v="493"/>
    <x v="0"/>
    <x v="1"/>
    <n v="2025"/>
    <x v="2"/>
    <x v="0"/>
    <m/>
  </r>
  <r>
    <n v="731"/>
    <s v="Pterocelastrus echinatus"/>
    <s v="Pterocelastrus echinatus"/>
    <n v="333"/>
    <x v="0"/>
    <x v="0"/>
    <n v="2025"/>
    <x v="0"/>
    <x v="0"/>
    <m/>
  </r>
  <r>
    <n v="732"/>
    <s v="Pterocelastrus tricuspidatus"/>
    <s v="Pterocelastrus tricuspidatus"/>
    <n v="334"/>
    <x v="0"/>
    <x v="1"/>
    <n v="2025"/>
    <x v="0"/>
    <x v="0"/>
    <m/>
  </r>
  <r>
    <n v="733"/>
    <s v="Pteronia camphorata"/>
    <s v="Pteronia camphorata"/>
    <n v="623"/>
    <x v="0"/>
    <x v="1"/>
    <n v="2024"/>
    <x v="0"/>
    <x v="0"/>
    <m/>
  </r>
  <r>
    <n v="734"/>
    <s v="Pteronia hutchinsoniana"/>
    <s v="Pteronia hutchinsoniana"/>
    <n v="624"/>
    <x v="0"/>
    <x v="1"/>
    <n v="2025"/>
    <x v="0"/>
    <x v="0"/>
    <m/>
  </r>
  <r>
    <n v="735"/>
    <s v="Pteronia membranacea"/>
    <s v="Pteronia membranacea"/>
    <n v="625"/>
    <x v="0"/>
    <x v="1"/>
    <n v="2020"/>
    <x v="0"/>
    <x v="0"/>
    <m/>
  </r>
  <r>
    <n v="736"/>
    <s v="Pterygodium hastatum"/>
    <s v="Pterygodium hastatum"/>
    <n v="530"/>
    <x v="0"/>
    <x v="0"/>
    <n v="2024"/>
    <x v="0"/>
    <x v="0"/>
    <m/>
  </r>
  <r>
    <n v="737"/>
    <s v="Pycreus pelophilus"/>
    <s v="Pycreus pelophilus"/>
    <n v="404"/>
    <x v="0"/>
    <x v="0"/>
    <n v="2025"/>
    <x v="0"/>
    <x v="0"/>
    <m/>
  </r>
  <r>
    <n v="739"/>
    <s v="Rabiea comptonii"/>
    <s v="Rabiea comptonii"/>
    <n v="895"/>
    <x v="1"/>
    <x v="1"/>
    <n v="2024"/>
    <x v="4"/>
    <x v="3"/>
    <m/>
  </r>
  <r>
    <n v="740"/>
    <s v="Rafnia diffusa"/>
    <s v="Rafnia diffusa"/>
    <n v="816"/>
    <x v="0"/>
    <x v="1"/>
    <n v="2020"/>
    <x v="2"/>
    <x v="0"/>
    <m/>
  </r>
  <r>
    <n v="741"/>
    <s v="Rafnia elliptica"/>
    <s v="Rafnia elliptica"/>
    <n v="817"/>
    <x v="0"/>
    <x v="1"/>
    <n v="2020"/>
    <x v="0"/>
    <x v="0"/>
    <m/>
  </r>
  <r>
    <n v="742"/>
    <s v="Rafnia rostrata subsp. pluriflora"/>
    <s v="Rafnia rostrata subsp. pluriflora"/>
    <n v="818"/>
    <x v="0"/>
    <x v="1"/>
    <n v="2025"/>
    <x v="1"/>
    <x v="0"/>
    <m/>
  </r>
  <r>
    <n v="743"/>
    <s v="Raphionacme flanaganii"/>
    <s v="Raphionacme flanaganii"/>
    <n v="475"/>
    <x v="0"/>
    <x v="0"/>
    <n v="2025"/>
    <x v="0"/>
    <x v="0"/>
    <m/>
  </r>
  <r>
    <n v="744"/>
    <s v="Restio andreaeanus"/>
    <s v="Restio andreaeanus"/>
    <n v="429"/>
    <x v="0"/>
    <x v="1"/>
    <n v="2025"/>
    <x v="0"/>
    <x v="0"/>
    <m/>
  </r>
  <r>
    <n v="745"/>
    <s v="Restio burchellii"/>
    <s v="Restio burchellii"/>
    <n v="427"/>
    <x v="0"/>
    <x v="1"/>
    <n v="2025"/>
    <x v="0"/>
    <x v="0"/>
    <m/>
  </r>
  <r>
    <n v="746"/>
    <s v="Restio cincinnatus"/>
    <s v="Restio cincinnatus"/>
    <n v="428"/>
    <x v="0"/>
    <x v="1"/>
    <n v="2025"/>
    <x v="0"/>
    <x v="0"/>
    <m/>
  </r>
  <r>
    <n v="747"/>
    <s v="Restio gaudichaudianus"/>
    <s v="Restio gaudichaudianus"/>
    <n v="431"/>
    <x v="0"/>
    <x v="1"/>
    <n v="2025"/>
    <x v="0"/>
    <x v="0"/>
    <m/>
  </r>
  <r>
    <n v="748"/>
    <s v="Restio insignis"/>
    <s v="Restio insignis"/>
    <n v="432"/>
    <x v="0"/>
    <x v="1"/>
    <n v="2025"/>
    <x v="0"/>
    <x v="0"/>
    <m/>
  </r>
  <r>
    <n v="749"/>
    <s v="Restio nanus"/>
    <s v="Restio nanus"/>
    <n v="430"/>
    <x v="0"/>
    <x v="1"/>
    <n v="2025"/>
    <x v="0"/>
    <x v="0"/>
    <m/>
  </r>
  <r>
    <n v="750"/>
    <s v="Restio saroclados"/>
    <s v="Restio saroclados"/>
    <n v="426"/>
    <x v="0"/>
    <x v="1"/>
    <n v="2025"/>
    <x v="0"/>
    <x v="0"/>
    <m/>
  </r>
  <r>
    <n v="751"/>
    <s v="Retzia capensis"/>
    <s v="Retzia capensis"/>
    <n v="725"/>
    <x v="0"/>
    <x v="1"/>
    <n v="2025"/>
    <x v="0"/>
    <x v="0"/>
    <m/>
  </r>
  <r>
    <n v="752"/>
    <s v="Rhigozum brevispinosum"/>
    <s v="Rhigozum brevispinosum"/>
    <n v="130"/>
    <x v="0"/>
    <x v="0"/>
    <n v="2024"/>
    <x v="0"/>
    <x v="0"/>
    <m/>
  </r>
  <r>
    <n v="753"/>
    <s v="Rhinephyllum pillansii"/>
    <s v="Rhinephyllum pillansii"/>
    <n v="891"/>
    <x v="1"/>
    <x v="1"/>
    <n v="2025"/>
    <x v="0"/>
    <x v="3"/>
    <m/>
  </r>
  <r>
    <n v="754"/>
    <s v="Rhodohypoxis rubella"/>
    <s v="Rhodohypoxis rubella"/>
    <n v="231"/>
    <x v="0"/>
    <x v="0"/>
    <n v="2024"/>
    <x v="0"/>
    <x v="0"/>
    <m/>
  </r>
  <r>
    <n v="755"/>
    <s v="Rhynchosia bullata"/>
    <s v="Rhynchosia bullata"/>
    <n v="733"/>
    <x v="0"/>
    <x v="1"/>
    <n v="2025"/>
    <x v="0"/>
    <x v="0"/>
    <m/>
  </r>
  <r>
    <n v="79"/>
    <s v="Rhynchosia galpinii"/>
    <s v="Rhynchosia galpinii"/>
    <n v="730"/>
    <x v="0"/>
    <x v="0"/>
    <n v="2024"/>
    <x v="4"/>
    <x v="2"/>
    <m/>
  </r>
  <r>
    <n v="756"/>
    <s v="Rhynchosia genistoides"/>
    <s v="Rhynchosia genistoides"/>
    <n v="734"/>
    <x v="2"/>
    <x v="0"/>
    <n v="2024"/>
    <x v="4"/>
    <x v="0"/>
    <m/>
  </r>
  <r>
    <n v="757"/>
    <s v="Rhynchosia minima"/>
    <s v="Rhynchosia minima"/>
    <n v="731"/>
    <x v="0"/>
    <x v="0"/>
    <n v="2024"/>
    <x v="0"/>
    <x v="0"/>
    <m/>
  </r>
  <r>
    <n v="758"/>
    <s v="Rhynchosia reptabunda"/>
    <s v="Rhynchosia reptabunda"/>
    <n v="732"/>
    <x v="0"/>
    <x v="0"/>
    <n v="2024"/>
    <x v="0"/>
    <x v="0"/>
    <m/>
  </r>
  <r>
    <n v="759"/>
    <s v="Romulea hirta"/>
    <s v="Romulea hirta"/>
    <n v="204"/>
    <x v="0"/>
    <x v="1"/>
    <n v="2025"/>
    <x v="0"/>
    <x v="1"/>
    <m/>
  </r>
  <r>
    <n v="760"/>
    <s v="Romulea obscura"/>
    <s v="Romulea obscura"/>
    <n v="205"/>
    <x v="0"/>
    <x v="1"/>
    <n v="2020"/>
    <x v="0"/>
    <x v="0"/>
    <m/>
  </r>
  <r>
    <n v="761"/>
    <s v="Romulea sanguinalis"/>
    <s v="Romulea sanguinalis"/>
    <n v="207"/>
    <x v="1"/>
    <x v="1"/>
    <n v="2020"/>
    <x v="8"/>
    <x v="3"/>
    <m/>
  </r>
  <r>
    <n v="762"/>
    <s v="Romulea setifolia"/>
    <s v="Romulea setifolia"/>
    <n v="206"/>
    <x v="0"/>
    <x v="1"/>
    <n v="2025"/>
    <x v="0"/>
    <x v="0"/>
    <m/>
  </r>
  <r>
    <n v="763"/>
    <s v="Romulea tubulosa"/>
    <s v="Romulea tubulosa"/>
    <n v="203"/>
    <x v="1"/>
    <x v="1"/>
    <n v="2024"/>
    <x v="3"/>
    <x v="3"/>
    <m/>
  </r>
  <r>
    <n v="764"/>
    <s v="Rubia cordifolia subsp. conotricha"/>
    <s v="Rubia cordifolia subsp. conotricha"/>
    <n v="135"/>
    <x v="0"/>
    <x v="0"/>
    <n v="2024"/>
    <x v="0"/>
    <x v="0"/>
    <m/>
  </r>
  <r>
    <n v="118"/>
    <s v="Rubus longepedicellatus"/>
    <s v="Rubus rigidus"/>
    <n v="903"/>
    <x v="0"/>
    <x v="0"/>
    <n v="2024"/>
    <x v="0"/>
    <x v="0"/>
    <m/>
  </r>
  <r>
    <n v="26"/>
    <s v="Erepsia aristata"/>
    <s v="Ruschia aristata"/>
    <n v="105"/>
    <x v="3"/>
    <x v="1"/>
    <n v="2025"/>
    <x v="3"/>
    <x v="1"/>
    <m/>
  </r>
  <r>
    <n v="84"/>
    <s v="Ruschia glauca"/>
    <s v="Ruschia glauca"/>
    <n v="236"/>
    <x v="0"/>
    <x v="1"/>
    <n v="2025"/>
    <x v="5"/>
    <x v="2"/>
    <m/>
  </r>
  <r>
    <n v="765"/>
    <s v="Ruschia unidens"/>
    <s v="Ruschia unidens"/>
    <n v="238"/>
    <x v="0"/>
    <x v="1"/>
    <n v="2024"/>
    <x v="4"/>
    <x v="2"/>
    <m/>
  </r>
  <r>
    <n v="766"/>
    <s v="Salsola aellenii"/>
    <s v="Salsola aellenii"/>
    <n v="693"/>
    <x v="1"/>
    <x v="1"/>
    <n v="2024"/>
    <x v="0"/>
    <x v="3"/>
    <m/>
  </r>
  <r>
    <n v="767"/>
    <s v="Salsola atrata"/>
    <s v="Salsola atrata"/>
    <n v="691"/>
    <x v="1"/>
    <x v="1"/>
    <n v="2024"/>
    <x v="4"/>
    <x v="3"/>
    <m/>
  </r>
  <r>
    <n v="768"/>
    <s v="Salsola barbata"/>
    <s v="Salsola barbata"/>
    <n v="692"/>
    <x v="0"/>
    <x v="0"/>
    <n v="2024"/>
    <x v="0"/>
    <x v="2"/>
    <m/>
  </r>
  <r>
    <n v="769"/>
    <s v="Salsola exalata"/>
    <s v="Salsola exalata"/>
    <n v="694"/>
    <x v="1"/>
    <x v="1"/>
    <n v="2024"/>
    <x v="4"/>
    <x v="3"/>
    <m/>
  </r>
  <r>
    <n v="770"/>
    <s v="Salsola geminiflora"/>
    <s v="Salsola geminiflora"/>
    <n v="695"/>
    <x v="2"/>
    <x v="1"/>
    <n v="2024"/>
    <x v="0"/>
    <x v="3"/>
    <m/>
  </r>
  <r>
    <n v="771"/>
    <s v="Salsola nollothensis"/>
    <s v="Salsola nollothensis"/>
    <n v="696"/>
    <x v="0"/>
    <x v="0"/>
    <n v="2024"/>
    <x v="0"/>
    <x v="3"/>
    <m/>
  </r>
  <r>
    <n v="772"/>
    <s v="Salsola tetramera"/>
    <s v="Salsola tetramera"/>
    <n v="690"/>
    <x v="1"/>
    <x v="1"/>
    <n v="2024"/>
    <x v="4"/>
    <x v="3"/>
    <m/>
  </r>
  <r>
    <n v="773"/>
    <s v="Salvia runcinata"/>
    <s v="Salvia runcinata"/>
    <n v="251"/>
    <x v="0"/>
    <x v="0"/>
    <n v="2024"/>
    <x v="0"/>
    <x v="0"/>
    <m/>
  </r>
  <r>
    <n v="774"/>
    <s v="Satyrium carneum"/>
    <s v="Satyrium carneum"/>
    <n v="529"/>
    <x v="0"/>
    <x v="1"/>
    <n v="2025"/>
    <x v="0"/>
    <x v="0"/>
    <m/>
  </r>
  <r>
    <n v="775"/>
    <s v="Satyrium longicauda"/>
    <s v="Satyrium longicauda"/>
    <n v="527"/>
    <x v="0"/>
    <x v="0"/>
    <n v="2024"/>
    <x v="0"/>
    <x v="0"/>
    <m/>
  </r>
  <r>
    <n v="40"/>
    <s v="Satyrium muticum"/>
    <s v="Satyrium muticum"/>
    <n v="526"/>
    <x v="1"/>
    <x v="1"/>
    <n v="2025"/>
    <x v="3"/>
    <x v="3"/>
    <m/>
  </r>
  <r>
    <n v="776"/>
    <s v="Satyrium pygmaeum"/>
    <s v="Satyrium pygmaeum"/>
    <n v="528"/>
    <x v="0"/>
    <x v="1"/>
    <n v="2025"/>
    <x v="0"/>
    <x v="0"/>
    <m/>
  </r>
  <r>
    <n v="777"/>
    <s v="Schismus schismoides"/>
    <s v="Schismus schismoides"/>
    <n v="62"/>
    <x v="0"/>
    <x v="0"/>
    <n v="2025"/>
    <x v="0"/>
    <x v="0"/>
    <m/>
  </r>
  <r>
    <n v="778"/>
    <s v="Schistostephium umbellatum"/>
    <s v="Schistostephium umbellatum"/>
    <n v="590"/>
    <x v="0"/>
    <x v="1"/>
    <n v="2020"/>
    <x v="0"/>
    <x v="0"/>
    <m/>
  </r>
  <r>
    <n v="779"/>
    <s v="Schizaea pectinata"/>
    <s v="Schizaea pectinata"/>
    <n v="737"/>
    <x v="0"/>
    <x v="0"/>
    <n v="2020"/>
    <x v="0"/>
    <x v="0"/>
    <m/>
  </r>
  <r>
    <n v="54"/>
    <s v="Schoenoxiphium altum"/>
    <s v="Schoenoxiphium altum"/>
    <n v="412"/>
    <x v="0"/>
    <x v="1"/>
    <n v="2025"/>
    <x v="2"/>
    <x v="1"/>
    <m/>
  </r>
  <r>
    <n v="780"/>
    <s v="Tetraria cuspidata"/>
    <s v="Schoenus cuspidatus"/>
    <n v="406"/>
    <x v="0"/>
    <x v="1"/>
    <n v="2025"/>
    <x v="0"/>
    <x v="0"/>
    <m/>
  </r>
  <r>
    <n v="83"/>
    <s v="Schwantesia herrei"/>
    <s v="Schwantesia herrei"/>
    <n v="107"/>
    <x v="0"/>
    <x v="0"/>
    <n v="2024"/>
    <x v="4"/>
    <x v="0"/>
    <m/>
  </r>
  <r>
    <n v="781"/>
    <s v="Searsia laevigata"/>
    <s v="Searsia laevigata"/>
    <n v="834"/>
    <x v="0"/>
    <x v="1"/>
    <n v="2020"/>
    <x v="0"/>
    <x v="0"/>
    <m/>
  </r>
  <r>
    <n v="782"/>
    <s v="Searsia scytophylla"/>
    <s v="Searsia scytophylla"/>
    <n v="832"/>
    <x v="0"/>
    <x v="1"/>
    <n v="2024"/>
    <x v="0"/>
    <x v="0"/>
    <m/>
  </r>
  <r>
    <n v="783"/>
    <s v="Searsia zeyheri"/>
    <s v="Searsia zeyheri"/>
    <n v="833"/>
    <x v="0"/>
    <x v="1"/>
    <n v="2025"/>
    <x v="0"/>
    <x v="0"/>
    <m/>
  </r>
  <r>
    <n v="784"/>
    <s v="Sebaea rara"/>
    <s v="Sebaea rara"/>
    <n v="340"/>
    <x v="2"/>
    <x v="1"/>
    <n v="2025"/>
    <x v="3"/>
    <x v="2"/>
    <m/>
  </r>
  <r>
    <n v="785"/>
    <s v="Secamone alpini"/>
    <s v="Secamone alpini"/>
    <n v="451"/>
    <x v="0"/>
    <x v="0"/>
    <n v="2025"/>
    <x v="0"/>
    <x v="0"/>
    <m/>
  </r>
  <r>
    <n v="786"/>
    <s v="Selago cryptadenia"/>
    <s v="Selago cryptadenia"/>
    <n v="34"/>
    <x v="3"/>
    <x v="1"/>
    <n v="2025"/>
    <x v="3"/>
    <x v="2"/>
    <m/>
  </r>
  <r>
    <n v="787"/>
    <s v="Selago eckloniana"/>
    <s v="Selago eckloniana"/>
    <n v="35"/>
    <x v="0"/>
    <x v="1"/>
    <n v="2025"/>
    <x v="0"/>
    <x v="0"/>
    <m/>
  </r>
  <r>
    <n v="788"/>
    <s v="Selago exigua"/>
    <s v="Selago exigua"/>
    <n v="31"/>
    <x v="2"/>
    <x v="1"/>
    <n v="2024"/>
    <x v="1"/>
    <x v="1"/>
    <m/>
  </r>
  <r>
    <n v="789"/>
    <s v="Selago fourcadei"/>
    <s v="Selago fourcadei"/>
    <n v="32"/>
    <x v="0"/>
    <x v="1"/>
    <n v="2025"/>
    <x v="0"/>
    <x v="0"/>
    <m/>
  </r>
  <r>
    <n v="104"/>
    <s v="Selago glandulosa"/>
    <s v="Selago glandulosa"/>
    <n v="36"/>
    <x v="2"/>
    <x v="1"/>
    <n v="2025"/>
    <x v="3"/>
    <x v="2"/>
    <m/>
  </r>
  <r>
    <n v="790"/>
    <s v="Selago peduncularis"/>
    <s v="Selago peduncularis"/>
    <n v="29"/>
    <x v="0"/>
    <x v="1"/>
    <n v="2024"/>
    <x v="0"/>
    <x v="0"/>
    <m/>
  </r>
  <r>
    <n v="791"/>
    <s v="Selago persimilis"/>
    <s v="Selago persimilis"/>
    <n v="33"/>
    <x v="1"/>
    <x v="1"/>
    <n v="2025"/>
    <x v="4"/>
    <x v="3"/>
    <m/>
  </r>
  <r>
    <n v="792"/>
    <s v="Selago tenuis"/>
    <s v="Selago tenuis"/>
    <n v="30"/>
    <x v="1"/>
    <x v="1"/>
    <n v="2025"/>
    <x v="4"/>
    <x v="2"/>
    <m/>
  </r>
  <r>
    <n v="793"/>
    <s v="Senecio achilleifolius"/>
    <s v="Senecio achilleifolius"/>
    <n v="599"/>
    <x v="0"/>
    <x v="0"/>
    <n v="2025"/>
    <x v="0"/>
    <x v="0"/>
    <m/>
  </r>
  <r>
    <n v="794"/>
    <s v="Senecio brachypodus"/>
    <s v="Senecio brachypodus"/>
    <n v="600"/>
    <x v="0"/>
    <x v="0"/>
    <n v="2025"/>
    <x v="0"/>
    <x v="0"/>
    <m/>
  </r>
  <r>
    <n v="795"/>
    <s v="Senecio cotyledonis"/>
    <s v="Senecio cotyledonis"/>
    <n v="601"/>
    <x v="0"/>
    <x v="1"/>
    <n v="2024"/>
    <x v="0"/>
    <x v="0"/>
    <m/>
  </r>
  <r>
    <n v="796"/>
    <s v="Senecio glaberrimus"/>
    <s v="Senecio glaberrimus"/>
    <n v="591"/>
    <x v="0"/>
    <x v="0"/>
    <n v="2025"/>
    <x v="0"/>
    <x v="0"/>
    <m/>
  </r>
  <r>
    <n v="60"/>
    <s v="Senecio hirtifolius"/>
    <s v="Senecio hirtifolius"/>
    <n v="592"/>
    <x v="1"/>
    <x v="1"/>
    <n v="2025"/>
    <x v="5"/>
    <x v="3"/>
    <m/>
  </r>
  <r>
    <n v="797"/>
    <s v="Senecio hollandii"/>
    <s v="Senecio hollandii"/>
    <n v="593"/>
    <x v="0"/>
    <x v="1"/>
    <n v="2025"/>
    <x v="0"/>
    <x v="0"/>
    <m/>
  </r>
  <r>
    <n v="798"/>
    <s v="Senecio oxyriifolius"/>
    <s v="Senecio oxyriifolius"/>
    <n v="594"/>
    <x v="0"/>
    <x v="0"/>
    <n v="2025"/>
    <x v="0"/>
    <x v="0"/>
    <m/>
  </r>
  <r>
    <n v="799"/>
    <s v="Senecio puberulus"/>
    <s v="Senecio puberulus"/>
    <n v="595"/>
    <x v="0"/>
    <x v="1"/>
    <n v="2020"/>
    <x v="0"/>
    <x v="0"/>
    <m/>
  </r>
  <r>
    <n v="800"/>
    <s v="Senecio rhyncholaenus"/>
    <s v="Senecio rhyncholaenus"/>
    <n v="596"/>
    <x v="0"/>
    <x v="0"/>
    <n v="2025"/>
    <x v="0"/>
    <x v="0"/>
    <m/>
  </r>
  <r>
    <n v="801"/>
    <s v="Senecio sophioides"/>
    <s v="Senecio sophioides"/>
    <n v="597"/>
    <x v="0"/>
    <x v="1"/>
    <n v="2025"/>
    <x v="0"/>
    <x v="0"/>
    <m/>
  </r>
  <r>
    <n v="802"/>
    <s v="Senecio venosus"/>
    <s v="Senecio venosus"/>
    <n v="598"/>
    <x v="0"/>
    <x v="0"/>
    <n v="2024"/>
    <x v="0"/>
    <x v="0"/>
    <m/>
  </r>
  <r>
    <n v="803"/>
    <s v="Sericorema sericea"/>
    <s v="Sericorema sericea"/>
    <n v="272"/>
    <x v="0"/>
    <x v="0"/>
    <n v="2024"/>
    <x v="0"/>
    <x v="0"/>
    <m/>
  </r>
  <r>
    <n v="804"/>
    <s v="Stoebe incana"/>
    <s v="Seriphium incanum"/>
    <n v="621"/>
    <x v="0"/>
    <x v="1"/>
    <n v="2024"/>
    <x v="0"/>
    <x v="0"/>
    <m/>
  </r>
  <r>
    <n v="805"/>
    <s v="Serruria decipiens"/>
    <s v="Serruria decipiens"/>
    <n v="869"/>
    <x v="0"/>
    <x v="1"/>
    <n v="2025"/>
    <x v="2"/>
    <x v="0"/>
    <m/>
  </r>
  <r>
    <n v="806"/>
    <s v="Serruria fucifolia"/>
    <s v="Serruria fucifolia"/>
    <n v="870"/>
    <x v="0"/>
    <x v="1"/>
    <n v="2025"/>
    <x v="2"/>
    <x v="0"/>
    <m/>
  </r>
  <r>
    <n v="807"/>
    <s v="Sesbania sesban subsp. sesban"/>
    <s v="Sesbania sesban subsp. sesban"/>
    <n v="809"/>
    <x v="0"/>
    <x v="0"/>
    <n v="2024"/>
    <x v="0"/>
    <x v="0"/>
    <m/>
  </r>
  <r>
    <n v="89"/>
    <s v="Siphonochilus aethiopicus"/>
    <s v="Siphonochilus aethiopicus"/>
    <n v="111"/>
    <x v="1"/>
    <x v="0"/>
    <n v="2022"/>
    <x v="6"/>
    <x v="2"/>
    <m/>
  </r>
  <r>
    <n v="13"/>
    <s v="Sisyranthus huttoniae"/>
    <s v="Sisyranthus huttoniae"/>
    <n v="468"/>
    <x v="0"/>
    <x v="0"/>
    <n v="2025"/>
    <x v="0"/>
    <x v="2"/>
    <m/>
  </r>
  <r>
    <n v="808"/>
    <s v="Solenostemon latifolius"/>
    <s v="Solenostemon latifolius"/>
    <n v="257"/>
    <x v="0"/>
    <x v="0"/>
    <n v="2025"/>
    <x v="0"/>
    <x v="0"/>
    <m/>
  </r>
  <r>
    <n v="809"/>
    <s v="Sonchus jacottetianus"/>
    <s v="Sonchus jacottetianus"/>
    <n v="603"/>
    <x v="2"/>
    <x v="0"/>
    <n v="2025"/>
    <x v="0"/>
    <x v="0"/>
    <m/>
  </r>
  <r>
    <n v="810"/>
    <s v="Sorocephalus lanatus"/>
    <s v="Sorocephalus lanatus"/>
    <n v="867"/>
    <x v="0"/>
    <x v="1"/>
    <n v="2020"/>
    <x v="0"/>
    <x v="0"/>
    <m/>
  </r>
  <r>
    <n v="811"/>
    <s v="Spatalla salsoloides"/>
    <s v="Spatalla salsoloides"/>
    <n v="868"/>
    <x v="2"/>
    <x v="1"/>
    <n v="2020"/>
    <x v="5"/>
    <x v="2"/>
    <m/>
  </r>
  <r>
    <n v="812"/>
    <s v="Staavia verticillata"/>
    <s v="Staavia verticillata"/>
    <n v="862"/>
    <x v="0"/>
    <x v="1"/>
    <n v="2024"/>
    <x v="5"/>
    <x v="1"/>
    <m/>
  </r>
  <r>
    <n v="813"/>
    <s v="Stangeria eriopus"/>
    <s v="Stangeria eriopus"/>
    <n v="772"/>
    <x v="0"/>
    <x v="0"/>
    <n v="2020"/>
    <x v="3"/>
    <x v="0"/>
    <m/>
  </r>
  <r>
    <n v="10"/>
    <s v="Stipagrostis geminifolia"/>
    <s v="Stipagrostis geminifolia"/>
    <n v="82"/>
    <x v="0"/>
    <x v="0"/>
    <n v="2024"/>
    <x v="6"/>
    <x v="2"/>
    <m/>
  </r>
  <r>
    <n v="816"/>
    <s v="Stoebe prostrata"/>
    <s v="Stoebe prostrata"/>
    <n v="622"/>
    <x v="0"/>
    <x v="1"/>
    <n v="2024"/>
    <x v="0"/>
    <x v="1"/>
    <m/>
  </r>
  <r>
    <n v="817"/>
    <s v="Stomatium alboroseum"/>
    <s v="Stomatium alboroseum"/>
    <n v="250"/>
    <x v="0"/>
    <x v="1"/>
    <n v="2025"/>
    <x v="0"/>
    <x v="3"/>
    <m/>
  </r>
  <r>
    <n v="818"/>
    <s v="Stomatium paucidens"/>
    <s v="Stomatium paucidens"/>
    <n v="249"/>
    <x v="1"/>
    <x v="1"/>
    <n v="2024"/>
    <x v="4"/>
    <x v="3"/>
    <m/>
  </r>
  <r>
    <n v="80"/>
    <s v="Streptocarpus fenestra-dei"/>
    <s v="Streptocarpus fenestra-dei"/>
    <n v="720"/>
    <x v="3"/>
    <x v="1"/>
    <n v="2025"/>
    <x v="2"/>
    <x v="0"/>
    <m/>
  </r>
  <r>
    <n v="819"/>
    <s v="Streptocarpus pusillus"/>
    <s v="Streptocarpus pusillus"/>
    <n v="721"/>
    <x v="0"/>
    <x v="0"/>
    <n v="2025"/>
    <x v="0"/>
    <x v="0"/>
    <m/>
  </r>
  <r>
    <n v="820"/>
    <s v="Strophanthus petersianus"/>
    <s v="Strophanthus petersianus"/>
    <n v="900"/>
    <x v="0"/>
    <x v="0"/>
    <n v="2024"/>
    <x v="0"/>
    <x v="0"/>
    <m/>
  </r>
  <r>
    <n v="821"/>
    <s v="Struthiola myrsinites"/>
    <s v="Struthiola myrsinites"/>
    <n v="550"/>
    <x v="0"/>
    <x v="1"/>
    <n v="2025"/>
    <x v="0"/>
    <x v="0"/>
    <m/>
  </r>
  <r>
    <n v="822"/>
    <s v="Suregada africana"/>
    <s v="Suregada africana"/>
    <n v="122"/>
    <x v="0"/>
    <x v="0"/>
    <n v="2024"/>
    <x v="0"/>
    <x v="0"/>
    <m/>
  </r>
  <r>
    <n v="823"/>
    <s v="Synaptolepis oliveriana"/>
    <s v="Synaptolepis oliveriana"/>
    <n v="557"/>
    <x v="0"/>
    <x v="0"/>
    <n v="2022"/>
    <x v="2"/>
    <x v="0"/>
    <m/>
  </r>
  <r>
    <n v="824"/>
    <s v="Syncarpha loganiana"/>
    <s v="Syncarpha loganiana"/>
    <n v="561"/>
    <x v="0"/>
    <x v="1"/>
    <n v="2025"/>
    <x v="0"/>
    <x v="0"/>
    <m/>
  </r>
  <r>
    <n v="825"/>
    <s v="Syncolostemon macranthus"/>
    <s v="Syncolostemon macranthus"/>
    <n v="255"/>
    <x v="0"/>
    <x v="1"/>
    <n v="2025"/>
    <x v="2"/>
    <x v="0"/>
    <m/>
  </r>
  <r>
    <n v="112"/>
    <s v="Syringodea derustensis"/>
    <s v="Syringodea derustensis"/>
    <n v="169"/>
    <x v="2"/>
    <x v="1"/>
    <n v="2022"/>
    <x v="3"/>
    <x v="3"/>
    <m/>
  </r>
  <r>
    <n v="826"/>
    <s v="Tapinanthus oleifolius"/>
    <s v="Tapinanthus oleifolius"/>
    <n v="546"/>
    <x v="0"/>
    <x v="0"/>
    <n v="2024"/>
    <x v="0"/>
    <x v="0"/>
    <m/>
  </r>
  <r>
    <n v="827"/>
    <s v="Tapinanthus rubromarginatus"/>
    <s v="Tapinanthus rubromarginatus"/>
    <n v="547"/>
    <x v="0"/>
    <x v="0"/>
    <n v="2024"/>
    <x v="0"/>
    <x v="0"/>
    <m/>
  </r>
  <r>
    <n v="828"/>
    <s v="Tenaxia aureocephala"/>
    <s v="Tenaxia aureocephala"/>
    <n v="171"/>
    <x v="0"/>
    <x v="1"/>
    <n v="2025"/>
    <x v="0"/>
    <x v="0"/>
    <m/>
  </r>
  <r>
    <n v="829"/>
    <s v="Tephrosia brummittii"/>
    <s v="Tephrosia brummittii"/>
    <n v="784"/>
    <x v="0"/>
    <x v="0"/>
    <n v="2025"/>
    <x v="0"/>
    <x v="0"/>
    <m/>
  </r>
  <r>
    <n v="830"/>
    <s v="Tetrachne dregei"/>
    <s v="Tetrachne dregei"/>
    <n v="81"/>
    <x v="0"/>
    <x v="0"/>
    <n v="2025"/>
    <x v="0"/>
    <x v="0"/>
    <m/>
  </r>
  <r>
    <n v="831"/>
    <s v="Zygophyllum chrysopteron"/>
    <s v="Tetraena chrysopteron"/>
    <n v="658"/>
    <x v="0"/>
    <x v="0"/>
    <n v="2025"/>
    <x v="0"/>
    <x v="0"/>
    <m/>
  </r>
  <r>
    <n v="832"/>
    <s v="Zygophyllum decumbens"/>
    <s v="Tetraena decumbens"/>
    <n v="660"/>
    <x v="0"/>
    <x v="0"/>
    <n v="2024"/>
    <x v="0"/>
    <x v="0"/>
    <m/>
  </r>
  <r>
    <n v="833"/>
    <s v="Zygophyllum retrofractum"/>
    <s v="Tetraena retrofracta"/>
    <n v="659"/>
    <x v="0"/>
    <x v="0"/>
    <n v="2024"/>
    <x v="0"/>
    <x v="0"/>
    <m/>
  </r>
  <r>
    <n v="120"/>
    <s v="Tetragonia pillansii"/>
    <s v="Tetragonia pillansii"/>
    <n v="367"/>
    <x v="0"/>
    <x v="1"/>
    <n v="2025"/>
    <x v="3"/>
    <x v="0"/>
    <m/>
  </r>
  <r>
    <n v="834"/>
    <s v="Tetragonia portulacoides"/>
    <s v="Tetragonia portulacoides"/>
    <n v="368"/>
    <x v="0"/>
    <x v="1"/>
    <n v="2025"/>
    <x v="0"/>
    <x v="0"/>
    <m/>
  </r>
  <r>
    <n v="835"/>
    <s v="Tetraria microstachys"/>
    <s v="Tetraria microstachys"/>
    <n v="405"/>
    <x v="0"/>
    <x v="1"/>
    <n v="2025"/>
    <x v="0"/>
    <x v="0"/>
    <m/>
  </r>
  <r>
    <n v="836"/>
    <s v="Thamnochortus erectus"/>
    <s v="Thamnochortus erectus"/>
    <n v="418"/>
    <x v="0"/>
    <x v="1"/>
    <n v="2025"/>
    <x v="0"/>
    <x v="0"/>
    <m/>
  </r>
  <r>
    <n v="837"/>
    <s v="Thamnochortus sporadicus"/>
    <s v="Thamnochortus sporadicus"/>
    <n v="419"/>
    <x v="0"/>
    <x v="1"/>
    <n v="2025"/>
    <x v="0"/>
    <x v="0"/>
    <m/>
  </r>
  <r>
    <n v="838"/>
    <s v="Thereianthus racemosus"/>
    <s v="Thereianthus racemosus"/>
    <n v="181"/>
    <x v="0"/>
    <x v="1"/>
    <n v="2025"/>
    <x v="1"/>
    <x v="0"/>
    <m/>
  </r>
  <r>
    <n v="839"/>
    <s v="Thesium asperifolium"/>
    <s v="Thesium asperifolium"/>
    <n v="129"/>
    <x v="1"/>
    <x v="1"/>
    <n v="2024"/>
    <x v="4"/>
    <x v="3"/>
    <m/>
  </r>
  <r>
    <n v="840"/>
    <s v="Thesium carinatum"/>
    <s v="Thesium carinatum"/>
    <n v="127"/>
    <x v="0"/>
    <x v="1"/>
    <n v="2024"/>
    <x v="0"/>
    <x v="0"/>
    <m/>
  </r>
  <r>
    <n v="841"/>
    <s v="Thesium strigulosum"/>
    <s v="Thesium hirtum"/>
    <n v="904"/>
    <x v="0"/>
    <x v="1"/>
    <n v="2023"/>
    <x v="0"/>
    <x v="0"/>
    <m/>
  </r>
  <r>
    <n v="18"/>
    <s v="Thesium virens"/>
    <s v="Thesium virens"/>
    <n v="126"/>
    <x v="0"/>
    <x v="1"/>
    <n v="2025"/>
    <x v="4"/>
    <x v="2"/>
    <m/>
  </r>
  <r>
    <n v="842"/>
    <s v="Thespesia acutiloba"/>
    <s v="Thespesia acutiloba"/>
    <n v="438"/>
    <x v="0"/>
    <x v="0"/>
    <n v="2024"/>
    <x v="0"/>
    <x v="0"/>
    <m/>
  </r>
  <r>
    <n v="843"/>
    <s v="Thorncroftia media"/>
    <s v="Thorncroftia media"/>
    <n v="240"/>
    <x v="1"/>
    <x v="1"/>
    <n v="2024"/>
    <x v="7"/>
    <x v="3"/>
    <m/>
  </r>
  <r>
    <n v="844"/>
    <s v="Thorncroftia succulenta"/>
    <s v="Thorncroftia succulenta"/>
    <n v="241"/>
    <x v="0"/>
    <x v="1"/>
    <n v="2024"/>
    <x v="0"/>
    <x v="2"/>
    <m/>
  </r>
  <r>
    <n v="845"/>
    <s v="Tiliacora funifera"/>
    <s v="Tiliacora funifera"/>
    <n v="439"/>
    <x v="0"/>
    <x v="0"/>
    <n v="2024"/>
    <x v="0"/>
    <x v="2"/>
    <m/>
  </r>
  <r>
    <n v="124"/>
    <s v="Trachyandra aridimontana"/>
    <s v="Trachyandra aridimontana"/>
    <n v="384"/>
    <x v="0"/>
    <x v="1"/>
    <n v="2024"/>
    <x v="6"/>
    <x v="2"/>
    <m/>
  </r>
  <r>
    <n v="846"/>
    <s v="Trachyandra filiformis"/>
    <s v="Trachyandra filiformis"/>
    <n v="383"/>
    <x v="0"/>
    <x v="1"/>
    <n v="2025"/>
    <x v="3"/>
    <x v="0"/>
    <m/>
  </r>
  <r>
    <n v="847"/>
    <s v="Trachyandra thyrsoidea"/>
    <s v="Trachyandra thyrsoidea"/>
    <n v="385"/>
    <x v="2"/>
    <x v="1"/>
    <n v="2024"/>
    <x v="0"/>
    <x v="2"/>
    <m/>
  </r>
  <r>
    <n v="848"/>
    <s v="Tragia minor"/>
    <s v="Tragia minor"/>
    <n v="849"/>
    <x v="2"/>
    <x v="0"/>
    <n v="2024"/>
    <x v="0"/>
    <x v="3"/>
    <m/>
  </r>
  <r>
    <n v="849"/>
    <s v="Tragia physocarpa"/>
    <s v="Tragia physocarpa"/>
    <n v="848"/>
    <x v="2"/>
    <x v="0"/>
    <n v="2025"/>
    <x v="4"/>
    <x v="3"/>
    <m/>
  </r>
  <r>
    <n v="850"/>
    <s v="Trianthema transvaalensis"/>
    <s v="Trianthema salsoloides var. transvaalensis"/>
    <n v="369"/>
    <x v="0"/>
    <x v="0"/>
    <n v="2024"/>
    <x v="0"/>
    <x v="0"/>
    <m/>
  </r>
  <r>
    <n v="851"/>
    <s v="Triaspis hypericoides subsp. nelsonii"/>
    <s v="Triaspis hypericoides subsp. nelsonii"/>
    <n v="859"/>
    <x v="0"/>
    <x v="0"/>
    <n v="2024"/>
    <x v="0"/>
    <x v="0"/>
    <m/>
  </r>
  <r>
    <n v="852"/>
    <s v="Trichodiadema decorum"/>
    <s v="Trichodiadema decorum"/>
    <n v="239"/>
    <x v="1"/>
    <x v="1"/>
    <n v="2024"/>
    <x v="4"/>
    <x v="3"/>
    <m/>
  </r>
  <r>
    <n v="854"/>
    <s v="Trieenea frigida"/>
    <s v="Trieenea frigida"/>
    <n v="17"/>
    <x v="1"/>
    <x v="1"/>
    <n v="2024"/>
    <x v="7"/>
    <x v="3"/>
    <m/>
  </r>
  <r>
    <n v="855"/>
    <s v="Trieenea longipedicellata"/>
    <s v="Trieenea longipedicellata"/>
    <n v="18"/>
    <x v="0"/>
    <x v="1"/>
    <n v="2024"/>
    <x v="1"/>
    <x v="1"/>
    <m/>
  </r>
  <r>
    <n v="856"/>
    <s v="Trifolium africanum"/>
    <s v="Trifolium africanum"/>
    <n v="705"/>
    <x v="0"/>
    <x v="0"/>
    <n v="2024"/>
    <x v="0"/>
    <x v="0"/>
    <m/>
  </r>
  <r>
    <n v="857"/>
    <s v="Trifolium burchellianum subsp. burchellianum"/>
    <s v="Trifolium burchellianum subsp. burchellianum"/>
    <n v="704"/>
    <x v="0"/>
    <x v="0"/>
    <n v="2024"/>
    <x v="0"/>
    <x v="0"/>
    <m/>
  </r>
  <r>
    <n v="477"/>
    <s v="Helictotrichon capense"/>
    <s v="Trisetopsis capensis"/>
    <n v="85"/>
    <x v="0"/>
    <x v="1"/>
    <n v="2024"/>
    <x v="0"/>
    <x v="0"/>
    <m/>
  </r>
  <r>
    <n v="858"/>
    <s v="Tritonia bakeri subsp. bakeri"/>
    <s v="Tritonia bakeri subsp. bakeri"/>
    <n v="168"/>
    <x v="0"/>
    <x v="1"/>
    <n v="2021"/>
    <x v="0"/>
    <x v="1"/>
    <m/>
  </r>
  <r>
    <n v="859"/>
    <s v="Tritoniopsis toximontana"/>
    <s v="Tritoniopsis toximontana"/>
    <n v="149"/>
    <x v="1"/>
    <x v="1"/>
    <n v="2025"/>
    <x v="1"/>
    <x v="2"/>
    <m/>
  </r>
  <r>
    <n v="860"/>
    <s v="Triumfetta pilosa"/>
    <s v="Triumfetta pilosa"/>
    <n v="894"/>
    <x v="0"/>
    <x v="0"/>
    <n v="2024"/>
    <x v="0"/>
    <x v="0"/>
    <m/>
  </r>
  <r>
    <n v="862"/>
    <s v="Tulbaghia galpinii"/>
    <s v="Tulbaghia galpinii"/>
    <n v="829"/>
    <x v="0"/>
    <x v="1"/>
    <n v="2024"/>
    <x v="0"/>
    <x v="0"/>
    <m/>
  </r>
  <r>
    <n v="863"/>
    <s v="Tylecodon reticulatus subsp. phyllopodium"/>
    <s v="Tylecodon reticulatus subsp. phyllopodium"/>
    <n v="770"/>
    <x v="0"/>
    <x v="0"/>
    <n v="2024"/>
    <x v="0"/>
    <x v="0"/>
    <m/>
  </r>
  <r>
    <n v="864"/>
    <s v="Tylosema esculentum"/>
    <s v="Tylosema esculentum"/>
    <n v="828"/>
    <x v="0"/>
    <x v="0"/>
    <n v="2025"/>
    <x v="0"/>
    <x v="2"/>
    <m/>
  </r>
  <r>
    <n v="865"/>
    <s v="Urochloa brachyura"/>
    <s v="Urochloa brachyura"/>
    <n v="58"/>
    <x v="0"/>
    <x v="0"/>
    <n v="2025"/>
    <x v="0"/>
    <x v="0"/>
    <m/>
  </r>
  <r>
    <n v="866"/>
    <s v="Ursinia filipes"/>
    <s v="Ursinia filipes"/>
    <n v="585"/>
    <x v="0"/>
    <x v="1"/>
    <n v="2024"/>
    <x v="2"/>
    <x v="1"/>
    <m/>
  </r>
  <r>
    <n v="867"/>
    <s v="Ursinia heterodonta"/>
    <s v="Ursinia heterodonta"/>
    <n v="586"/>
    <x v="0"/>
    <x v="1"/>
    <n v="2025"/>
    <x v="0"/>
    <x v="0"/>
    <m/>
  </r>
  <r>
    <n v="868"/>
    <s v="Ursinia nana subsp. nana"/>
    <s v="Ursinia nana subsp. nana"/>
    <n v="587"/>
    <x v="0"/>
    <x v="0"/>
    <n v="2025"/>
    <x v="0"/>
    <x v="0"/>
    <m/>
  </r>
  <r>
    <n v="869"/>
    <s v="Ursinia sericea"/>
    <s v="Ursinia sericea"/>
    <n v="588"/>
    <x v="0"/>
    <x v="1"/>
    <n v="2025"/>
    <x v="0"/>
    <x v="0"/>
    <m/>
  </r>
  <r>
    <n v="870"/>
    <s v="Vachellia erioloba"/>
    <s v="Vachellia erioloba"/>
    <n v="185"/>
    <x v="0"/>
    <x v="0"/>
    <n v="2024"/>
    <x v="0"/>
    <x v="0"/>
    <m/>
  </r>
  <r>
    <n v="871"/>
    <s v="Vachellia nebrownii"/>
    <s v="Vachellia nebrownii"/>
    <n v="182"/>
    <x v="0"/>
    <x v="0"/>
    <n v="2024"/>
    <x v="0"/>
    <x v="0"/>
    <m/>
  </r>
  <r>
    <n v="872"/>
    <s v="Vachellia nilotica subsp. kraussiana"/>
    <s v="Vachellia nilotica subsp. kraussiana"/>
    <n v="183"/>
    <x v="0"/>
    <x v="0"/>
    <n v="2025"/>
    <x v="0"/>
    <x v="0"/>
    <m/>
  </r>
  <r>
    <n v="873"/>
    <s v="Vachellia robusta subsp. robusta"/>
    <s v="Vachellia robusta subsp. robusta"/>
    <n v="184"/>
    <x v="0"/>
    <x v="0"/>
    <n v="2025"/>
    <x v="0"/>
    <x v="0"/>
    <m/>
  </r>
  <r>
    <n v="874"/>
    <s v="Vahlia capensis subsp. vulgaris"/>
    <s v="Vahlia capensis subsp. vulgaris"/>
    <n v="790"/>
    <x v="0"/>
    <x v="0"/>
    <n v="2024"/>
    <x v="0"/>
    <x v="0"/>
    <m/>
  </r>
  <r>
    <n v="875"/>
    <s v="Vangueria soutpansbergensis"/>
    <s v="Vangueria soutpansbergensis"/>
    <n v="134"/>
    <x v="3"/>
    <x v="1"/>
    <n v="2025"/>
    <x v="0"/>
    <x v="3"/>
    <m/>
  </r>
  <r>
    <n v="876"/>
    <s v="Vigna unguiculata subsp. dekindtiana"/>
    <s v="Vigna unguiculata subsp. dekindtiana"/>
    <n v="808"/>
    <x v="0"/>
    <x v="0"/>
    <n v="2025"/>
    <x v="0"/>
    <x v="0"/>
    <m/>
  </r>
  <r>
    <n v="877"/>
    <s v="Viscum hoolei"/>
    <s v="Viscum hoolei"/>
    <n v="802"/>
    <x v="0"/>
    <x v="0"/>
    <n v="2024"/>
    <x v="0"/>
    <x v="0"/>
    <m/>
  </r>
  <r>
    <n v="878"/>
    <s v="Wahlenbergia capensis"/>
    <s v="Wahlenbergia capensis"/>
    <n v="887"/>
    <x v="0"/>
    <x v="1"/>
    <n v="2025"/>
    <x v="0"/>
    <x v="0"/>
    <m/>
  </r>
  <r>
    <n v="879"/>
    <s v="Wahlenbergia costata"/>
    <s v="Wahlenbergia costata"/>
    <n v="888"/>
    <x v="1"/>
    <x v="1"/>
    <n v="2024"/>
    <x v="4"/>
    <x v="3"/>
    <m/>
  </r>
  <r>
    <n v="880"/>
    <s v="Wahlenbergia juncea"/>
    <s v="Wahlenbergia juncea"/>
    <n v="886"/>
    <x v="0"/>
    <x v="1"/>
    <n v="2024"/>
    <x v="0"/>
    <x v="2"/>
    <m/>
  </r>
  <r>
    <n v="881"/>
    <s v="Wahlenbergia longifolia"/>
    <s v="Wahlenbergia longifolia"/>
    <n v="889"/>
    <x v="0"/>
    <x v="1"/>
    <n v="2020"/>
    <x v="2"/>
    <x v="0"/>
    <m/>
  </r>
  <r>
    <n v="882"/>
    <s v="Wahlenbergia paniculata"/>
    <s v="Wahlenbergia paniculata"/>
    <n v="884"/>
    <x v="0"/>
    <x v="1"/>
    <n v="2025"/>
    <x v="0"/>
    <x v="0"/>
    <m/>
  </r>
  <r>
    <n v="11"/>
    <s v="Wahlenbergia rivularis"/>
    <s v="Wahlenbergia rivularis"/>
    <n v="885"/>
    <x v="0"/>
    <x v="1"/>
    <n v="2025"/>
    <x v="0"/>
    <x v="0"/>
    <m/>
  </r>
  <r>
    <n v="883"/>
    <s v="Wahlenbergia tenerrima"/>
    <s v="Wahlenbergia tenerrima"/>
    <n v="890"/>
    <x v="0"/>
    <x v="1"/>
    <n v="2025"/>
    <x v="0"/>
    <x v="0"/>
    <m/>
  </r>
  <r>
    <n v="29"/>
    <s v="Warburgia salutaris"/>
    <s v="Warburgia salutaris"/>
    <n v="892"/>
    <x v="2"/>
    <x v="0"/>
    <n v="2022"/>
    <x v="3"/>
    <x v="2"/>
    <m/>
  </r>
  <r>
    <n v="884"/>
    <s v="Watsonia borbonica subsp. ardernei"/>
    <s v="Watsonia borbonica subsp. ardernei"/>
    <n v="217"/>
    <x v="0"/>
    <x v="1"/>
    <n v="2023"/>
    <x v="5"/>
    <x v="0"/>
    <m/>
  </r>
  <r>
    <n v="885"/>
    <s v="Watsonia vanderspuyiae"/>
    <s v="Watsonia vanderspuyiae"/>
    <n v="218"/>
    <x v="0"/>
    <x v="1"/>
    <n v="2025"/>
    <x v="0"/>
    <x v="0"/>
    <m/>
  </r>
  <r>
    <n v="886"/>
    <s v="Watsonia versfeldii"/>
    <s v="Watsonia versfeldii"/>
    <n v="219"/>
    <x v="3"/>
    <x v="1"/>
    <n v="2024"/>
    <x v="0"/>
    <x v="2"/>
    <m/>
  </r>
  <r>
    <n v="887"/>
    <s v="Watsonia wilmsii"/>
    <s v="Watsonia wilmsii"/>
    <n v="220"/>
    <x v="0"/>
    <x v="1"/>
    <n v="2024"/>
    <x v="0"/>
    <x v="0"/>
    <m/>
  </r>
  <r>
    <n v="888"/>
    <s v="Wiborgia obcordata"/>
    <s v="Wiborgia obcordata"/>
    <n v="815"/>
    <x v="0"/>
    <x v="1"/>
    <n v="2025"/>
    <x v="0"/>
    <x v="0"/>
    <m/>
  </r>
  <r>
    <n v="889"/>
    <s v="Wurmbea angustifolia"/>
    <s v="Wurmbea angustifolia"/>
    <n v="786"/>
    <x v="0"/>
    <x v="0"/>
    <n v="2025"/>
    <x v="0"/>
    <x v="0"/>
    <m/>
  </r>
  <r>
    <n v="890"/>
    <s v="Wurmbea spicata"/>
    <s v="Wurmbea spicata"/>
    <n v="787"/>
    <x v="0"/>
    <x v="1"/>
    <n v="2025"/>
    <x v="0"/>
    <x v="0"/>
    <m/>
  </r>
  <r>
    <n v="891"/>
    <s v="Wurmbea stricta"/>
    <s v="Wurmbea stricta"/>
    <n v="788"/>
    <x v="0"/>
    <x v="1"/>
    <n v="2025"/>
    <x v="0"/>
    <x v="0"/>
    <m/>
  </r>
  <r>
    <n v="892"/>
    <s v="Xylia torreana"/>
    <s v="Xylia torreana"/>
    <n v="403"/>
    <x v="0"/>
    <x v="0"/>
    <n v="2025"/>
    <x v="0"/>
    <x v="0"/>
    <m/>
  </r>
  <r>
    <n v="893"/>
    <s v="Xysmalobium confusum"/>
    <s v="Xysmalobium confusum"/>
    <n v="454"/>
    <x v="0"/>
    <x v="0"/>
    <n v="2024"/>
    <x v="0"/>
    <x v="2"/>
    <m/>
  </r>
  <r>
    <n v="894"/>
    <s v="Zaluzianskya distans"/>
    <s v="Zaluzianskya distans"/>
    <n v="40"/>
    <x v="3"/>
    <x v="1"/>
    <n v="2025"/>
    <x v="1"/>
    <x v="2"/>
    <m/>
  </r>
  <r>
    <n v="895"/>
    <s v="Zaluzianskya glandulosa"/>
    <s v="Zaluzianskya glandulosa"/>
    <n v="41"/>
    <x v="1"/>
    <x v="1"/>
    <n v="2024"/>
    <x v="7"/>
    <x v="0"/>
    <m/>
  </r>
  <r>
    <n v="896"/>
    <s v="Zaluzianskya inflata"/>
    <s v="Zaluzianskya inflata"/>
    <n v="42"/>
    <x v="0"/>
    <x v="1"/>
    <n v="2025"/>
    <x v="0"/>
    <x v="1"/>
    <m/>
  </r>
  <r>
    <n v="73"/>
    <s v="Zaluzianskya natalensis"/>
    <s v="Zaluzianskya natalensis"/>
    <n v="43"/>
    <x v="0"/>
    <x v="0"/>
    <n v="2025"/>
    <x v="0"/>
    <x v="0"/>
    <m/>
  </r>
  <r>
    <n v="897"/>
    <s v="Zaluzianskya regalis"/>
    <s v="Zaluzianskya regalis"/>
    <n v="45"/>
    <x v="1"/>
    <x v="1"/>
    <n v="2024"/>
    <x v="1"/>
    <x v="3"/>
    <m/>
  </r>
  <r>
    <n v="898"/>
    <s v="Zaluzianskya spathacea"/>
    <s v="Zaluzianskya spathacea"/>
    <n v="44"/>
    <x v="0"/>
    <x v="0"/>
    <n v="2025"/>
    <x v="0"/>
    <x v="0"/>
    <m/>
  </r>
  <r>
    <n v="899"/>
    <s v="Pilogyne parvifolia"/>
    <s v="Zehneria parvifolia"/>
    <n v="189"/>
    <x v="0"/>
    <x v="0"/>
    <n v="2024"/>
    <x v="0"/>
    <x v="0"/>
    <m/>
  </r>
  <r>
    <n v="900"/>
    <s v="Zyrphelis ecklonis subsp. strictifolia"/>
    <s v="Zyrphelis ecklonis subsp. strictifolia"/>
    <n v="578"/>
    <x v="2"/>
    <x v="1"/>
    <n v="2025"/>
    <x v="1"/>
    <x v="1"/>
    <m/>
  </r>
  <r>
    <n v="39"/>
    <s v="Zyrphelis leiocarpa"/>
    <s v="Zyrphelis leiocarpa"/>
    <n v="579"/>
    <x v="0"/>
    <x v="1"/>
    <n v="2025"/>
    <x v="2"/>
    <x v="1"/>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r>
    <m/>
    <m/>
    <m/>
    <m/>
    <x v="4"/>
    <x v="2"/>
    <m/>
    <x v="9"/>
    <x v="4"/>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8">
  <r>
    <n v="62006"/>
    <s v="Amblysomus corriae"/>
    <x v="0"/>
    <s v="Endemic"/>
    <x v="0"/>
    <x v="0"/>
    <b v="1"/>
  </r>
  <r>
    <n v="1087"/>
    <s v="Neamblysomus gunningi"/>
    <x v="1"/>
    <s v="Endemic"/>
    <x v="1"/>
    <x v="0"/>
    <b v="0"/>
  </r>
  <r>
    <n v="41316"/>
    <s v="Amblysomus hottentotus"/>
    <x v="2"/>
    <s v="Endemic"/>
    <x v="2"/>
    <x v="1"/>
    <b v="1"/>
  </r>
  <r>
    <n v="40600"/>
    <s v="Chrysochloris asiatica"/>
    <x v="2"/>
    <s v="Endemic"/>
    <x v="2"/>
    <x v="1"/>
    <b v="1"/>
  </r>
  <r>
    <n v="62007"/>
    <s v="Amblysomus marleyi"/>
    <x v="1"/>
    <s v="Endemic"/>
    <x v="1"/>
    <x v="2"/>
    <b v="1"/>
  </r>
  <r>
    <e v="#N/A"/>
    <s v="Amblysomus meesteri "/>
    <x v="3"/>
    <s v="Endemic"/>
    <x v="1"/>
    <x v="2"/>
    <b v="1"/>
  </r>
  <r>
    <n v="62008"/>
    <s v="Amblysomus robustus"/>
    <x v="3"/>
    <s v="Endemic"/>
    <x v="1"/>
    <x v="2"/>
    <b v="1"/>
  </r>
  <r>
    <n v="62009"/>
    <s v="Amblysomus septentrionalis"/>
    <x v="0"/>
    <s v="Endemic"/>
    <x v="0"/>
    <x v="0"/>
    <b v="1"/>
  </r>
  <r>
    <n v="3519"/>
    <s v="Calcochloris obtusirostris"/>
    <x v="0"/>
    <s v="Not endemic"/>
    <x v="0"/>
    <x v="0"/>
    <b v="1"/>
  </r>
  <r>
    <n v="4768"/>
    <s v="Chlorotalpa duthieae"/>
    <x v="3"/>
    <s v="Endemic"/>
    <x v="1"/>
    <x v="2"/>
    <b v="1"/>
  </r>
  <r>
    <n v="4766"/>
    <s v="Chlorotalpa sclateri"/>
    <x v="2"/>
    <s v="Endemic"/>
    <x v="0"/>
    <x v="0"/>
    <b v="1"/>
  </r>
  <r>
    <n v="4828"/>
    <s v="Chrysospalax trevelyani"/>
    <x v="1"/>
    <s v="Endemic"/>
    <x v="1"/>
    <x v="2"/>
    <b v="1"/>
  </r>
  <r>
    <n v="4829"/>
    <s v="Chrysospalax villosus"/>
    <x v="3"/>
    <s v="Endemic"/>
    <x v="1"/>
    <x v="2"/>
    <b v="1"/>
  </r>
  <r>
    <n v="5748"/>
    <s v="Cryptochloris wintoni"/>
    <x v="4"/>
    <s v="Endemic"/>
    <x v="3"/>
    <x v="3"/>
    <b v="1"/>
  </r>
  <r>
    <n v="5749"/>
    <s v="Cryptochloris zyli"/>
    <x v="1"/>
    <s v="Endemic"/>
    <x v="1"/>
    <x v="2"/>
    <b v="1"/>
  </r>
  <r>
    <n v="7994"/>
    <s v="Eremitalpa granti"/>
    <x v="3"/>
    <s v="Not endemic"/>
    <x v="1"/>
    <x v="2"/>
    <b v="1"/>
  </r>
  <r>
    <n v="1089"/>
    <s v="Neamblysomus julianae"/>
    <x v="1"/>
    <s v="Endemic"/>
    <x v="1"/>
    <x v="2"/>
    <b v="1"/>
  </r>
  <r>
    <e v="#N/A"/>
    <s v="Neamblysomus julianae "/>
    <x v="4"/>
    <s v="Endemic"/>
    <x v="1"/>
    <x v="2"/>
    <b v="1"/>
  </r>
  <r>
    <n v="21203"/>
    <s v="Sylvicapra grimmia"/>
    <x v="2"/>
    <s v="Not endemic"/>
    <x v="2"/>
    <x v="1"/>
    <b v="1"/>
  </r>
  <r>
    <n v="22054"/>
    <s v="Tragelaphus strepsiceros"/>
    <x v="2"/>
    <s v="Not endemic"/>
    <x v="2"/>
    <x v="1"/>
    <b v="1"/>
  </r>
  <r>
    <n v="550"/>
    <s v="Aepyceros melampus"/>
    <x v="2"/>
    <s v="Not endemic"/>
    <x v="2"/>
    <x v="1"/>
    <b v="1"/>
  </r>
  <r>
    <n v="15485"/>
    <s v="Oreotragus oreotragus"/>
    <x v="2"/>
    <s v="Not endemic"/>
    <x v="2"/>
    <x v="1"/>
    <b v="1"/>
  </r>
  <r>
    <n v="22055"/>
    <s v="Tragelaphus oryx"/>
    <x v="2"/>
    <s v="Not endemic"/>
    <x v="2"/>
    <x v="1"/>
    <b v="1"/>
  </r>
  <r>
    <n v="22051"/>
    <s v="Tragelaphus sylvaticus"/>
    <x v="2"/>
    <s v="Not endemic"/>
    <x v="2"/>
    <x v="1"/>
    <b v="1"/>
  </r>
  <r>
    <n v="19308"/>
    <s v="Raphicerus campestris"/>
    <x v="2"/>
    <s v="Not endemic"/>
    <x v="2"/>
    <x v="1"/>
    <b v="1"/>
  </r>
  <r>
    <n v="41768"/>
    <s v="Phacochoerus africanus"/>
    <x v="2"/>
    <s v="Not endemic"/>
    <x v="2"/>
    <x v="1"/>
    <b v="1"/>
  </r>
  <r>
    <e v="#N/A"/>
    <s v="Kobus ellipsiprymnus"/>
    <x v="2"/>
    <s v="Not endemic"/>
    <x v="2"/>
    <x v="1"/>
    <b v="1"/>
  </r>
  <r>
    <e v="#N/A"/>
    <s v="Alcelaphus buselaphus caama"/>
    <x v="2"/>
    <s v="Not endemic"/>
    <x v="2"/>
    <x v="1"/>
    <b v="1"/>
  </r>
  <r>
    <e v="#N/A"/>
    <s v="Giraffa camelopardalis"/>
    <x v="2"/>
    <s v="Not endemic"/>
    <x v="2"/>
    <x v="1"/>
    <b v="1"/>
  </r>
  <r>
    <n v="30209"/>
    <s v="Damaliscus pygargus phillipsi"/>
    <x v="2"/>
    <s v="Endemic"/>
    <x v="2"/>
    <x v="1"/>
    <b v="1"/>
  </r>
  <r>
    <e v="#N/A"/>
    <s v="Connochaetes taurinus taurinus"/>
    <x v="2"/>
    <s v="Not endemic"/>
    <x v="2"/>
    <x v="1"/>
    <b v="1"/>
  </r>
  <r>
    <n v="19391"/>
    <s v="Redunca fulvorufula"/>
    <x v="1"/>
    <s v="Not endemic"/>
    <x v="2"/>
    <x v="1"/>
    <b v="1"/>
  </r>
  <r>
    <n v="16484"/>
    <s v="Pelea capreolus"/>
    <x v="0"/>
    <s v="Endemic"/>
    <x v="2"/>
    <x v="1"/>
    <b v="1"/>
  </r>
  <r>
    <e v="#N/A"/>
    <s v="Potamochoerus larvatus"/>
    <x v="2"/>
    <s v="Not endemic"/>
    <x v="2"/>
    <x v="1"/>
    <b v="1"/>
  </r>
  <r>
    <n v="1676"/>
    <s v="Antidorcas marsupialis"/>
    <x v="2"/>
    <s v="Not endemic"/>
    <x v="2"/>
    <x v="1"/>
    <b v="1"/>
  </r>
  <r>
    <n v="19306"/>
    <s v="Raphicerus melanotis"/>
    <x v="2"/>
    <s v="Endemic"/>
    <x v="2"/>
    <x v="1"/>
    <b v="1"/>
  </r>
  <r>
    <e v="#N/A"/>
    <s v="Syncerus caffer"/>
    <x v="2"/>
    <s v="Not endemic"/>
    <x v="2"/>
    <x v="1"/>
    <b v="1"/>
  </r>
  <r>
    <n v="15573"/>
    <s v="Oryx gazella"/>
    <x v="2"/>
    <s v="Not endemic"/>
    <x v="2"/>
    <x v="1"/>
    <b v="1"/>
  </r>
  <r>
    <n v="22052"/>
    <s v="Tragelaphus angasii"/>
    <x v="2"/>
    <s v="Not endemic"/>
    <x v="2"/>
    <x v="1"/>
    <b v="1"/>
  </r>
  <r>
    <n v="5228"/>
    <s v="Connochaetes gnou"/>
    <x v="2"/>
    <s v="Endemic"/>
    <x v="2"/>
    <x v="1"/>
    <b v="1"/>
  </r>
  <r>
    <n v="10103"/>
    <s v="Hippopotamus amphibius"/>
    <x v="2"/>
    <s v="Not endemic"/>
    <x v="2"/>
    <x v="1"/>
    <b v="1"/>
  </r>
  <r>
    <n v="15730"/>
    <s v="Ourebia ourebi"/>
    <x v="1"/>
    <s v="Not endemic"/>
    <x v="0"/>
    <x v="0"/>
    <b v="1"/>
  </r>
  <r>
    <e v="#N/A"/>
    <s v="Hippotragus niger niger"/>
    <x v="3"/>
    <s v="Not endemic"/>
    <x v="1"/>
    <x v="2"/>
    <b v="1"/>
  </r>
  <r>
    <n v="4143"/>
    <s v="Philantomba monticola"/>
    <x v="3"/>
    <s v="Not endemic"/>
    <x v="2"/>
    <x v="1"/>
    <b v="1"/>
  </r>
  <r>
    <e v="#N/A"/>
    <s v="Damaliscus lunatus lunatus"/>
    <x v="3"/>
    <s v="Not endemic"/>
    <x v="0"/>
    <x v="0"/>
    <b v="1"/>
  </r>
  <r>
    <n v="6236"/>
    <s v="Damaliscus pygargus pygargus"/>
    <x v="3"/>
    <s v="Endemic"/>
    <x v="1"/>
    <x v="2"/>
    <b v="1"/>
  </r>
  <r>
    <n v="4144"/>
    <s v="Cephalophus natalensis"/>
    <x v="0"/>
    <s v="Not endemic"/>
    <x v="2"/>
    <x v="1"/>
    <b v="1"/>
  </r>
  <r>
    <n v="10167"/>
    <s v="Hippotragus equinus"/>
    <x v="3"/>
    <s v="Not endemic"/>
    <x v="1"/>
    <x v="2"/>
    <b v="1"/>
  </r>
  <r>
    <n v="19307"/>
    <s v="Raphicerus sharpei"/>
    <x v="2"/>
    <s v="Not endemic"/>
    <x v="2"/>
    <x v="1"/>
    <b v="1"/>
  </r>
  <r>
    <e v="#N/A"/>
    <s v="Nesotragus moschatus"/>
    <x v="1"/>
    <s v="Not endemic"/>
    <x v="0"/>
    <x v="0"/>
    <b v="1"/>
  </r>
  <r>
    <n v="19390"/>
    <s v="Redunca arundinum"/>
    <x v="2"/>
    <s v="Not endemic"/>
    <x v="0"/>
    <x v="0"/>
    <b v="1"/>
  </r>
  <r>
    <n v="41613"/>
    <s v="Herpestes ichneumon"/>
    <x v="2"/>
    <s v="Not endemic"/>
    <x v="2"/>
    <x v="0"/>
    <b v="0"/>
  </r>
  <r>
    <n v="41623"/>
    <s v="Rhynchogale melleri"/>
    <x v="2"/>
    <s v="Not endemic"/>
    <x v="0"/>
    <x v="1"/>
    <b v="0"/>
  </r>
  <r>
    <n v="219"/>
    <s v="Acinonyx jubatus"/>
    <x v="3"/>
    <s v="Not endemic"/>
    <x v="1"/>
    <x v="2"/>
    <b v="1"/>
  </r>
  <r>
    <n v="1793"/>
    <s v="Aonyx capensis"/>
    <x v="0"/>
    <s v="Not endemic"/>
    <x v="0"/>
    <x v="0"/>
    <b v="1"/>
  </r>
  <r>
    <n v="41590"/>
    <s v="Atilax paludinosus"/>
    <x v="2"/>
    <s v="Not endemic"/>
    <x v="2"/>
    <x v="1"/>
    <b v="1"/>
  </r>
  <r>
    <n v="3753"/>
    <s v="Canis adustus"/>
    <x v="2"/>
    <s v="Not endemic"/>
    <x v="2"/>
    <x v="1"/>
    <b v="1"/>
  </r>
  <r>
    <n v="3755"/>
    <s v="Canis mesomelas"/>
    <x v="2"/>
    <s v="Not endemic"/>
    <x v="2"/>
    <x v="1"/>
    <b v="1"/>
  </r>
  <r>
    <n v="3847"/>
    <s v="Caracal caracal"/>
    <x v="2"/>
    <s v="Not endemic"/>
    <x v="2"/>
    <x v="1"/>
    <b v="1"/>
  </r>
  <r>
    <n v="41695"/>
    <s v="Civettictis civetta"/>
    <x v="2"/>
    <s v="Not endemic"/>
    <x v="0"/>
    <x v="0"/>
    <b v="1"/>
  </r>
  <r>
    <n v="5674"/>
    <s v="Crocuta crocuta"/>
    <x v="0"/>
    <s v="Not endemic"/>
    <x v="2"/>
    <x v="1"/>
    <b v="1"/>
  </r>
  <r>
    <n v="41597"/>
    <s v="Cynictis penicillata"/>
    <x v="2"/>
    <s v="Not endemic"/>
    <x v="2"/>
    <x v="1"/>
    <b v="1"/>
  </r>
  <r>
    <n v="8542"/>
    <s v="Felis nigripes"/>
    <x v="3"/>
    <s v="Not endemic"/>
    <x v="1"/>
    <x v="2"/>
    <b v="1"/>
  </r>
  <r>
    <n v="8543"/>
    <s v="Felis silvestris"/>
    <x v="2"/>
    <s v="Not endemic"/>
    <x v="2"/>
    <x v="1"/>
    <b v="1"/>
  </r>
  <r>
    <n v="41698"/>
    <s v="Genetta genetta"/>
    <x v="2"/>
    <s v="Not endemic"/>
    <x v="2"/>
    <x v="1"/>
    <b v="1"/>
  </r>
  <r>
    <n v="41699"/>
    <s v="Genetta maculata"/>
    <x v="2"/>
    <s v="Not endemic"/>
    <x v="2"/>
    <x v="1"/>
    <b v="1"/>
  </r>
  <r>
    <n v="41702"/>
    <s v="Genetta tigrina"/>
    <x v="2"/>
    <s v="Endemic"/>
    <x v="2"/>
    <x v="1"/>
    <b v="1"/>
  </r>
  <r>
    <n v="41609"/>
    <s v="Helogale parvula"/>
    <x v="2"/>
    <s v="Not endemic"/>
    <x v="2"/>
    <x v="1"/>
    <b v="1"/>
  </r>
  <r>
    <n v="41600"/>
    <s v="Herpestes pulverulentus"/>
    <x v="2"/>
    <s v="Not endemic"/>
    <x v="2"/>
    <x v="1"/>
    <b v="1"/>
  </r>
  <r>
    <n v="41606"/>
    <s v="Herpestes sanguineus"/>
    <x v="2"/>
    <s v="Not endemic"/>
    <x v="2"/>
    <x v="1"/>
    <b v="1"/>
  </r>
  <r>
    <e v="#N/A"/>
    <s v="Hydrictis maculicollis"/>
    <x v="3"/>
    <s v="Not endemic"/>
    <x v="1"/>
    <x v="2"/>
    <b v="1"/>
  </r>
  <r>
    <n v="41620"/>
    <s v="Ichneumia albicauda"/>
    <x v="2"/>
    <s v="Not endemic"/>
    <x v="2"/>
    <x v="1"/>
    <b v="1"/>
  </r>
  <r>
    <n v="41646"/>
    <s v="Ictonyx striatus"/>
    <x v="2"/>
    <s v="Not endemic"/>
    <x v="2"/>
    <x v="1"/>
    <b v="1"/>
  </r>
  <r>
    <n v="11638"/>
    <s v="Leptailurus serval"/>
    <x v="0"/>
    <s v="Not endemic"/>
    <x v="2"/>
    <x v="1"/>
    <b v="1"/>
  </r>
  <r>
    <n v="12436"/>
    <s v="Lycaon pictus"/>
    <x v="1"/>
    <s v="Not endemic"/>
    <x v="1"/>
    <x v="2"/>
    <b v="1"/>
  </r>
  <r>
    <n v="41629"/>
    <s v="Mellivora capensis"/>
    <x v="2"/>
    <s v="Not endemic"/>
    <x v="2"/>
    <x v="1"/>
    <b v="1"/>
  </r>
  <r>
    <n v="41621"/>
    <s v="Mungos mungo"/>
    <x v="2"/>
    <s v="Not endemic"/>
    <x v="2"/>
    <x v="1"/>
    <b v="1"/>
  </r>
  <r>
    <n v="15642"/>
    <s v="Otocyon megalotis"/>
    <x v="2"/>
    <s v="Not endemic"/>
    <x v="2"/>
    <x v="1"/>
    <b v="1"/>
  </r>
  <r>
    <n v="15951"/>
    <s v="Panthera leo"/>
    <x v="2"/>
    <s v="Not endemic"/>
    <x v="0"/>
    <x v="0"/>
    <b v="1"/>
  </r>
  <r>
    <n v="15954"/>
    <s v="Panthera pardus"/>
    <x v="3"/>
    <s v="Not endemic"/>
    <x v="0"/>
    <x v="0"/>
    <b v="1"/>
  </r>
  <r>
    <n v="41622"/>
    <s v="Paracynictis selousi"/>
    <x v="2"/>
    <s v="Not endemic"/>
    <x v="0"/>
    <x v="0"/>
    <b v="1"/>
  </r>
  <r>
    <n v="10276"/>
    <s v="Parahyaena brunnea"/>
    <x v="0"/>
    <s v="Not endemic"/>
    <x v="0"/>
    <x v="0"/>
    <b v="1"/>
  </r>
  <r>
    <n v="41662"/>
    <s v="Poecilogale albinucha"/>
    <x v="0"/>
    <s v="Not endemic"/>
    <x v="1"/>
    <x v="2"/>
    <b v="1"/>
  </r>
  <r>
    <n v="18372"/>
    <s v="Proteles cristata"/>
    <x v="2"/>
    <s v="Not endemic"/>
    <x v="2"/>
    <x v="1"/>
    <b v="1"/>
  </r>
  <r>
    <n v="41624"/>
    <s v="Suricata suricatta"/>
    <x v="2"/>
    <s v="Not endemic"/>
    <x v="2"/>
    <x v="1"/>
    <b v="1"/>
  </r>
  <r>
    <n v="23060"/>
    <s v="Vulpes chama"/>
    <x v="2"/>
    <s v="Not endemic"/>
    <x v="2"/>
    <x v="1"/>
    <b v="1"/>
  </r>
  <r>
    <n v="20073"/>
    <s v="Scotophilus viridis"/>
    <x v="2"/>
    <s v="Not endemic"/>
    <x v="0"/>
    <x v="1"/>
    <b v="0"/>
  </r>
  <r>
    <e v="#N/A"/>
    <s v="Cnephaeus hottentotus"/>
    <x v="2"/>
    <s v="Not endemic"/>
    <x v="0"/>
    <x v="1"/>
    <b v="0"/>
  </r>
  <r>
    <e v="#N/A"/>
    <s v="Scotophilus alvenslebni"/>
    <x v="0"/>
    <s v="Not endemic"/>
    <x v="1"/>
    <x v="3"/>
    <b v="0"/>
  </r>
  <r>
    <e v="#N/A"/>
    <s v="Laephotis capensis"/>
    <x v="2"/>
    <s v="Not endemic"/>
    <x v="2"/>
    <x v="1"/>
    <b v="1"/>
  </r>
  <r>
    <e v="#N/A"/>
    <s v="Rhinolophus acrotis"/>
    <x v="2"/>
    <s v="Not endemic"/>
    <x v="2"/>
    <x v="1"/>
    <b v="1"/>
  </r>
  <r>
    <n v="14936"/>
    <s v="Nycteris thebaica"/>
    <x v="2"/>
    <s v="Not endemic"/>
    <x v="2"/>
    <x v="1"/>
    <b v="1"/>
  </r>
  <r>
    <n v="21312"/>
    <s v="Tadarida aegyptiaca"/>
    <x v="2"/>
    <s v="Not endemic"/>
    <x v="2"/>
    <x v="1"/>
    <b v="1"/>
  </r>
  <r>
    <n v="14207"/>
    <s v="Myotis tricolor"/>
    <x v="2"/>
    <s v="Not endemic"/>
    <x v="2"/>
    <x v="1"/>
    <b v="1"/>
  </r>
  <r>
    <n v="7906"/>
    <s v="Epomophorus wahlbergi"/>
    <x v="2"/>
    <s v="Not endemic"/>
    <x v="2"/>
    <x v="1"/>
    <b v="1"/>
  </r>
  <r>
    <n v="29730"/>
    <s v="Rousettus aegyptiacus"/>
    <x v="2"/>
    <s v="Not endemic"/>
    <x v="2"/>
    <x v="1"/>
    <b v="1"/>
  </r>
  <r>
    <n v="20066"/>
    <s v="Scotophilus dinganii"/>
    <x v="2"/>
    <s v="Not endemic"/>
    <x v="2"/>
    <x v="1"/>
    <b v="1"/>
  </r>
  <r>
    <n v="21460"/>
    <s v="Taphozous mauritianus"/>
    <x v="2"/>
    <s v="Not endemic"/>
    <x v="2"/>
    <x v="1"/>
    <b v="1"/>
  </r>
  <r>
    <n v="44862"/>
    <s v="Miniopterus natalensis"/>
    <x v="0"/>
    <s v="Not endemic"/>
    <x v="2"/>
    <x v="1"/>
    <b v="1"/>
  </r>
  <r>
    <n v="136741"/>
    <s v="Pipistrellus hesperidus"/>
    <x v="2"/>
    <s v="Not endemic"/>
    <x v="2"/>
    <x v="1"/>
    <b v="1"/>
  </r>
  <r>
    <n v="10115"/>
    <s v="Hipposideros caffer"/>
    <x v="2"/>
    <s v="Not endemic"/>
    <x v="2"/>
    <x v="1"/>
    <b v="1"/>
  </r>
  <r>
    <e v="#N/A"/>
    <s v="Afronycteris nana"/>
    <x v="2"/>
    <s v="Not endemic"/>
    <x v="2"/>
    <x v="1"/>
    <b v="1"/>
  </r>
  <r>
    <e v="#N/A"/>
    <s v="Mops pumilus"/>
    <x v="2"/>
    <s v="Not endemic"/>
    <x v="2"/>
    <x v="1"/>
    <b v="1"/>
  </r>
  <r>
    <n v="19529"/>
    <s v="Rhinolophus capensis"/>
    <x v="2"/>
    <s v="Endemic"/>
    <x v="2"/>
    <x v="1"/>
    <b v="1"/>
  </r>
  <r>
    <n v="13838"/>
    <s v="Mops condylurus"/>
    <x v="2"/>
    <s v="Not endemic"/>
    <x v="2"/>
    <x v="1"/>
    <b v="1"/>
  </r>
  <r>
    <n v="19536"/>
    <s v="Rhinolophus darlingi"/>
    <x v="2"/>
    <s v="Not endemic"/>
    <x v="2"/>
    <x v="1"/>
    <b v="1"/>
  </r>
  <r>
    <n v="19568"/>
    <s v="Rhinolophus simulator"/>
    <x v="2"/>
    <s v="Not endemic"/>
    <x v="2"/>
    <x v="1"/>
    <b v="1"/>
  </r>
  <r>
    <n v="13563"/>
    <s v="Miniopterus fraterculus"/>
    <x v="0"/>
    <s v="Not endemic"/>
    <x v="2"/>
    <x v="1"/>
    <b v="1"/>
  </r>
  <r>
    <n v="17362"/>
    <s v="Pipistrellus rusticus"/>
    <x v="2"/>
    <s v="Not endemic"/>
    <x v="2"/>
    <x v="1"/>
    <b v="1"/>
  </r>
  <r>
    <n v="44927"/>
    <s v="Neoromicia zuluensis"/>
    <x v="2"/>
    <s v="Not endemic"/>
    <x v="2"/>
    <x v="1"/>
    <b v="1"/>
  </r>
  <r>
    <n v="0"/>
    <s v="Rhinolophus smithersi"/>
    <x v="0"/>
    <s v="Not endemic"/>
    <x v="0"/>
    <x v="0"/>
    <b v="1"/>
  </r>
  <r>
    <n v="0"/>
    <s v="Rhinolophus cohenae"/>
    <x v="3"/>
    <s v="Endemic"/>
    <x v="1"/>
    <x v="2"/>
    <b v="1"/>
  </r>
  <r>
    <n v="4983"/>
    <s v="Cloeotis percivali"/>
    <x v="1"/>
    <s v="Not endemic"/>
    <x v="1"/>
    <x v="2"/>
    <b v="1"/>
  </r>
  <r>
    <n v="19515"/>
    <s v="Rhinolophus blasii"/>
    <x v="0"/>
    <s v="Not endemic"/>
    <x v="1"/>
    <x v="2"/>
    <b v="1"/>
  </r>
  <r>
    <n v="44787"/>
    <s v="Cistugo lesueuri"/>
    <x v="3"/>
    <s v="Endemic"/>
    <x v="1"/>
    <x v="2"/>
    <b v="1"/>
  </r>
  <r>
    <n v="41533"/>
    <s v="Nycticeinops schlieffeni"/>
    <x v="2"/>
    <s v="Not endemic"/>
    <x v="0"/>
    <x v="0"/>
    <b v="1"/>
  </r>
  <r>
    <n v="14211"/>
    <s v="Myotis welwitschii"/>
    <x v="2"/>
    <s v="Not endemic"/>
    <x v="0"/>
    <x v="0"/>
    <b v="1"/>
  </r>
  <r>
    <n v="13841"/>
    <s v="Mops midas"/>
    <x v="2"/>
    <s v="Not endemic"/>
    <x v="0"/>
    <x v="0"/>
    <b v="1"/>
  </r>
  <r>
    <n v="19541"/>
    <s v="Rhinolophus fumigatus"/>
    <x v="2"/>
    <s v="Not endemic"/>
    <x v="0"/>
    <x v="0"/>
    <b v="1"/>
  </r>
  <r>
    <n v="19572"/>
    <s v="Rhinolophus swinnyi"/>
    <x v="3"/>
    <s v="Not endemic"/>
    <x v="0"/>
    <x v="0"/>
    <b v="1"/>
  </r>
  <r>
    <n v="15648"/>
    <s v="Otomops martiensseni"/>
    <x v="0"/>
    <s v="Not endemic"/>
    <x v="0"/>
    <x v="0"/>
    <b v="1"/>
  </r>
  <r>
    <n v="14148"/>
    <s v="Myotis bocagii"/>
    <x v="2"/>
    <s v="Not endemic"/>
    <x v="0"/>
    <x v="0"/>
    <b v="1"/>
  </r>
  <r>
    <n v="10977"/>
    <s v="Kerivoula lanosa"/>
    <x v="2"/>
    <s v="Not endemic"/>
    <x v="1"/>
    <x v="2"/>
    <b v="1"/>
  </r>
  <r>
    <n v="44693"/>
    <s v="Sauromys petrophilus"/>
    <x v="2"/>
    <s v="Not endemic"/>
    <x v="2"/>
    <x v="1"/>
    <b v="1"/>
  </r>
  <r>
    <n v="7084"/>
    <s v="Eidolon helvum"/>
    <x v="0"/>
    <s v="Not endemic"/>
    <x v="1"/>
    <x v="2"/>
    <b v="1"/>
  </r>
  <r>
    <e v="#N/A"/>
    <s v="Epomophorus crypturus"/>
    <x v="2"/>
    <s v="Not endemic"/>
    <x v="0"/>
    <x v="0"/>
    <b v="1"/>
  </r>
  <r>
    <n v="10969"/>
    <s v="Kerivoula argentata"/>
    <x v="0"/>
    <s v="Not endemic"/>
    <x v="1"/>
    <x v="2"/>
    <b v="1"/>
  </r>
  <r>
    <e v="#N/A"/>
    <s v="Laephotis cf. botswanae"/>
    <x v="2"/>
    <s v="Not endemic"/>
    <x v="1"/>
    <x v="2"/>
    <b v="1"/>
  </r>
  <r>
    <n v="11137"/>
    <s v="Laephotis namibensis"/>
    <x v="3"/>
    <s v="Not endemic"/>
    <x v="1"/>
    <x v="2"/>
    <b v="1"/>
  </r>
  <r>
    <e v="#N/A"/>
    <s v="Macronycteris vittata"/>
    <x v="0"/>
    <s v="Not endemic"/>
    <x v="1"/>
    <x v="2"/>
    <b v="1"/>
  </r>
  <r>
    <n v="0"/>
    <s v="Rhinolophus damarensis"/>
    <x v="3"/>
    <s v="Not endemic"/>
    <x v="0"/>
    <x v="0"/>
    <b v="1"/>
  </r>
  <r>
    <n v="19538"/>
    <s v="Rhinolophus denti"/>
    <x v="3"/>
    <s v="Not endemic"/>
    <x v="1"/>
    <x v="2"/>
    <b v="1"/>
  </r>
  <r>
    <n v="0"/>
    <s v="Scotophilus leucogaster"/>
    <x v="2"/>
    <s v="Not endemic"/>
    <x v="1"/>
    <x v="2"/>
    <b v="1"/>
  </r>
  <r>
    <n v="0"/>
    <s v="Tadarida ventralis"/>
    <x v="3"/>
    <s v="Not endemic"/>
    <x v="1"/>
    <x v="2"/>
    <b v="1"/>
  </r>
  <r>
    <n v="44788"/>
    <s v="Cistugo seabrae"/>
    <x v="3"/>
    <s v="Not endemic"/>
    <x v="1"/>
    <x v="2"/>
    <b v="1"/>
  </r>
  <r>
    <n v="44800"/>
    <s v="Glauconycteris variegata"/>
    <x v="2"/>
    <s v="Not endemic"/>
    <x v="0"/>
    <x v="0"/>
    <b v="1"/>
  </r>
  <r>
    <n v="11138"/>
    <s v="Laephotis wintoni"/>
    <x v="3"/>
    <s v="Not endemic"/>
    <x v="1"/>
    <x v="2"/>
    <b v="1"/>
  </r>
  <r>
    <n v="0"/>
    <s v="Miniopterus inflatus"/>
    <x v="0"/>
    <s v="Not endemic"/>
    <x v="1"/>
    <x v="2"/>
    <b v="1"/>
  </r>
  <r>
    <n v="0"/>
    <s v="Nycteris hispida"/>
    <x v="2"/>
    <s v="Not endemic"/>
    <x v="1"/>
    <x v="2"/>
    <b v="1"/>
  </r>
  <r>
    <n v="14939"/>
    <s v="Nycteris woodi"/>
    <x v="0"/>
    <s v="Not endemic"/>
    <x v="1"/>
    <x v="2"/>
    <b v="1"/>
  </r>
  <r>
    <n v="17361"/>
    <s v="Pipistrellus rueppellii"/>
    <x v="0"/>
    <s v="Not endemic"/>
    <x v="1"/>
    <x v="2"/>
    <b v="1"/>
  </r>
  <r>
    <e v="#N/A"/>
    <s v="Pseudoromicia rendalli"/>
    <x v="3"/>
    <s v="Not endemic"/>
    <x v="3"/>
    <x v="3"/>
    <b v="1"/>
  </r>
  <r>
    <e v="#N/A"/>
    <s v="Rhinolophus cervenyi"/>
    <x v="1"/>
    <s v="Endemic"/>
    <x v="1"/>
    <x v="2"/>
    <b v="1"/>
  </r>
  <r>
    <n v="20054"/>
    <s v="Scotoecus albofuscus"/>
    <x v="0"/>
    <s v="Not endemic"/>
    <x v="1"/>
    <x v="2"/>
    <b v="1"/>
  </r>
  <r>
    <n v="0"/>
    <s v="Taphozous perforatus"/>
    <x v="0"/>
    <s v="Not endemic"/>
    <x v="1"/>
    <x v="2"/>
    <b v="1"/>
  </r>
  <r>
    <n v="41381"/>
    <s v="Myosorex cafer"/>
    <x v="3"/>
    <s v="Endemic"/>
    <x v="2"/>
    <x v="0"/>
    <b v="0"/>
  </r>
  <r>
    <n v="41382"/>
    <s v="Myosorex varius"/>
    <x v="2"/>
    <s v="Endemic"/>
    <x v="2"/>
    <x v="1"/>
    <b v="1"/>
  </r>
  <r>
    <n v="5628"/>
    <s v="Crocidura flavescens"/>
    <x v="2"/>
    <s v="Not endemic"/>
    <x v="2"/>
    <x v="1"/>
    <b v="1"/>
  </r>
  <r>
    <n v="40625"/>
    <s v="Crocidura cyanea"/>
    <x v="2"/>
    <s v="Not endemic"/>
    <x v="2"/>
    <x v="1"/>
    <b v="1"/>
  </r>
  <r>
    <n v="41334"/>
    <s v="Crocidura mariquensis"/>
    <x v="0"/>
    <s v="Not endemic"/>
    <x v="2"/>
    <x v="1"/>
    <b v="1"/>
  </r>
  <r>
    <n v="41323"/>
    <s v="Crocidura hirta"/>
    <x v="2"/>
    <s v="Not endemic"/>
    <x v="2"/>
    <x v="1"/>
    <b v="1"/>
  </r>
  <r>
    <n v="41437"/>
    <s v="Suncus infinitesimus"/>
    <x v="2"/>
    <s v="Not endemic"/>
    <x v="2"/>
    <x v="1"/>
    <b v="1"/>
  </r>
  <r>
    <n v="41442"/>
    <s v="Suncus varilla"/>
    <x v="2"/>
    <s v="Not endemic"/>
    <x v="2"/>
    <x v="1"/>
    <b v="1"/>
  </r>
  <r>
    <n v="2274"/>
    <s v="Atelerix frontalis"/>
    <x v="0"/>
    <s v="Not endemic"/>
    <x v="2"/>
    <x v="1"/>
    <b v="1"/>
  </r>
  <r>
    <n v="40633"/>
    <s v="Crocidura fuscomurina"/>
    <x v="2"/>
    <s v="Not endemic"/>
    <x v="2"/>
    <x v="1"/>
    <b v="1"/>
  </r>
  <r>
    <n v="41438"/>
    <s v="Suncus lixus"/>
    <x v="2"/>
    <s v="Not endemic"/>
    <x v="2"/>
    <x v="1"/>
    <b v="1"/>
  </r>
  <r>
    <n v="41357"/>
    <s v="Crocidura silacea"/>
    <x v="2"/>
    <s v="Not endemic"/>
    <x v="2"/>
    <x v="1"/>
    <b v="1"/>
  </r>
  <r>
    <n v="14108"/>
    <s v="Myosorex longicaudatus"/>
    <x v="1"/>
    <s v="Endemic"/>
    <x v="1"/>
    <x v="2"/>
    <b v="1"/>
  </r>
  <r>
    <e v="#N/A"/>
    <s v="Myosorex longicaudatus boosmani"/>
    <x v="4"/>
    <s v="Endemic"/>
    <x v="1"/>
    <x v="2"/>
    <b v="1"/>
  </r>
  <r>
    <n v="14114"/>
    <s v="Myosorex sclateri"/>
    <x v="3"/>
    <s v="Endemic"/>
    <x v="0"/>
    <x v="0"/>
    <b v="1"/>
  </r>
  <r>
    <n v="5576"/>
    <s v="Crocidura maquassiensis"/>
    <x v="3"/>
    <s v="Not endemic"/>
    <x v="0"/>
    <x v="0"/>
    <b v="1"/>
  </r>
  <r>
    <n v="14115"/>
    <s v="Myosorex tenuis"/>
    <x v="1"/>
    <s v="Endemic"/>
    <x v="0"/>
    <x v="0"/>
    <b v="1"/>
  </r>
  <r>
    <n v="41766"/>
    <s v="Procavia capensis"/>
    <x v="2"/>
    <s v="Not endemic"/>
    <x v="2"/>
    <x v="1"/>
    <b v="1"/>
  </r>
  <r>
    <e v="#N/A"/>
    <s v="Dendrohyrax arboreus arboreus"/>
    <x v="1"/>
    <s v="Not endemic"/>
    <x v="1"/>
    <x v="2"/>
    <b v="1"/>
  </r>
  <r>
    <n v="41285"/>
    <s v="Lepus saxatilis"/>
    <x v="2"/>
    <s v="Not endemic"/>
    <x v="2"/>
    <x v="1"/>
    <b v="1"/>
  </r>
  <r>
    <n v="136713"/>
    <s v="Pronolagus saundersiae"/>
    <x v="2"/>
    <s v="Endemic"/>
    <x v="2"/>
    <x v="1"/>
    <b v="1"/>
  </r>
  <r>
    <n v="41277"/>
    <s v="Lepus capensis"/>
    <x v="2"/>
    <s v="Not endemic"/>
    <x v="2"/>
    <x v="1"/>
    <b v="1"/>
  </r>
  <r>
    <n v="41295"/>
    <s v="Pronolagus rupestris"/>
    <x v="2"/>
    <s v="Not endemic"/>
    <x v="2"/>
    <x v="1"/>
    <b v="1"/>
  </r>
  <r>
    <n v="41294"/>
    <s v="Pronolagus randensis"/>
    <x v="2"/>
    <s v="Not endemic"/>
    <x v="2"/>
    <x v="1"/>
    <b v="1"/>
  </r>
  <r>
    <n v="3326"/>
    <s v="Bunolagus monticularis"/>
    <x v="1"/>
    <s v="Endemic"/>
    <x v="1"/>
    <x v="2"/>
    <b v="1"/>
  </r>
  <r>
    <n v="41879"/>
    <s v="Lepus victoriae"/>
    <x v="2"/>
    <s v="Not endemic"/>
    <x v="2"/>
    <x v="1"/>
    <b v="1"/>
  </r>
  <r>
    <n v="41293"/>
    <s v="Pronolagus crassicaudatus"/>
    <x v="2"/>
    <s v="Not endemic"/>
    <x v="2"/>
    <x v="1"/>
    <b v="1"/>
  </r>
  <r>
    <n v="7136"/>
    <s v="Elephantulus edwardii"/>
    <x v="2"/>
    <s v="Endemic"/>
    <x v="2"/>
    <x v="1"/>
    <b v="1"/>
  </r>
  <r>
    <n v="42662"/>
    <s v="Elephantulus myurus"/>
    <x v="2"/>
    <s v="Not endemic"/>
    <x v="2"/>
    <x v="1"/>
    <b v="1"/>
  </r>
  <r>
    <n v="12643"/>
    <s v="Macroscelides proboscideus"/>
    <x v="2"/>
    <s v="Not endemic"/>
    <x v="2"/>
    <x v="1"/>
    <b v="1"/>
  </r>
  <r>
    <n v="42658"/>
    <s v="Elephantulus brachyrhynchus"/>
    <x v="2"/>
    <s v="Not endemic"/>
    <x v="2"/>
    <x v="1"/>
    <b v="1"/>
  </r>
  <r>
    <n v="42679"/>
    <s v="Petrodromus tetradactylus"/>
    <x v="0"/>
    <s v="Not endemic"/>
    <x v="0"/>
    <x v="0"/>
    <b v="1"/>
  </r>
  <r>
    <n v="42661"/>
    <s v="Elephantulus intufi"/>
    <x v="2"/>
    <s v="Not endemic"/>
    <x v="0"/>
    <x v="0"/>
    <b v="1"/>
  </r>
  <r>
    <n v="7138"/>
    <s v="Elephantulus rupestris"/>
    <x v="2"/>
    <s v="Not endemic"/>
    <x v="0"/>
    <x v="0"/>
    <b v="1"/>
  </r>
  <r>
    <n v="7958"/>
    <s v="Equus zebra hartmannae"/>
    <x v="0"/>
    <s v="Not endemic"/>
    <x v="1"/>
    <x v="0"/>
    <b v="0"/>
  </r>
  <r>
    <n v="41013"/>
    <s v="Equus quagga"/>
    <x v="2"/>
    <s v="Not endemic"/>
    <x v="2"/>
    <x v="1"/>
    <b v="1"/>
  </r>
  <r>
    <e v="#N/A"/>
    <s v="Ceratotherium simum simum"/>
    <x v="0"/>
    <s v="Not endemic"/>
    <x v="2"/>
    <x v="1"/>
    <b v="1"/>
  </r>
  <r>
    <n v="7959"/>
    <s v="Equus zebra zebra"/>
    <x v="2"/>
    <s v="Endemic"/>
    <x v="2"/>
    <x v="1"/>
    <b v="1"/>
  </r>
  <r>
    <n v="39321"/>
    <s v="Diceros bicornis minor"/>
    <x v="1"/>
    <s v="Not endemic"/>
    <x v="1"/>
    <x v="2"/>
    <b v="1"/>
  </r>
  <r>
    <n v="39318"/>
    <s v="Diceros bicornis bicornis"/>
    <x v="1"/>
    <s v="Not endemic"/>
    <x v="1"/>
    <x v="2"/>
    <b v="1"/>
  </r>
  <r>
    <e v="#N/A"/>
    <s v="Diceros bicornis michaeli"/>
    <x v="4"/>
    <s v="Not endemic"/>
    <x v="3"/>
    <x v="3"/>
    <b v="1"/>
  </r>
  <r>
    <n v="12765"/>
    <s v="Smutsia temminckii"/>
    <x v="3"/>
    <s v="Not endemic"/>
    <x v="2"/>
    <x v="1"/>
    <b v="1"/>
  </r>
  <r>
    <n v="136271"/>
    <s v="Chlorocebus pygerythrus"/>
    <x v="2"/>
    <s v="Not endemic"/>
    <x v="2"/>
    <x v="1"/>
    <b v="1"/>
  </r>
  <r>
    <n v="41245"/>
    <s v="Cercopithecus albogularis labiatus"/>
    <x v="3"/>
    <s v="Endemic"/>
    <x v="2"/>
    <x v="1"/>
    <b v="1"/>
  </r>
  <r>
    <n v="15643"/>
    <s v="Otolemur crassicaudatus"/>
    <x v="0"/>
    <s v="Not endemic"/>
    <x v="2"/>
    <x v="1"/>
    <b v="1"/>
  </r>
  <r>
    <n v="8788"/>
    <s v="Galago moholi"/>
    <x v="2"/>
    <s v="Not endemic"/>
    <x v="2"/>
    <x v="1"/>
    <b v="1"/>
  </r>
  <r>
    <m/>
    <s v="Cercopithecus albogularis schwarzi"/>
    <x v="1"/>
    <s v="Endemic"/>
    <x v="2"/>
    <x v="1"/>
    <b v="1"/>
  </r>
  <r>
    <n v="0"/>
    <s v="Cercopithecus albogularis erythrarchus"/>
    <x v="0"/>
    <s v="Not endemic"/>
    <x v="2"/>
    <x v="1"/>
    <b v="1"/>
  </r>
  <r>
    <n v="16022"/>
    <s v="Papio ursinus"/>
    <x v="2"/>
    <s v="Not endemic"/>
    <x v="2"/>
    <x v="1"/>
    <b v="1"/>
  </r>
  <r>
    <n v="12392"/>
    <s v="Loxodonta africana"/>
    <x v="2"/>
    <s v="Not endemic"/>
    <x v="2"/>
    <x v="1"/>
    <b v="1"/>
  </r>
  <r>
    <e v="#N/A"/>
    <s v="Cryptomys hottentotus pretoriae"/>
    <x v="2"/>
    <s v="Endemic"/>
    <x v="1"/>
    <x v="0"/>
    <b v="0"/>
  </r>
  <r>
    <n v="9491"/>
    <s v="Graphiurus platyops"/>
    <x v="2"/>
    <s v="Not endemic"/>
    <x v="1"/>
    <x v="0"/>
    <b v="0"/>
  </r>
  <r>
    <n v="15655"/>
    <s v="Otomys laminatus"/>
    <x v="3"/>
    <s v="Endemic"/>
    <x v="2"/>
    <x v="2"/>
    <b v="0"/>
  </r>
  <r>
    <n v="16776"/>
    <s v="Petromus typicus"/>
    <x v="2"/>
    <s v="Not endemic"/>
    <x v="1"/>
    <x v="0"/>
    <b v="0"/>
  </r>
  <r>
    <s v="N/A"/>
    <s v="Rhabdomys bechuanae"/>
    <x v="2"/>
    <s v="Not endemic"/>
    <x v="2"/>
    <x v="0"/>
    <b v="0"/>
  </r>
  <r>
    <e v="#N/A"/>
    <s v="Acomys selousi"/>
    <x v="2"/>
    <s v="Not endemic"/>
    <x v="2"/>
    <x v="1"/>
    <b v="1"/>
  </r>
  <r>
    <n v="275"/>
    <s v="Acomys subspinosus"/>
    <x v="2"/>
    <s v="Endemic"/>
    <x v="2"/>
    <x v="1"/>
    <b v="1"/>
  </r>
  <r>
    <n v="569"/>
    <s v="Aethomys chrysophilus"/>
    <x v="2"/>
    <s v="Not endemic"/>
    <x v="2"/>
    <x v="1"/>
    <b v="1"/>
  </r>
  <r>
    <n v="2619"/>
    <s v="Bathyergus janetta"/>
    <x v="1"/>
    <s v="Not endemic"/>
    <x v="1"/>
    <x v="2"/>
    <b v="1"/>
  </r>
  <r>
    <n v="2620"/>
    <s v="Bathyergus suillus"/>
    <x v="2"/>
    <s v="Endemic"/>
    <x v="2"/>
    <x v="1"/>
    <b v="1"/>
  </r>
  <r>
    <n v="5522"/>
    <s v="Cricetomys ansorgei"/>
    <x v="2"/>
    <s v="Not endemic"/>
    <x v="2"/>
    <x v="1"/>
    <b v="1"/>
  </r>
  <r>
    <m/>
    <s v="Cryptomys hottentotus"/>
    <x v="2"/>
    <m/>
    <x v="2"/>
    <x v="1"/>
    <b v="1"/>
  </r>
  <r>
    <e v="#N/A"/>
    <s v="Cryptomys hottentotus hottentotus"/>
    <x v="2"/>
    <s v="Endemic"/>
    <x v="2"/>
    <x v="1"/>
    <b v="1"/>
  </r>
  <r>
    <e v="#N/A"/>
    <s v="Cryptomys hottentotus mahali"/>
    <x v="2"/>
    <s v="Endemic"/>
    <x v="1"/>
    <x v="2"/>
    <b v="1"/>
  </r>
  <r>
    <m/>
    <s v="Cryptomys hottentotus natalensis"/>
    <x v="2"/>
    <s v="Endemic"/>
    <x v="1"/>
    <x v="2"/>
    <b v="1"/>
  </r>
  <r>
    <s v="N/A"/>
    <s v="Dasymys capensis"/>
    <x v="3"/>
    <s v="Endemic"/>
    <x v="1"/>
    <x v="2"/>
    <b v="1"/>
  </r>
  <r>
    <m/>
    <s v="Dasymys incomtus"/>
    <x v="3"/>
    <s v="Not endemic"/>
    <x v="0"/>
    <x v="0"/>
    <b v="1"/>
  </r>
  <r>
    <s v="N/A"/>
    <s v="Dasymys robertsii"/>
    <x v="3"/>
    <s v="Not endemic"/>
    <x v="0"/>
    <x v="0"/>
    <b v="1"/>
  </r>
  <r>
    <n v="6444"/>
    <s v="Dendromus mesomelas"/>
    <x v="2"/>
    <s v="Not endemic"/>
    <x v="2"/>
    <x v="1"/>
    <b v="1"/>
  </r>
  <r>
    <n v="6446"/>
    <s v="Dendromus mystacalis"/>
    <x v="2"/>
    <s v="Not endemic"/>
    <x v="2"/>
    <x v="1"/>
    <b v="1"/>
  </r>
  <r>
    <n v="6509"/>
    <s v="Desmodillus auricularis"/>
    <x v="2"/>
    <s v="Not endemic"/>
    <x v="2"/>
    <x v="1"/>
    <b v="1"/>
  </r>
  <r>
    <n v="0"/>
    <s v="Fukomys damarensis"/>
    <x v="2"/>
    <s v="Not endemic"/>
    <x v="1"/>
    <x v="2"/>
    <b v="1"/>
  </r>
  <r>
    <n v="9077"/>
    <s v="Georychus capensis"/>
    <x v="2"/>
    <s v="Not endemic"/>
    <x v="2"/>
    <x v="1"/>
    <b v="1"/>
  </r>
  <r>
    <e v="#N/A"/>
    <s v="Geosciurus inauris"/>
    <x v="2"/>
    <s v="Not endemic"/>
    <x v="2"/>
    <x v="1"/>
    <b v="1"/>
  </r>
  <r>
    <n v="21509"/>
    <s v="Gerbilliscus afra"/>
    <x v="2"/>
    <s v="Endemic"/>
    <x v="2"/>
    <x v="1"/>
    <b v="1"/>
  </r>
  <r>
    <n v="21511"/>
    <s v="Gerbilliscus brantsii"/>
    <x v="2"/>
    <s v="Not endemic"/>
    <x v="2"/>
    <x v="1"/>
    <b v="1"/>
  </r>
  <r>
    <n v="21516"/>
    <s v="Gerbilliscus leucogaster"/>
    <x v="2"/>
    <s v="Not endemic"/>
    <x v="2"/>
    <x v="1"/>
    <b v="1"/>
  </r>
  <r>
    <n v="9092"/>
    <s v="Gerbilliscus paeba"/>
    <x v="2"/>
    <s v="Not endemic"/>
    <x v="2"/>
    <x v="1"/>
    <b v="1"/>
  </r>
  <r>
    <n v="9095"/>
    <s v="Gerbilliscus vallinus"/>
    <x v="2"/>
    <s v="Not endemic"/>
    <x v="0"/>
    <x v="0"/>
    <b v="1"/>
  </r>
  <r>
    <n v="9453"/>
    <s v="Grammomys cometes"/>
    <x v="2"/>
    <s v="Not endemic"/>
    <x v="0"/>
    <x v="0"/>
    <b v="1"/>
  </r>
  <r>
    <n v="9454"/>
    <s v="Grammomys dolichurus"/>
    <x v="2"/>
    <s v="Not endemic"/>
    <x v="2"/>
    <x v="1"/>
    <b v="1"/>
  </r>
  <r>
    <n v="9485"/>
    <s v="Graphiurus microtis"/>
    <x v="2"/>
    <s v="Not endemic"/>
    <x v="1"/>
    <x v="2"/>
    <b v="1"/>
  </r>
  <r>
    <n v="9487"/>
    <s v="Graphiurus murinus"/>
    <x v="2"/>
    <s v="Not endemic"/>
    <x v="2"/>
    <x v="1"/>
    <b v="1"/>
  </r>
  <r>
    <n v="9488"/>
    <s v="Graphiurus ocularis"/>
    <x v="0"/>
    <s v="Endemic"/>
    <x v="2"/>
    <x v="1"/>
    <b v="1"/>
  </r>
  <r>
    <n v="9492"/>
    <s v="Graphiurus rupicola"/>
    <x v="0"/>
    <s v="Not endemic"/>
    <x v="1"/>
    <x v="2"/>
    <b v="1"/>
  </r>
  <r>
    <n v="10748"/>
    <s v="Hystrix africaeaustralis"/>
    <x v="2"/>
    <s v="Not endemic"/>
    <x v="2"/>
    <x v="1"/>
    <b v="1"/>
  </r>
  <r>
    <n v="11493"/>
    <s v="Lemniscomys rosalia"/>
    <x v="2"/>
    <s v="Not endemic"/>
    <x v="2"/>
    <x v="1"/>
    <b v="1"/>
  </r>
  <r>
    <n v="12712"/>
    <s v="Malacothrix typica"/>
    <x v="2"/>
    <s v="Not endemic"/>
    <x v="2"/>
    <x v="1"/>
    <b v="1"/>
  </r>
  <r>
    <n v="12865"/>
    <s v="Mastomys coucha"/>
    <x v="2"/>
    <s v="Not endemic"/>
    <x v="2"/>
    <x v="1"/>
    <b v="1"/>
  </r>
  <r>
    <n v="12868"/>
    <s v="Mastomys natalensis"/>
    <x v="2"/>
    <s v="Not endemic"/>
    <x v="2"/>
    <x v="1"/>
    <b v="1"/>
  </r>
  <r>
    <n v="570"/>
    <s v="Micaelamys granti"/>
    <x v="2"/>
    <s v="Endemic"/>
    <x v="0"/>
    <x v="0"/>
    <b v="1"/>
  </r>
  <r>
    <n v="573"/>
    <s v="Micaelamys namaquensis"/>
    <x v="2"/>
    <s v="Not endemic"/>
    <x v="2"/>
    <x v="1"/>
    <b v="1"/>
  </r>
  <r>
    <n v="13964"/>
    <s v="Mus indutus"/>
    <x v="2"/>
    <s v="Not endemic"/>
    <x v="2"/>
    <x v="1"/>
    <b v="1"/>
  </r>
  <r>
    <e v="#N/A"/>
    <s v="Mus minutoides (Mus orangiae synonym)"/>
    <x v="2"/>
    <s v="Not endemic"/>
    <x v="2"/>
    <x v="1"/>
    <b v="1"/>
  </r>
  <r>
    <n v="45097"/>
    <s v="Myomyscus verreauxii"/>
    <x v="2"/>
    <s v="Endemic"/>
    <x v="2"/>
    <x v="1"/>
    <b v="1"/>
  </r>
  <r>
    <n v="14262"/>
    <s v="Mystromys albicaudatus"/>
    <x v="3"/>
    <s v="Endemic"/>
    <x v="2"/>
    <x v="1"/>
    <b v="1"/>
  </r>
  <r>
    <n v="15652"/>
    <s v="Otomys angoniensis"/>
    <x v="2"/>
    <s v="Not endemic"/>
    <x v="2"/>
    <x v="1"/>
    <b v="1"/>
  </r>
  <r>
    <n v="0"/>
    <s v="Otomys auratus"/>
    <x v="0"/>
    <s v="Not endemic"/>
    <x v="2"/>
    <x v="1"/>
    <b v="1"/>
  </r>
  <r>
    <n v="15654"/>
    <s v="Otomys irroratus"/>
    <x v="2"/>
    <s v="Endemic"/>
    <x v="2"/>
    <x v="1"/>
    <b v="1"/>
  </r>
  <r>
    <e v="#N/A"/>
    <s v="Otomys karoensis"/>
    <x v="2"/>
    <s v="Endemic"/>
    <x v="0"/>
    <x v="0"/>
    <b v="1"/>
  </r>
  <r>
    <n v="15659"/>
    <s v="Otomys sloggetti"/>
    <x v="2"/>
    <s v="Endemic"/>
    <x v="0"/>
    <x v="0"/>
    <b v="1"/>
  </r>
  <r>
    <n v="15662"/>
    <s v="Otomys unisulcatus"/>
    <x v="2"/>
    <s v="Endemic"/>
    <x v="2"/>
    <x v="1"/>
    <b v="1"/>
  </r>
  <r>
    <n v="16205"/>
    <s v="Paraxerus cepapi"/>
    <x v="2"/>
    <s v="Not endemic"/>
    <x v="2"/>
    <x v="1"/>
    <b v="1"/>
  </r>
  <r>
    <m/>
    <s v="Paraxerus palliatus"/>
    <x v="0"/>
    <s v="Not endemic"/>
    <x v="0"/>
    <x v="0"/>
    <b v="1"/>
  </r>
  <r>
    <s v="NA"/>
    <s v="Paraxerus palliatus ornatus"/>
    <x v="3"/>
    <s v="Endemic"/>
    <x v="1"/>
    <x v="2"/>
    <b v="1"/>
  </r>
  <r>
    <n v="16270"/>
    <s v="Parotomys brantsii"/>
    <x v="2"/>
    <s v="Not endemic"/>
    <x v="2"/>
    <x v="1"/>
    <b v="1"/>
  </r>
  <r>
    <n v="16271"/>
    <s v="Parotomys littledalei"/>
    <x v="0"/>
    <s v="Not endemic"/>
    <x v="1"/>
    <x v="2"/>
    <b v="1"/>
  </r>
  <r>
    <n v="16467"/>
    <s v="Pedetes capensis"/>
    <x v="2"/>
    <s v="Not endemic"/>
    <x v="2"/>
    <x v="1"/>
    <b v="1"/>
  </r>
  <r>
    <n v="16777"/>
    <s v="Petromyscus barbouri"/>
    <x v="2"/>
    <s v="Endemic"/>
    <x v="1"/>
    <x v="2"/>
    <b v="1"/>
  </r>
  <r>
    <n v="16778"/>
    <s v="Petromyscus collinus"/>
    <x v="2"/>
    <s v="Not endemic"/>
    <x v="0"/>
    <x v="0"/>
    <b v="1"/>
  </r>
  <r>
    <n v="16779"/>
    <s v="Petromyscus monticularis"/>
    <x v="2"/>
    <s v="Not endemic"/>
    <x v="1"/>
    <x v="2"/>
    <b v="1"/>
  </r>
  <r>
    <e v="#N/A"/>
    <s v="Poemys melanotis (previously Dendromus melanotis)"/>
    <x v="2"/>
    <s v="Not endemic"/>
    <x v="2"/>
    <x v="1"/>
    <b v="1"/>
  </r>
  <r>
    <s v="N/A"/>
    <s v="Rhabdomys dilectus"/>
    <x v="2"/>
    <s v="Not endemic"/>
    <x v="2"/>
    <x v="1"/>
    <b v="1"/>
  </r>
  <r>
    <s v="N/A"/>
    <s v="Rhabdomys intermedius"/>
    <x v="2"/>
    <s v="Endemic"/>
    <x v="0"/>
    <x v="0"/>
    <b v="1"/>
  </r>
  <r>
    <n v="19436"/>
    <s v="Rhabdomys pumilio"/>
    <x v="2"/>
    <s v="Endemic"/>
    <x v="2"/>
    <x v="1"/>
    <b v="1"/>
  </r>
  <r>
    <n v="19808"/>
    <s v="Saccostomus campestris"/>
    <x v="2"/>
    <s v="Not endemic"/>
    <x v="2"/>
    <x v="1"/>
    <b v="1"/>
  </r>
  <r>
    <n v="20720"/>
    <s v="Steatomys krebsii"/>
    <x v="2"/>
    <s v="Not endemic"/>
    <x v="2"/>
    <x v="1"/>
    <b v="1"/>
  </r>
  <r>
    <n v="20722"/>
    <s v="Steatomys pratensis"/>
    <x v="2"/>
    <s v="Not endemic"/>
    <x v="2"/>
    <x v="1"/>
    <b v="1"/>
  </r>
  <r>
    <n v="21691"/>
    <s v="Thallomys nigricauda"/>
    <x v="2"/>
    <s v="Not endemic"/>
    <x v="1"/>
    <x v="2"/>
    <b v="1"/>
  </r>
  <r>
    <n v="21692"/>
    <s v="Thallomys paedulcus"/>
    <x v="2"/>
    <s v="Not endemic"/>
    <x v="2"/>
    <x v="1"/>
    <b v="1"/>
  </r>
  <r>
    <n v="21847"/>
    <s v="Thryonomys swinderianus"/>
    <x v="2"/>
    <s v="Not endemic"/>
    <x v="2"/>
    <x v="1"/>
    <b v="1"/>
  </r>
  <r>
    <n v="23196"/>
    <s v="Zelotomys woosnami"/>
    <x v="0"/>
    <s v="Not endemic"/>
    <x v="1"/>
    <x v="2"/>
    <b v="1"/>
  </r>
  <r>
    <n v="41504"/>
    <s v="Orycteropus afer"/>
    <x v="0"/>
    <s v="Not endemic"/>
    <x v="2"/>
    <x v="1"/>
    <b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5">
  <r>
    <s v="Acanthocercus atricollis"/>
    <x v="0"/>
    <s v="Not endemic"/>
    <x v="0"/>
    <x v="0"/>
  </r>
  <r>
    <s v="Afrotyphlops bibronii"/>
    <x v="0"/>
    <s v="Not endemic"/>
    <x v="0"/>
    <x v="0"/>
  </r>
  <r>
    <s v="Agama aculeata"/>
    <x v="0"/>
    <s v="Not endemic"/>
    <x v="0"/>
    <x v="0"/>
  </r>
  <r>
    <s v="Agama atra"/>
    <x v="0"/>
    <s v="Not endemic"/>
    <x v="0"/>
    <x v="0"/>
  </r>
  <r>
    <s v="Amblyodipsas polylepis"/>
    <x v="0"/>
    <s v="Not endemic"/>
    <x v="0"/>
    <x v="0"/>
  </r>
  <r>
    <s v="Aparallactus capensis"/>
    <x v="0"/>
    <s v="Not endemic"/>
    <x v="0"/>
    <x v="0"/>
  </r>
  <r>
    <s v="Aspidelaps scutatus"/>
    <x v="0"/>
    <s v="Not endemic"/>
    <x v="0"/>
    <x v="0"/>
  </r>
  <r>
    <s v="Atractaspis bibronii"/>
    <x v="0"/>
    <s v="Not endemic"/>
    <x v="0"/>
    <x v="0"/>
  </r>
  <r>
    <s v="Atractaspis duerdeni"/>
    <x v="0"/>
    <s v="Not endemic"/>
    <x v="0"/>
    <x v="0"/>
  </r>
  <r>
    <s v="Bitis arietans"/>
    <x v="0"/>
    <s v="Not endemic"/>
    <x v="0"/>
    <x v="0"/>
  </r>
  <r>
    <s v="Bitis caudalis"/>
    <x v="0"/>
    <s v="Not endemic"/>
    <x v="0"/>
    <x v="0"/>
  </r>
  <r>
    <s v="Boaedon capensis"/>
    <x v="0"/>
    <s v="Not endemic"/>
    <x v="0"/>
    <x v="0"/>
  </r>
  <r>
    <s v="Causus defilippii"/>
    <x v="0"/>
    <s v="Not endemic"/>
    <x v="0"/>
    <x v="0"/>
  </r>
  <r>
    <s v="Causus rhombeatus"/>
    <x v="0"/>
    <s v="Not endemic"/>
    <x v="0"/>
    <x v="0"/>
  </r>
  <r>
    <s v="Chamaeleo dilepis"/>
    <x v="0"/>
    <s v="Not endemic"/>
    <x v="0"/>
    <x v="0"/>
  </r>
  <r>
    <s v="Chondrodactylus turneri"/>
    <x v="0"/>
    <s v="Not endemic"/>
    <x v="0"/>
    <x v="0"/>
  </r>
  <r>
    <s v="Cordylus vittifer"/>
    <x v="0"/>
    <s v="Not endemic"/>
    <x v="0"/>
    <x v="0"/>
  </r>
  <r>
    <s v="Crotaphopeltis hotamboeia"/>
    <x v="0"/>
    <s v="Not endemic"/>
    <x v="0"/>
    <x v="0"/>
  </r>
  <r>
    <s v="Dasypeltis scabra"/>
    <x v="0"/>
    <s v="Not endemic"/>
    <x v="0"/>
    <x v="0"/>
  </r>
  <r>
    <s v="Dendroaspis polylepis"/>
    <x v="0"/>
    <s v="Not endemic"/>
    <x v="0"/>
    <x v="0"/>
  </r>
  <r>
    <s v="Dispholidus typus"/>
    <x v="0"/>
    <s v="Not endemic"/>
    <x v="0"/>
    <x v="0"/>
  </r>
  <r>
    <s v="Elapsoidea sundevallii"/>
    <x v="0"/>
    <s v="Not endemic"/>
    <x v="0"/>
    <x v="0"/>
  </r>
  <r>
    <s v="Gerrhosaurus flavigularis"/>
    <x v="0"/>
    <s v="Not endemic"/>
    <x v="0"/>
    <x v="0"/>
  </r>
  <r>
    <s v="Gracililima nyassae"/>
    <x v="0"/>
    <s v="Not endemic"/>
    <x v="0"/>
    <x v="0"/>
  </r>
  <r>
    <s v="Hemidactylus mabouia"/>
    <x v="0"/>
    <s v="Not endemic"/>
    <x v="0"/>
    <x v="0"/>
  </r>
  <r>
    <s v="Ichnotropis capensis"/>
    <x v="0"/>
    <s v="Not endemic"/>
    <x v="0"/>
    <x v="0"/>
  </r>
  <r>
    <s v="Kinixys lobatsiana"/>
    <x v="1"/>
    <s v="Not endemic"/>
    <x v="0"/>
    <x v="0"/>
  </r>
  <r>
    <s v="Leptotyphlops distanti"/>
    <x v="0"/>
    <s v="Not endemic"/>
    <x v="0"/>
    <x v="0"/>
  </r>
  <r>
    <s v="Leptotyphlops incognitus"/>
    <x v="0"/>
    <s v="Not endemic"/>
    <x v="0"/>
    <x v="0"/>
  </r>
  <r>
    <s v="Leptotyphlops scutifrons"/>
    <x v="0"/>
    <s v="Not endemic"/>
    <x v="0"/>
    <x v="0"/>
  </r>
  <r>
    <s v="Limaformosa capensis"/>
    <x v="0"/>
    <s v="Not endemic"/>
    <x v="0"/>
    <x v="0"/>
  </r>
  <r>
    <s v="Lycodonomorphus inornatus"/>
    <x v="0"/>
    <s v="Not endemic"/>
    <x v="0"/>
    <x v="0"/>
  </r>
  <r>
    <s v="Lycodonomorphus rufulus"/>
    <x v="0"/>
    <s v="Not endemic"/>
    <x v="0"/>
    <x v="0"/>
  </r>
  <r>
    <s v="Lycophidion capense"/>
    <x v="0"/>
    <s v="Not endemic"/>
    <x v="0"/>
    <x v="0"/>
  </r>
  <r>
    <s v="Lygodactylus capensis"/>
    <x v="0"/>
    <s v="Not endemic"/>
    <x v="0"/>
    <x v="0"/>
  </r>
  <r>
    <s v="Matobosaurus validus"/>
    <x v="0"/>
    <s v="Not endemic"/>
    <x v="0"/>
    <x v="0"/>
  </r>
  <r>
    <s v="Meroles squamulosus"/>
    <x v="0"/>
    <s v="Not endemic"/>
    <x v="0"/>
    <x v="0"/>
  </r>
  <r>
    <s v="Mochlus sundevallii"/>
    <x v="0"/>
    <s v="Not endemic"/>
    <x v="0"/>
    <x v="0"/>
  </r>
  <r>
    <s v="Monopeltis infuscata"/>
    <x v="0"/>
    <s v="Not endemic"/>
    <x v="0"/>
    <x v="0"/>
  </r>
  <r>
    <s v="Naja annulifera"/>
    <x v="0"/>
    <s v="Not endemic"/>
    <x v="0"/>
    <x v="0"/>
  </r>
  <r>
    <s v="Naja mossambica"/>
    <x v="0"/>
    <s v="Not endemic"/>
    <x v="0"/>
    <x v="0"/>
  </r>
  <r>
    <s v="Nucras holubi"/>
    <x v="0"/>
    <s v="Not endemic"/>
    <x v="0"/>
    <x v="0"/>
  </r>
  <r>
    <s v="Nucras intertexta"/>
    <x v="0"/>
    <s v="Not endemic"/>
    <x v="0"/>
    <x v="0"/>
  </r>
  <r>
    <s v="Pachydactylus affinis"/>
    <x v="0"/>
    <s v="Endemic"/>
    <x v="0"/>
    <x v="0"/>
  </r>
  <r>
    <s v="Pachydactylus capensis"/>
    <x v="0"/>
    <s v="Not endemic"/>
    <x v="0"/>
    <x v="0"/>
  </r>
  <r>
    <s v="Panaspis wahlbergii"/>
    <x v="0"/>
    <s v="Not endemic"/>
    <x v="0"/>
    <x v="0"/>
  </r>
  <r>
    <s v="Pedioplanis lineoocellata"/>
    <x v="0"/>
    <s v="Not endemic"/>
    <x v="0"/>
    <x v="0"/>
  </r>
  <r>
    <s v="Pelusios sinuatus"/>
    <x v="0"/>
    <s v="Not endemic"/>
    <x v="0"/>
    <x v="0"/>
  </r>
  <r>
    <s v="Philothamnus hoplogaster"/>
    <x v="0"/>
    <s v="Not endemic"/>
    <x v="0"/>
    <x v="0"/>
  </r>
  <r>
    <s v="Philothamnus occidentalis"/>
    <x v="0"/>
    <s v="Not endemic"/>
    <x v="0"/>
    <x v="0"/>
  </r>
  <r>
    <s v="Philothamnus semivariegatus"/>
    <x v="0"/>
    <s v="Not endemic"/>
    <x v="0"/>
    <x v="0"/>
  </r>
  <r>
    <s v="Prosymna bivittata"/>
    <x v="0"/>
    <s v="Not endemic"/>
    <x v="0"/>
    <x v="0"/>
  </r>
  <r>
    <s v="Prosymna sundevallii"/>
    <x v="0"/>
    <s v="Not endemic"/>
    <x v="0"/>
    <x v="0"/>
  </r>
  <r>
    <s v="Psammobates oculifer"/>
    <x v="0"/>
    <s v="Not endemic"/>
    <x v="0"/>
    <x v="0"/>
  </r>
  <r>
    <s v="Psammophis angolensis"/>
    <x v="0"/>
    <s v="Not endemic"/>
    <x v="0"/>
    <x v="0"/>
  </r>
  <r>
    <s v="Psammophis brevirostris"/>
    <x v="0"/>
    <s v="Not endemic"/>
    <x v="0"/>
    <x v="0"/>
  </r>
  <r>
    <s v="Psammophis jallae"/>
    <x v="2"/>
    <s v="Not endemic"/>
    <x v="0"/>
    <x v="0"/>
  </r>
  <r>
    <s v="Psammophis leightoni"/>
    <x v="0"/>
    <s v="Not endemic"/>
    <x v="0"/>
    <x v="0"/>
  </r>
  <r>
    <s v="Psammophis subtaeniatus"/>
    <x v="0"/>
    <s v="Not endemic"/>
    <x v="0"/>
    <x v="0"/>
  </r>
  <r>
    <s v="Psammophylax tritaeniatus"/>
    <x v="0"/>
    <s v="Not endemic"/>
    <x v="0"/>
    <x v="0"/>
  </r>
  <r>
    <s v="Pseudaspis cana"/>
    <x v="0"/>
    <s v="Not endemic"/>
    <x v="0"/>
    <x v="0"/>
  </r>
  <r>
    <s v="Python natalensis"/>
    <x v="0"/>
    <s v="Not endemic"/>
    <x v="0"/>
    <x v="0"/>
  </r>
  <r>
    <s v="Rhinotyphlops lalandei"/>
    <x v="0"/>
    <s v="Not endemic"/>
    <x v="0"/>
    <x v="0"/>
  </r>
  <r>
    <s v="Stigmochelys pardalis"/>
    <x v="0"/>
    <s v="Not endemic"/>
    <x v="0"/>
    <x v="0"/>
  </r>
  <r>
    <s v="Telescopus semiannulatus"/>
    <x v="0"/>
    <s v="Not endemic"/>
    <x v="0"/>
    <x v="0"/>
  </r>
  <r>
    <s v="Thelotornis capensis"/>
    <x v="0"/>
    <s v="Not endemic"/>
    <x v="0"/>
    <x v="0"/>
  </r>
  <r>
    <s v="Trachylepis capensis"/>
    <x v="0"/>
    <s v="Not endemic"/>
    <x v="0"/>
    <x v="0"/>
  </r>
  <r>
    <s v="Trachylepis damarana"/>
    <x v="0"/>
    <s v="Not endemic"/>
    <x v="0"/>
    <x v="0"/>
  </r>
  <r>
    <s v="Trachylepis laevigata"/>
    <x v="0"/>
    <s v="Endemic"/>
    <x v="0"/>
    <x v="0"/>
  </r>
  <r>
    <s v="Trachylepis punctatissima"/>
    <x v="0"/>
    <s v="Not endemic"/>
    <x v="0"/>
    <x v="0"/>
  </r>
  <r>
    <s v="Trachylepis varia"/>
    <x v="0"/>
    <s v="Not endemic"/>
    <x v="0"/>
    <x v="0"/>
  </r>
  <r>
    <s v="Varanus albigularis"/>
    <x v="0"/>
    <s v="Not endemic"/>
    <x v="0"/>
    <x v="0"/>
  </r>
  <r>
    <s v="Varanus niloticus"/>
    <x v="0"/>
    <s v="Not endemic"/>
    <x v="0"/>
    <x v="0"/>
  </r>
  <r>
    <s v="Xenocalamus bicolor"/>
    <x v="0"/>
    <s v="Not endemic"/>
    <x v="0"/>
    <x v="0"/>
  </r>
  <r>
    <s v="Zygaspis quadrifrons"/>
    <x v="0"/>
    <s v="Not endemic"/>
    <x v="0"/>
    <x v="0"/>
  </r>
  <r>
    <s v="Acontias grayi"/>
    <x v="2"/>
    <s v="Endemic"/>
    <x v="1"/>
    <x v="1"/>
  </r>
  <r>
    <s v="Acontias litoralis"/>
    <x v="0"/>
    <s v="Endemic"/>
    <x v="0"/>
    <x v="0"/>
  </r>
  <r>
    <s v="Acontias meleagris"/>
    <x v="0"/>
    <s v="Endemic"/>
    <x v="0"/>
    <x v="0"/>
  </r>
  <r>
    <s v="Afrogecko porphyreus"/>
    <x v="0"/>
    <s v="Endemic"/>
    <x v="0"/>
    <x v="0"/>
  </r>
  <r>
    <s v="Agama hispida"/>
    <x v="0"/>
    <s v="Not endemic"/>
    <x v="0"/>
    <x v="0"/>
  </r>
  <r>
    <s v="Aspidelaps lubricus"/>
    <x v="0"/>
    <s v="Not endemic"/>
    <x v="0"/>
    <x v="0"/>
  </r>
  <r>
    <s v="Bradypodion occidentale"/>
    <x v="0"/>
    <s v="Endemic"/>
    <x v="0"/>
    <x v="0"/>
  </r>
  <r>
    <s v="Chersina angulata"/>
    <x v="0"/>
    <s v="Endemic"/>
    <x v="0"/>
    <x v="0"/>
  </r>
  <r>
    <s v="Chersobius signatus"/>
    <x v="3"/>
    <s v="Endemic"/>
    <x v="0"/>
    <x v="0"/>
  </r>
  <r>
    <s v="Chondrodactylus bibronii"/>
    <x v="0"/>
    <s v="Not endemic"/>
    <x v="0"/>
    <x v="0"/>
  </r>
  <r>
    <s v="Cordylus macropholis"/>
    <x v="2"/>
    <s v="Endemic"/>
    <x v="0"/>
    <x v="2"/>
  </r>
  <r>
    <s v="Gerrhosaurus typicus"/>
    <x v="0"/>
    <s v="Endemic"/>
    <x v="0"/>
    <x v="0"/>
  </r>
  <r>
    <s v="Goggia incognita"/>
    <x v="0"/>
    <s v="Endemic"/>
    <x v="0"/>
    <x v="0"/>
  </r>
  <r>
    <s v="Homoroselaps lacteus"/>
    <x v="0"/>
    <s v="Not endemic"/>
    <x v="0"/>
    <x v="0"/>
  </r>
  <r>
    <s v="Karusasaurus polyzonus"/>
    <x v="0"/>
    <s v="Not endemic"/>
    <x v="0"/>
    <x v="0"/>
  </r>
  <r>
    <s v="Lamprophis guttatus"/>
    <x v="0"/>
    <s v="Not endemic"/>
    <x v="0"/>
    <x v="0"/>
  </r>
  <r>
    <s v="Meroles knoxii"/>
    <x v="0"/>
    <s v="Not endemic"/>
    <x v="0"/>
    <x v="0"/>
  </r>
  <r>
    <s v="Naja nigricincta"/>
    <x v="0"/>
    <s v="Not endemic"/>
    <x v="0"/>
    <x v="0"/>
  </r>
  <r>
    <s v="Naja nivea"/>
    <x v="0"/>
    <s v="Not endemic"/>
    <x v="0"/>
    <x v="0"/>
  </r>
  <r>
    <s v="Nucras tessellata"/>
    <x v="0"/>
    <s v="Not endemic"/>
    <x v="0"/>
    <x v="0"/>
  </r>
  <r>
    <s v="Ouroborus cataphractus"/>
    <x v="2"/>
    <s v="Endemic"/>
    <x v="0"/>
    <x v="0"/>
  </r>
  <r>
    <s v="Pachydactylus austeni"/>
    <x v="0"/>
    <s v="Endemic"/>
    <x v="0"/>
    <x v="0"/>
  </r>
  <r>
    <s v="Pachydactylus formosus"/>
    <x v="0"/>
    <s v="Endemic"/>
    <x v="0"/>
    <x v="0"/>
  </r>
  <r>
    <s v="Pachydactylus geitje"/>
    <x v="0"/>
    <s v="Endemic"/>
    <x v="0"/>
    <x v="0"/>
  </r>
  <r>
    <s v="Pelomedusa galeata"/>
    <x v="0"/>
    <s v="Not endemic"/>
    <x v="0"/>
    <x v="0"/>
  </r>
  <r>
    <s v="Psammophis crucifer"/>
    <x v="0"/>
    <s v="Not endemic"/>
    <x v="0"/>
    <x v="0"/>
  </r>
  <r>
    <s v="Psammophis notostictus"/>
    <x v="0"/>
    <s v="Not endemic"/>
    <x v="0"/>
    <x v="0"/>
  </r>
  <r>
    <s v="Psammophylax rhombeatus"/>
    <x v="0"/>
    <s v="Not endemic"/>
    <x v="0"/>
    <x v="0"/>
  </r>
  <r>
    <s v="Scelotes caffer"/>
    <x v="0"/>
    <s v="Endemic"/>
    <x v="0"/>
    <x v="0"/>
  </r>
  <r>
    <s v="Scelotes gronovii"/>
    <x v="2"/>
    <s v="Endemic"/>
    <x v="0"/>
    <x v="0"/>
  </r>
  <r>
    <s v="Scelotes kasneri"/>
    <x v="3"/>
    <s v="Endemic"/>
    <x v="2"/>
    <x v="2"/>
  </r>
  <r>
    <s v="Scelotes sexlineatus"/>
    <x v="0"/>
    <s v="Not endemic"/>
    <x v="0"/>
    <x v="0"/>
  </r>
  <r>
    <s v="Trachylepis homalocephala"/>
    <x v="0"/>
    <s v="Not endemic"/>
    <x v="0"/>
    <x v="0"/>
  </r>
  <r>
    <s v="Trachylepis variegata"/>
    <x v="0"/>
    <s v="Not endemic"/>
    <x v="0"/>
    <x v="0"/>
  </r>
  <r>
    <s v="Typhlosaurus caecus"/>
    <x v="0"/>
    <s v="Endemic"/>
    <x v="0"/>
    <x v="0"/>
  </r>
  <r>
    <s v="Lygodactylus ocellatus"/>
    <x v="0"/>
    <s v="Not endemic"/>
    <x v="0"/>
    <x v="0"/>
  </r>
  <r>
    <s v="Nucras ornata"/>
    <x v="0"/>
    <s v="Not endemic"/>
    <x v="0"/>
    <x v="0"/>
  </r>
  <r>
    <s v="Acontias gracilicauda"/>
    <x v="0"/>
    <s v="Not endemic"/>
    <x v="0"/>
    <x v="0"/>
  </r>
  <r>
    <s v="Duberria lutrix"/>
    <x v="0"/>
    <s v="Not endemic"/>
    <x v="0"/>
    <x v="0"/>
  </r>
  <r>
    <s v="Hemachatus haemachatus"/>
    <x v="0"/>
    <s v="Not endemic"/>
    <x v="0"/>
    <x v="0"/>
  </r>
  <r>
    <s v="Homoroselaps dorsalis"/>
    <x v="2"/>
    <s v="Not endemic"/>
    <x v="0"/>
    <x v="0"/>
  </r>
  <r>
    <s v="Lamprophis aurora"/>
    <x v="0"/>
    <s v="Not endemic"/>
    <x v="0"/>
    <x v="0"/>
  </r>
  <r>
    <s v="Acontias orientalis"/>
    <x v="0"/>
    <s v="Endemic"/>
    <x v="0"/>
    <x v="0"/>
  </r>
  <r>
    <s v="Bradypodion ventrale"/>
    <x v="0"/>
    <s v="Endemic"/>
    <x v="0"/>
    <x v="0"/>
  </r>
  <r>
    <s v="Chersobius boulengeri"/>
    <x v="3"/>
    <s v="Endemic"/>
    <x v="0"/>
    <x v="0"/>
  </r>
  <r>
    <s v="Nucras livida"/>
    <x v="0"/>
    <s v="Endemic"/>
    <x v="0"/>
    <x v="0"/>
  </r>
  <r>
    <s v="Pachydactylus maculatus"/>
    <x v="0"/>
    <s v="Not endemic"/>
    <x v="0"/>
    <x v="0"/>
  </r>
  <r>
    <s v="Pachydactylus mariquensis"/>
    <x v="0"/>
    <s v="Endemic"/>
    <x v="0"/>
    <x v="0"/>
  </r>
  <r>
    <s v="Pedioplanis burchelli"/>
    <x v="0"/>
    <s v="Not endemic"/>
    <x v="0"/>
    <x v="0"/>
  </r>
  <r>
    <s v="Pedioplanis laticeps"/>
    <x v="0"/>
    <s v="Not endemic"/>
    <x v="0"/>
    <x v="0"/>
  </r>
  <r>
    <s v="Pedioplanis namaquensis"/>
    <x v="0"/>
    <s v="Not endemic"/>
    <x v="0"/>
    <x v="0"/>
  </r>
  <r>
    <s v="Psammobates tentorius"/>
    <x v="2"/>
    <s v="Endemic"/>
    <x v="0"/>
    <x v="0"/>
  </r>
  <r>
    <s v="Ptenopus garrulus"/>
    <x v="0"/>
    <s v="Not endemic"/>
    <x v="0"/>
    <x v="0"/>
  </r>
  <r>
    <s v="Trachylepis sulcata"/>
    <x v="0"/>
    <s v="Not endemic"/>
    <x v="0"/>
    <x v="0"/>
  </r>
  <r>
    <s v="Acontias occidentalis"/>
    <x v="0"/>
    <s v="Not endemic"/>
    <x v="0"/>
    <x v="0"/>
  </r>
  <r>
    <s v="Cordylus jonesii"/>
    <x v="0"/>
    <s v="Not endemic"/>
    <x v="0"/>
    <x v="0"/>
  </r>
  <r>
    <s v="Dalophia pistillum"/>
    <x v="0"/>
    <s v="Not endemic"/>
    <x v="0"/>
    <x v="0"/>
  </r>
  <r>
    <s v="Elapsoidea boulengeri"/>
    <x v="0"/>
    <s v="Not endemic"/>
    <x v="0"/>
    <x v="0"/>
  </r>
  <r>
    <s v="Homopholis arnoldi"/>
    <x v="0"/>
    <s v="Not endemic"/>
    <x v="0"/>
    <x v="0"/>
  </r>
  <r>
    <s v="Kinixys spekii"/>
    <x v="0"/>
    <s v="Not endemic"/>
    <x v="0"/>
    <x v="0"/>
  </r>
  <r>
    <s v="Monopeltis capensis"/>
    <x v="0"/>
    <s v="Not endemic"/>
    <x v="0"/>
    <x v="0"/>
  </r>
  <r>
    <s v="Pelomedusa subrufa"/>
    <x v="0"/>
    <s v="Not endemic"/>
    <x v="0"/>
    <x v="0"/>
  </r>
  <r>
    <s v="Acontias lineicauda"/>
    <x v="0"/>
    <s v="Endemic"/>
    <x v="0"/>
    <x v="0"/>
  </r>
  <r>
    <s v="Chamaesaura anguina"/>
    <x v="0"/>
    <s v="Not endemic"/>
    <x v="0"/>
    <x v="0"/>
  </r>
  <r>
    <s v="Cordylus cordylus"/>
    <x v="0"/>
    <s v="Endemic"/>
    <x v="0"/>
    <x v="0"/>
  </r>
  <r>
    <s v="Dasypeltis inornata"/>
    <x v="0"/>
    <s v="Not endemic"/>
    <x v="0"/>
    <x v="0"/>
  </r>
  <r>
    <s v="Homopus areolatus"/>
    <x v="0"/>
    <s v="Endemic"/>
    <x v="0"/>
    <x v="0"/>
  </r>
  <r>
    <s v="Lamprophis fuscus"/>
    <x v="0"/>
    <s v="Not endemic"/>
    <x v="0"/>
    <x v="0"/>
  </r>
  <r>
    <s v="Leptotyphlops nigricans"/>
    <x v="0"/>
    <s v="Endemic"/>
    <x v="0"/>
    <x v="0"/>
  </r>
  <r>
    <s v="Lycodonomorphus laevissimus"/>
    <x v="0"/>
    <s v="Not endemic"/>
    <x v="0"/>
    <x v="0"/>
  </r>
  <r>
    <s v="Nucras lalandii"/>
    <x v="0"/>
    <s v="Not endemic"/>
    <x v="0"/>
    <x v="0"/>
  </r>
  <r>
    <s v="Nucras taeniolata"/>
    <x v="0"/>
    <s v="Endemic"/>
    <x v="0"/>
    <x v="0"/>
  </r>
  <r>
    <s v="Scelotes anguineus"/>
    <x v="0"/>
    <s v="Endemic"/>
    <x v="0"/>
    <x v="0"/>
  </r>
  <r>
    <s v="Bitis albanica"/>
    <x v="3"/>
    <s v="Endemic"/>
    <x v="2"/>
    <x v="0"/>
  </r>
  <r>
    <s v="Tropidosaura montana"/>
    <x v="0"/>
    <s v="Endemic"/>
    <x v="0"/>
    <x v="0"/>
  </r>
  <r>
    <s v="Goggia essexi"/>
    <x v="0"/>
    <s v="Endemic"/>
    <x v="0"/>
    <x v="0"/>
  </r>
  <r>
    <s v="Pseudocordylus microlepidotus"/>
    <x v="0"/>
    <s v="Endemic"/>
    <x v="0"/>
    <x v="0"/>
  </r>
  <r>
    <s v="Acontias plumbeus"/>
    <x v="0"/>
    <s v="Not endemic"/>
    <x v="0"/>
    <x v="0"/>
  </r>
  <r>
    <s v="Afrotyphlops mucruso"/>
    <x v="0"/>
    <s v="Not endemic"/>
    <x v="0"/>
    <x v="0"/>
  </r>
  <r>
    <s v="Afrotyphlops schlegelii"/>
    <x v="0"/>
    <s v="Not endemic"/>
    <x v="0"/>
    <x v="0"/>
  </r>
  <r>
    <s v="Agama armata"/>
    <x v="0"/>
    <s v="Not endemic"/>
    <x v="0"/>
    <x v="0"/>
  </r>
  <r>
    <s v="Crocodylus niloticus"/>
    <x v="1"/>
    <s v="Not endemic"/>
    <x v="0"/>
    <x v="0"/>
  </r>
  <r>
    <s v="Heliobolus lugubris"/>
    <x v="0"/>
    <s v="Not endemic"/>
    <x v="0"/>
    <x v="0"/>
  </r>
  <r>
    <s v="Hemirhagerrhis nototaenia"/>
    <x v="0"/>
    <s v="Not endemic"/>
    <x v="0"/>
    <x v="0"/>
  </r>
  <r>
    <s v="Lygodactylus bradfieldi"/>
    <x v="0"/>
    <s v="Not endemic"/>
    <x v="0"/>
    <x v="0"/>
  </r>
  <r>
    <s v="Myriopholis longicauda"/>
    <x v="0"/>
    <s v="Not endemic"/>
    <x v="0"/>
    <x v="0"/>
  </r>
  <r>
    <s v="Pachydactylus punctatus"/>
    <x v="0"/>
    <s v="Not endemic"/>
    <x v="0"/>
    <x v="0"/>
  </r>
  <r>
    <s v="Panaspis maculicollis"/>
    <x v="0"/>
    <s v="Not endemic"/>
    <x v="0"/>
    <x v="0"/>
  </r>
  <r>
    <s v="Platysaurus intermedius"/>
    <x v="0"/>
    <s v="Not endemic"/>
    <x v="0"/>
    <x v="0"/>
  </r>
  <r>
    <s v="Prosymna lineata"/>
    <x v="0"/>
    <s v="Not endemic"/>
    <x v="0"/>
    <x v="0"/>
  </r>
  <r>
    <s v="Psammophis mossambicus"/>
    <x v="0"/>
    <s v="Not endemic"/>
    <x v="0"/>
    <x v="0"/>
  </r>
  <r>
    <s v="Scelotes limpopoensis"/>
    <x v="0"/>
    <s v="Not endemic"/>
    <x v="0"/>
    <x v="0"/>
  </r>
  <r>
    <s v="Trachylepis margaritifer"/>
    <x v="0"/>
    <s v="Not endemic"/>
    <x v="0"/>
    <x v="0"/>
  </r>
  <r>
    <s v="Trachylepis punctulata"/>
    <x v="0"/>
    <s v="Not endemic"/>
    <x v="0"/>
    <x v="0"/>
  </r>
  <r>
    <s v="Trachylepis striata"/>
    <x v="0"/>
    <s v="Not endemic"/>
    <x v="0"/>
    <x v="0"/>
  </r>
  <r>
    <s v="Afroedura transvaalica"/>
    <x v="0"/>
    <s v="Not endemic"/>
    <x v="0"/>
    <x v="0"/>
  </r>
  <r>
    <s v="Broadleysaurus major"/>
    <x v="0"/>
    <s v="Not endemic"/>
    <x v="0"/>
    <x v="0"/>
  </r>
  <r>
    <s v="Gerrhosaurus intermedius"/>
    <x v="0"/>
    <s v="Not endemic"/>
    <x v="0"/>
    <x v="0"/>
  </r>
  <r>
    <s v="Lycophidion variegatum"/>
    <x v="0"/>
    <s v="Not endemic"/>
    <x v="0"/>
    <x v="0"/>
  </r>
  <r>
    <s v="Lygodactylus stevensoni"/>
    <x v="0"/>
    <s v="Not endemic"/>
    <x v="0"/>
    <x v="0"/>
  </r>
  <r>
    <s v="Monopeltis sphenorhynchus"/>
    <x v="0"/>
    <s v="Not endemic"/>
    <x v="0"/>
    <x v="0"/>
  </r>
  <r>
    <s v="Pachydactylus tigrinus"/>
    <x v="0"/>
    <s v="Not endemic"/>
    <x v="0"/>
    <x v="0"/>
  </r>
  <r>
    <s v="Philothamnus natalensis"/>
    <x v="0"/>
    <s v="Not endemic"/>
    <x v="0"/>
    <x v="0"/>
  </r>
  <r>
    <s v="Prosymna stuhlmanni"/>
    <x v="0"/>
    <s v="Not endemic"/>
    <x v="0"/>
    <x v="0"/>
  </r>
  <r>
    <s v="Rhamphiophis rostratus"/>
    <x v="0"/>
    <s v="Not endemic"/>
    <x v="0"/>
    <x v="0"/>
  </r>
  <r>
    <s v="Xenocalamus transvaalensis"/>
    <x v="0"/>
    <s v="Not endemic"/>
    <x v="0"/>
    <x v="0"/>
  </r>
  <r>
    <s v="Acontias breviceps"/>
    <x v="0"/>
    <s v="Endemic"/>
    <x v="0"/>
    <x v="0"/>
  </r>
  <r>
    <s v="Afroedura karroica"/>
    <x v="0"/>
    <s v="Endemic"/>
    <x v="0"/>
    <x v="0"/>
  </r>
  <r>
    <s v="Bitis inornata"/>
    <x v="0"/>
    <s v="Endemic"/>
    <x v="0"/>
    <x v="0"/>
  </r>
  <r>
    <s v="Homopus femoralis"/>
    <x v="0"/>
    <s v="Endemic"/>
    <x v="0"/>
    <x v="0"/>
  </r>
  <r>
    <s v="Pachydactylus oculatus"/>
    <x v="0"/>
    <s v="Endemic"/>
    <x v="0"/>
    <x v="0"/>
  </r>
  <r>
    <s v="Tetradactylus tetradactylus"/>
    <x v="0"/>
    <s v="Endemic"/>
    <x v="0"/>
    <x v="0"/>
  </r>
  <r>
    <s v="Amplorhinus multimaculatus"/>
    <x v="0"/>
    <s v="Not endemic"/>
    <x v="0"/>
    <x v="0"/>
  </r>
  <r>
    <s v="Bitis armata"/>
    <x v="1"/>
    <s v="Endemic"/>
    <x v="0"/>
    <x v="0"/>
  </r>
  <r>
    <s v="Bradypodion pumilum"/>
    <x v="2"/>
    <s v="Endemic"/>
    <x v="0"/>
    <x v="0"/>
  </r>
  <r>
    <s v="Scelotes bipes"/>
    <x v="0"/>
    <s v="Endemic"/>
    <x v="0"/>
    <x v="0"/>
  </r>
  <r>
    <s v="Tetradactylus seps"/>
    <x v="0"/>
    <s v="Endemic"/>
    <x v="0"/>
    <x v="0"/>
  </r>
  <r>
    <s v="Bitis atropos"/>
    <x v="0"/>
    <s v="Endemic"/>
    <x v="0"/>
    <x v="0"/>
  </r>
  <r>
    <s v="Bradypodion gutturale"/>
    <x v="0"/>
    <s v="Endemic"/>
    <x v="0"/>
    <x v="0"/>
  </r>
  <r>
    <s v="Chamaesaura aenea"/>
    <x v="2"/>
    <s v="Not endemic"/>
    <x v="0"/>
    <x v="0"/>
  </r>
  <r>
    <s v="Pachydactylus vansoni"/>
    <x v="0"/>
    <s v="Not endemic"/>
    <x v="0"/>
    <x v="0"/>
  </r>
  <r>
    <s v="Pseudocordylus melanotus"/>
    <x v="0"/>
    <s v="Not endemic"/>
    <x v="0"/>
    <x v="0"/>
  </r>
  <r>
    <s v="Bitis cornuta"/>
    <x v="0"/>
    <s v="Not endemic"/>
    <x v="0"/>
    <x v="0"/>
  </r>
  <r>
    <s v="Boaedon mentalis"/>
    <x v="0"/>
    <s v="Not endemic"/>
    <x v="0"/>
    <x v="0"/>
  </r>
  <r>
    <s v="Chamaeleo namaquensis"/>
    <x v="0"/>
    <s v="Not endemic"/>
    <x v="0"/>
    <x v="0"/>
  </r>
  <r>
    <s v="Chondrodactylus angulifer"/>
    <x v="0"/>
    <s v="Not endemic"/>
    <x v="0"/>
    <x v="0"/>
  </r>
  <r>
    <s v="Dipsina multimaculata"/>
    <x v="0"/>
    <s v="Not endemic"/>
    <x v="0"/>
    <x v="0"/>
  </r>
  <r>
    <s v="Meroles suborbitalis"/>
    <x v="0"/>
    <s v="Not endemic"/>
    <x v="0"/>
    <x v="0"/>
  </r>
  <r>
    <s v="Namibiana gracilior"/>
    <x v="0"/>
    <s v="Not endemic"/>
    <x v="0"/>
    <x v="0"/>
  </r>
  <r>
    <s v="Pachydactylus latirostris"/>
    <x v="0"/>
    <s v="Not endemic"/>
    <x v="0"/>
    <x v="0"/>
  </r>
  <r>
    <s v="Pachydactylus purcelli"/>
    <x v="0"/>
    <s v="Not endemic"/>
    <x v="0"/>
    <x v="0"/>
  </r>
  <r>
    <s v="Pachydactylus weberi"/>
    <x v="0"/>
    <s v="Not endemic"/>
    <x v="0"/>
    <x v="0"/>
  </r>
  <r>
    <s v="Telescopus beetzii"/>
    <x v="0"/>
    <s v="Not endemic"/>
    <x v="0"/>
    <x v="0"/>
  </r>
  <r>
    <s v="Trachylepis occidentalis"/>
    <x v="0"/>
    <s v="Not endemic"/>
    <x v="0"/>
    <x v="0"/>
  </r>
  <r>
    <s v="Afroedura pondolia"/>
    <x v="0"/>
    <s v="Endemic"/>
    <x v="0"/>
    <x v="0"/>
  </r>
  <r>
    <s v="Kinixys natalensis"/>
    <x v="1"/>
    <s v="Not endemic"/>
    <x v="0"/>
    <x v="0"/>
  </r>
  <r>
    <s v="Macrelaps microlepidotus"/>
    <x v="0"/>
    <s v="Endemic"/>
    <x v="0"/>
    <x v="0"/>
  </r>
  <r>
    <s v="Scelotes bourquini"/>
    <x v="1"/>
    <s v="Endemic"/>
    <x v="0"/>
    <x v="0"/>
  </r>
  <r>
    <s v="Amblyodipsas ventrimaculata"/>
    <x v="0"/>
    <s v="Not endemic"/>
    <x v="0"/>
    <x v="0"/>
  </r>
  <r>
    <s v="Gerrhosaurus auritus"/>
    <x v="0"/>
    <s v="Not endemic"/>
    <x v="0"/>
    <x v="0"/>
  </r>
  <r>
    <s v="Homopholis wahlbergii"/>
    <x v="0"/>
    <s v="Not endemic"/>
    <x v="0"/>
    <x v="0"/>
  </r>
  <r>
    <s v="Platysaurus guttatus"/>
    <x v="0"/>
    <s v="Endemic"/>
    <x v="0"/>
    <x v="0"/>
  </r>
  <r>
    <s v="Platysaurus minor"/>
    <x v="0"/>
    <s v="Endemic"/>
    <x v="0"/>
    <x v="0"/>
  </r>
  <r>
    <s v="Smaug breyeri"/>
    <x v="0"/>
    <s v="Endemic"/>
    <x v="0"/>
    <x v="0"/>
  </r>
  <r>
    <s v="Aparallactus lunulatus"/>
    <x v="0"/>
    <s v="Not endemic"/>
    <x v="0"/>
    <x v="0"/>
  </r>
  <r>
    <s v="Dipsadoboa aulica"/>
    <x v="0"/>
    <s v="Not endemic"/>
    <x v="0"/>
    <x v="0"/>
  </r>
  <r>
    <s v="Scelotes bidigittatus"/>
    <x v="0"/>
    <s v="Not endemic"/>
    <x v="0"/>
    <x v="0"/>
  </r>
  <r>
    <s v="Australolacerta australis"/>
    <x v="0"/>
    <s v="Endemic"/>
    <x v="0"/>
    <x v="0"/>
  </r>
  <r>
    <s v="Bitis rubida"/>
    <x v="0"/>
    <s v="Endemic"/>
    <x v="0"/>
    <x v="0"/>
  </r>
  <r>
    <s v="Cordylosaurus subtessellatus"/>
    <x v="0"/>
    <s v="Not endemic"/>
    <x v="0"/>
    <x v="0"/>
  </r>
  <r>
    <s v="Cordylus mclachlani"/>
    <x v="0"/>
    <s v="Endemic"/>
    <x v="0"/>
    <x v="0"/>
  </r>
  <r>
    <s v="Goggia hexapora"/>
    <x v="0"/>
    <s v="Endemic"/>
    <x v="0"/>
    <x v="0"/>
  </r>
  <r>
    <s v="Goggia microlepidota"/>
    <x v="0"/>
    <s v="Endemic"/>
    <x v="0"/>
    <x v="0"/>
  </r>
  <r>
    <s v="Hemicordylus capensis"/>
    <x v="0"/>
    <s v="Endemic"/>
    <x v="0"/>
    <x v="0"/>
  </r>
  <r>
    <s v="Amblyodipsas concolor"/>
    <x v="0"/>
    <s v="Not endemic"/>
    <x v="0"/>
    <x v="0"/>
  </r>
  <r>
    <s v="Chamaesaura macrolepis"/>
    <x v="0"/>
    <s v="Not endemic"/>
    <x v="0"/>
    <x v="0"/>
  </r>
  <r>
    <s v="Dendroaspis angusticeps"/>
    <x v="1"/>
    <s v="Not endemic"/>
    <x v="0"/>
    <x v="0"/>
  </r>
  <r>
    <s v="Leptotyphlops sylvicolus"/>
    <x v="0"/>
    <s v="Endemic"/>
    <x v="0"/>
    <x v="0"/>
  </r>
  <r>
    <s v="Naja subfulva"/>
    <x v="0"/>
    <s v="Not endemic"/>
    <x v="0"/>
    <x v="0"/>
  </r>
  <r>
    <s v="Scelotes mossambicus"/>
    <x v="0"/>
    <s v="Not endemic"/>
    <x v="0"/>
    <x v="0"/>
  </r>
  <r>
    <s v="Tetradactylus africanus"/>
    <x v="0"/>
    <s v="Not endemic"/>
    <x v="0"/>
    <x v="0"/>
  </r>
  <r>
    <s v="Trachylepis depressa"/>
    <x v="0"/>
    <s v="Not endemic"/>
    <x v="0"/>
    <x v="0"/>
  </r>
  <r>
    <s v="Afroedura langi"/>
    <x v="0"/>
    <s v="Endemic"/>
    <x v="0"/>
    <x v="0"/>
  </r>
  <r>
    <s v="Smaug vandami"/>
    <x v="0"/>
    <s v="Endemic"/>
    <x v="0"/>
    <x v="0"/>
  </r>
  <r>
    <s v="Acontias cregoi"/>
    <x v="0"/>
    <s v="Endemic"/>
    <x v="0"/>
    <x v="0"/>
  </r>
  <r>
    <s v="Leptotyphlops conjunctus"/>
    <x v="0"/>
    <s v="Not endemic"/>
    <x v="0"/>
    <x v="0"/>
  </r>
  <r>
    <s v="Lygodactylus nigropunctatus"/>
    <x v="0"/>
    <s v="Endemic"/>
    <x v="0"/>
    <x v="0"/>
  </r>
  <r>
    <s v="Bradypodion damaranum"/>
    <x v="0"/>
    <s v="Endemic"/>
    <x v="0"/>
    <x v="0"/>
  </r>
  <r>
    <s v="Tetradactylus fitzsimonsi"/>
    <x v="0"/>
    <s v="Endemic"/>
    <x v="0"/>
    <x v="0"/>
  </r>
  <r>
    <s v="Pachydactylus wahlbergii"/>
    <x v="0"/>
    <s v="Not endemic"/>
    <x v="0"/>
    <x v="0"/>
  </r>
  <r>
    <s v="Goggia hewitti"/>
    <x v="0"/>
    <s v="Endemic"/>
    <x v="0"/>
    <x v="0"/>
  </r>
  <r>
    <s v="Pachydactylus kladaroderma"/>
    <x v="0"/>
    <s v="Endemic"/>
    <x v="0"/>
    <x v="0"/>
  </r>
  <r>
    <s v="Tropidosaura gularis"/>
    <x v="0"/>
    <s v="Endemic"/>
    <x v="0"/>
    <x v="0"/>
  </r>
  <r>
    <s v="Acontias lineatus"/>
    <x v="0"/>
    <s v="Not endemic"/>
    <x v="0"/>
    <x v="0"/>
  </r>
  <r>
    <s v="Afroedura leoloensis"/>
    <x v="0"/>
    <s v="Endemic"/>
    <x v="2"/>
    <x v="0"/>
  </r>
  <r>
    <s v="Platysaurus orientalis"/>
    <x v="0"/>
    <s v="Endemic"/>
    <x v="0"/>
    <x v="0"/>
  </r>
  <r>
    <s v="Scelotes mirus"/>
    <x v="0"/>
    <s v="Not endemic"/>
    <x v="0"/>
    <x v="0"/>
  </r>
  <r>
    <s v="Afroedura halli"/>
    <x v="0"/>
    <s v="Not endemic"/>
    <x v="0"/>
    <x v="0"/>
  </r>
  <r>
    <s v="Psammobates geometricus"/>
    <x v="4"/>
    <s v="Endemic"/>
    <x v="0"/>
    <x v="0"/>
  </r>
  <r>
    <s v="Ninurta coeruleopunctatus"/>
    <x v="0"/>
    <s v="Endemic"/>
    <x v="0"/>
    <x v="0"/>
  </r>
  <r>
    <s v="Afroedura amatolica"/>
    <x v="0"/>
    <s v="Endemic"/>
    <x v="0"/>
    <x v="0"/>
  </r>
  <r>
    <s v="Agama anchietae"/>
    <x v="0"/>
    <s v="Not endemic"/>
    <x v="0"/>
    <x v="0"/>
  </r>
  <r>
    <s v="Bitis xeropaga"/>
    <x v="0"/>
    <s v="Not endemic"/>
    <x v="0"/>
    <x v="0"/>
  </r>
  <r>
    <s v="Chondrodactylus laevigatus"/>
    <x v="0"/>
    <s v="Not endemic"/>
    <x v="0"/>
    <x v="0"/>
  </r>
  <r>
    <s v="Namibiana occidentalis"/>
    <x v="0"/>
    <s v="Not endemic"/>
    <x v="0"/>
    <x v="0"/>
  </r>
  <r>
    <s v="Pachydactylus atorquatus"/>
    <x v="0"/>
    <s v="Not endemic"/>
    <x v="0"/>
    <x v="0"/>
  </r>
  <r>
    <s v="Pachydactylus haackei"/>
    <x v="0"/>
    <s v="Not endemic"/>
    <x v="0"/>
    <x v="0"/>
  </r>
  <r>
    <s v="Pachydactylus montanus"/>
    <x v="0"/>
    <s v="Not endemic"/>
    <x v="0"/>
    <x v="0"/>
  </r>
  <r>
    <s v="Pachydactylus rugosus"/>
    <x v="0"/>
    <s v="Not endemic"/>
    <x v="0"/>
    <x v="0"/>
  </r>
  <r>
    <s v="Pedioplanis inornata"/>
    <x v="0"/>
    <s v="Not endemic"/>
    <x v="0"/>
    <x v="0"/>
  </r>
  <r>
    <s v="Platysaurus broadleyi"/>
    <x v="0"/>
    <s v="Endemic"/>
    <x v="0"/>
    <x v="0"/>
  </r>
  <r>
    <s v="Prosymna frontalis"/>
    <x v="0"/>
    <s v="Not endemic"/>
    <x v="0"/>
    <x v="0"/>
  </r>
  <r>
    <s v="Rhinotyphlops schinzi"/>
    <x v="0"/>
    <s v="Not endemic"/>
    <x v="0"/>
    <x v="0"/>
  </r>
  <r>
    <s v="Trachylepis sparsa"/>
    <x v="0"/>
    <s v="Not endemic"/>
    <x v="0"/>
    <x v="0"/>
  </r>
  <r>
    <s v="Trachylepis spilogaster"/>
    <x v="0"/>
    <s v="Not endemic"/>
    <x v="0"/>
    <x v="0"/>
  </r>
  <r>
    <s v="Homopholis mulleri"/>
    <x v="2"/>
    <s v="Endemic"/>
    <x v="0"/>
    <x v="0"/>
  </r>
  <r>
    <s v="Cordylus oelofseni"/>
    <x v="0"/>
    <s v="Endemic"/>
    <x v="0"/>
    <x v="0"/>
  </r>
  <r>
    <s v="Bradypodion transvaalense"/>
    <x v="0"/>
    <s v="Not endemic"/>
    <x v="0"/>
    <x v="0"/>
  </r>
  <r>
    <s v="Smaug barbertonensis"/>
    <x v="0"/>
    <s v="Endemic"/>
    <x v="0"/>
    <x v="0"/>
  </r>
  <r>
    <s v="Zygaspis vandami"/>
    <x v="0"/>
    <s v="Endemic"/>
    <x v="0"/>
    <x v="0"/>
  </r>
  <r>
    <s v="Afroedura haackei"/>
    <x v="0"/>
    <s v="Endemic"/>
    <x v="0"/>
    <x v="0"/>
  </r>
  <r>
    <s v="Inyoka swazicus"/>
    <x v="0"/>
    <s v="Not endemic"/>
    <x v="0"/>
    <x v="0"/>
  </r>
  <r>
    <s v="Bradypodion barbatulum"/>
    <x v="0"/>
    <s v="Endemic"/>
    <x v="0"/>
    <x v="0"/>
  </r>
  <r>
    <s v="Bradypodion baviaanense"/>
    <x v="0"/>
    <s v="Endemic"/>
    <x v="0"/>
    <x v="1"/>
  </r>
  <r>
    <s v="Bradypodion melanocephalum"/>
    <x v="2"/>
    <s v="Endemic"/>
    <x v="0"/>
    <x v="0"/>
  </r>
  <r>
    <s v="Scelotes guentheri"/>
    <x v="5"/>
    <s v="Endemic"/>
    <x v="3"/>
    <x v="3"/>
  </r>
  <r>
    <s v="Bradypodion thamnobates"/>
    <x v="3"/>
    <s v="Endemic"/>
    <x v="0"/>
    <x v="0"/>
  </r>
  <r>
    <s v="Afroedura nivaria"/>
    <x v="0"/>
    <s v="Endemic"/>
    <x v="0"/>
    <x v="0"/>
  </r>
  <r>
    <s v="Bradypodion dracomontanum"/>
    <x v="2"/>
    <s v="Endemic"/>
    <x v="0"/>
    <x v="0"/>
  </r>
  <r>
    <s v="Tetradactylus breyeri"/>
    <x v="2"/>
    <s v="Endemic"/>
    <x v="0"/>
    <x v="0"/>
  </r>
  <r>
    <s v="Smaug giganteus"/>
    <x v="1"/>
    <s v="Endemic"/>
    <x v="0"/>
    <x v="0"/>
  </r>
  <r>
    <s v="Acontias kgalagadi"/>
    <x v="0"/>
    <s v="Not endemic"/>
    <x v="0"/>
    <x v="0"/>
  </r>
  <r>
    <s v="Leptotyphlops jacobseni"/>
    <x v="0"/>
    <s v="Endemic"/>
    <x v="0"/>
    <x v="0"/>
  </r>
  <r>
    <s v="Lygodactylus methueni"/>
    <x v="3"/>
    <s v="Endemic"/>
    <x v="0"/>
    <x v="0"/>
  </r>
  <r>
    <s v="Pseudocordylus transvaalensis"/>
    <x v="0"/>
    <s v="Endemic"/>
    <x v="0"/>
    <x v="0"/>
  </r>
  <r>
    <s v="Monopeltis leonhardi"/>
    <x v="0"/>
    <s v="Not endemic"/>
    <x v="0"/>
    <x v="0"/>
  </r>
  <r>
    <s v="Scelotes montispectus"/>
    <x v="2"/>
    <s v="Endemic"/>
    <x v="0"/>
    <x v="0"/>
  </r>
  <r>
    <s v="Afroedura broadleyi"/>
    <x v="0"/>
    <s v="Endemic"/>
    <x v="0"/>
    <x v="0"/>
  </r>
  <r>
    <s v="Lygodactylus montiscaeruli"/>
    <x v="0"/>
    <s v="Endemic"/>
    <x v="1"/>
    <x v="0"/>
  </r>
  <r>
    <s v="Bradypodion taeniabronchum"/>
    <x v="0"/>
    <s v="Endemic"/>
    <x v="0"/>
    <x v="0"/>
  </r>
  <r>
    <s v="Scelotes inornatus"/>
    <x v="4"/>
    <s v="Endemic"/>
    <x v="3"/>
    <x v="3"/>
  </r>
  <r>
    <s v="Afroedura maripi"/>
    <x v="0"/>
    <s v="Endemic"/>
    <x v="1"/>
    <x v="0"/>
  </r>
  <r>
    <s v="Afroedura rondavelica"/>
    <x v="6"/>
    <s v="Endemic"/>
    <x v="0"/>
    <x v="0"/>
  </r>
  <r>
    <s v="Afroedura rupestris"/>
    <x v="0"/>
    <s v="Endemic"/>
    <x v="1"/>
    <x v="0"/>
  </r>
  <r>
    <s v="Nucras aurantiaca"/>
    <x v="6"/>
    <s v="Endemic"/>
    <x v="2"/>
    <x v="1"/>
  </r>
  <r>
    <s v="Pachydactylus labialis"/>
    <x v="0"/>
    <s v="Endemic"/>
    <x v="0"/>
    <x v="0"/>
  </r>
  <r>
    <s v="Lamprophis fiskii"/>
    <x v="0"/>
    <s v="Endemic"/>
    <x v="0"/>
    <x v="0"/>
  </r>
  <r>
    <s v="Afroedura hawequensis"/>
    <x v="0"/>
    <s v="Endemic"/>
    <x v="0"/>
    <x v="0"/>
  </r>
  <r>
    <s v="Psammobates geometricus detailed"/>
    <x v="4"/>
    <s v="Endemic"/>
    <x v="2"/>
    <x v="0"/>
  </r>
  <r>
    <s v="Bradypodion venustum"/>
    <x v="1"/>
    <s v="Endemic"/>
    <x v="3"/>
    <x v="0"/>
  </r>
  <r>
    <s v="Pseudocordylus spinosus"/>
    <x v="0"/>
    <s v="Endemic"/>
    <x v="0"/>
    <x v="0"/>
  </r>
  <r>
    <s v="Bradypodion kentanicum"/>
    <x v="1"/>
    <s v="Endemic"/>
    <x v="1"/>
    <x v="2"/>
  </r>
  <r>
    <s v="Cordylus niger"/>
    <x v="0"/>
    <s v="Endemic"/>
    <x v="0"/>
    <x v="0"/>
  </r>
  <r>
    <s v="Cryptactites peringueyi"/>
    <x v="0"/>
    <s v="Endemic"/>
    <x v="2"/>
    <x v="1"/>
  </r>
  <r>
    <s v="Afroedura pienaari"/>
    <x v="0"/>
    <s v="Endemic"/>
    <x v="0"/>
    <x v="0"/>
  </r>
  <r>
    <s v="Amblyodipsas microphthalma"/>
    <x v="0"/>
    <s v="Not endemic"/>
    <x v="0"/>
    <x v="0"/>
  </r>
  <r>
    <s v="Chirindia langi"/>
    <x v="0"/>
    <s v="Endemic"/>
    <x v="0"/>
    <x v="0"/>
  </r>
  <r>
    <s v="Lygodactylus soutpansbergensis"/>
    <x v="0"/>
    <s v="Endemic"/>
    <x v="1"/>
    <x v="0"/>
  </r>
  <r>
    <s v="Platysaurus relictus"/>
    <x v="2"/>
    <s v="Endemic"/>
    <x v="1"/>
    <x v="0"/>
  </r>
  <r>
    <s v="Smaug depressus"/>
    <x v="0"/>
    <s v="Endemic"/>
    <x v="0"/>
    <x v="0"/>
  </r>
  <r>
    <s v="Vhembelacerta rupicola"/>
    <x v="0"/>
    <s v="Endemic"/>
    <x v="1"/>
    <x v="0"/>
  </r>
  <r>
    <s v="Afrotyphlops fornasinii"/>
    <x v="0"/>
    <s v="Not endemic"/>
    <x v="0"/>
    <x v="0"/>
  </r>
  <r>
    <s v="Bitis gabonica"/>
    <x v="2"/>
    <s v="Not endemic"/>
    <x v="0"/>
    <x v="0"/>
  </r>
  <r>
    <s v="Kinixys zombensis"/>
    <x v="0"/>
    <s v="Not endemic"/>
    <x v="0"/>
    <x v="0"/>
  </r>
  <r>
    <s v="Pelusios castanoides"/>
    <x v="1"/>
    <s v="Not endemic"/>
    <x v="0"/>
    <x v="0"/>
  </r>
  <r>
    <s v="Pelusios rhodesianus"/>
    <x v="1"/>
    <s v="Not endemic"/>
    <x v="0"/>
    <x v="0"/>
  </r>
  <r>
    <s v="Prosymna janii"/>
    <x v="0"/>
    <s v="Not endemic"/>
    <x v="0"/>
    <x v="0"/>
  </r>
  <r>
    <s v="Scelotes fitzsimonsi"/>
    <x v="0"/>
    <s v="Endemic"/>
    <x v="0"/>
    <x v="0"/>
  </r>
  <r>
    <s v="Acontias parietalis"/>
    <x v="0"/>
    <s v="Not endemic"/>
    <x v="0"/>
    <x v="0"/>
  </r>
  <r>
    <s v="Afroedura marleyi"/>
    <x v="0"/>
    <s v="Not endemic"/>
    <x v="0"/>
    <x v="0"/>
  </r>
  <r>
    <s v="Bradypodion setaroi"/>
    <x v="2"/>
    <s v="Not endemic"/>
    <x v="0"/>
    <x v="0"/>
  </r>
  <r>
    <s v="Dasypeltis medici"/>
    <x v="0"/>
    <s v="Not endemic"/>
    <x v="0"/>
    <x v="0"/>
  </r>
  <r>
    <s v="Duberria variegata"/>
    <x v="0"/>
    <s v="Not endemic"/>
    <x v="0"/>
    <x v="0"/>
  </r>
  <r>
    <s v="Lycodonomorphus obscuriventris"/>
    <x v="0"/>
    <s v="Not endemic"/>
    <x v="0"/>
    <x v="0"/>
  </r>
  <r>
    <s v="Lycophidion pygmaeum"/>
    <x v="2"/>
    <s v="Not endemic"/>
    <x v="0"/>
    <x v="0"/>
  </r>
  <r>
    <s v="Meizodon semiornatus"/>
    <x v="0"/>
    <s v="Not endemic"/>
    <x v="0"/>
    <x v="0"/>
  </r>
  <r>
    <s v="Natriciteres sylvatica"/>
    <x v="0"/>
    <s v="Not endemic"/>
    <x v="0"/>
    <x v="0"/>
  </r>
  <r>
    <s v="Philothamnus angolensis"/>
    <x v="2"/>
    <s v="Not endemic"/>
    <x v="0"/>
    <x v="0"/>
  </r>
  <r>
    <s v="Scelotes arenicola"/>
    <x v="0"/>
    <s v="Not endemic"/>
    <x v="0"/>
    <x v="0"/>
  </r>
  <r>
    <s v="Scelotes vestigifer"/>
    <x v="0"/>
    <s v="Not endemic"/>
    <x v="0"/>
    <x v="0"/>
  </r>
  <r>
    <s v="Zygaspis arenicola"/>
    <x v="0"/>
    <s v="Not endemic"/>
    <x v="0"/>
    <x v="0"/>
  </r>
  <r>
    <s v="Cryptoblepharus africanus"/>
    <x v="4"/>
    <s v="Not endemic"/>
    <x v="0"/>
    <x v="0"/>
  </r>
  <r>
    <s v="Bradypodion caeruleogula"/>
    <x v="3"/>
    <s v="Endemic"/>
    <x v="2"/>
    <x v="1"/>
  </r>
  <r>
    <s v="Bradypodion atromontanum"/>
    <x v="0"/>
    <s v="Endemic"/>
    <x v="0"/>
    <x v="0"/>
  </r>
  <r>
    <s v="Ramigekko swartbergensis"/>
    <x v="0"/>
    <s v="Endemic"/>
    <x v="0"/>
    <x v="0"/>
  </r>
  <r>
    <s v="Lygodactylus graniticolus"/>
    <x v="0"/>
    <s v="Endemic"/>
    <x v="0"/>
    <x v="0"/>
  </r>
  <r>
    <s v="Acontias rieppeli"/>
    <x v="3"/>
    <s v="Endemic"/>
    <x v="0"/>
    <x v="0"/>
  </r>
  <r>
    <s v="Afroedura multiporis"/>
    <x v="2"/>
    <s v="Endemic"/>
    <x v="0"/>
    <x v="0"/>
  </r>
  <r>
    <s v="Tetradactylus eastwoodae"/>
    <x v="5"/>
    <s v="Endemic"/>
    <x v="2"/>
    <x v="2"/>
  </r>
  <r>
    <s v="Tropidosaura essexi"/>
    <x v="0"/>
    <s v="Not endemic"/>
    <x v="0"/>
    <x v="0"/>
  </r>
  <r>
    <s v="Acontias albigularis"/>
    <x v="6"/>
    <s v="Endemic"/>
    <x v="0"/>
    <x v="0"/>
  </r>
  <r>
    <s v="Lygodactylus waterbergensis"/>
    <x v="0"/>
    <s v="Endemic"/>
    <x v="0"/>
    <x v="0"/>
  </r>
  <r>
    <s v="Bradypodion emerald"/>
    <x v="7"/>
    <s v="NA"/>
    <x v="0"/>
    <x v="0"/>
  </r>
  <r>
    <s v="Montaspis gilvomaculata"/>
    <x v="6"/>
    <s v="Endemic"/>
    <x v="0"/>
    <x v="0"/>
  </r>
  <r>
    <s v="Pseudocordylus langi"/>
    <x v="0"/>
    <s v="Endemic"/>
    <x v="0"/>
    <x v="0"/>
  </r>
  <r>
    <s v="Tropidosaura cottrelli"/>
    <x v="0"/>
    <s v="Not endemic"/>
    <x v="0"/>
    <x v="0"/>
  </r>
  <r>
    <s v="Acontias namaquensis"/>
    <x v="0"/>
    <s v="Endemic"/>
    <x v="0"/>
    <x v="0"/>
  </r>
  <r>
    <s v="Acontias tristis"/>
    <x v="0"/>
    <s v="Endemic"/>
    <x v="0"/>
    <x v="0"/>
  </r>
  <r>
    <s v="Goggia lineata"/>
    <x v="0"/>
    <s v="Not endemic"/>
    <x v="0"/>
    <x v="0"/>
  </r>
  <r>
    <s v="Goggia rupicola"/>
    <x v="0"/>
    <s v="Endemic"/>
    <x v="0"/>
    <x v="0"/>
  </r>
  <r>
    <s v="Meroles ctenodactylus"/>
    <x v="0"/>
    <s v="Not endemic"/>
    <x v="0"/>
    <x v="0"/>
  </r>
  <r>
    <s v="Namazonurus peersi"/>
    <x v="0"/>
    <s v="Endemic"/>
    <x v="0"/>
    <x v="0"/>
  </r>
  <r>
    <s v="Pachydactylus barnardi"/>
    <x v="0"/>
    <s v="Not endemic"/>
    <x v="0"/>
    <x v="0"/>
  </r>
  <r>
    <s v="Pachydactylus macrolepis"/>
    <x v="0"/>
    <s v="Endemic"/>
    <x v="0"/>
    <x v="0"/>
  </r>
  <r>
    <s v="Pachydactylus namaquensis"/>
    <x v="0"/>
    <s v="Not endemic"/>
    <x v="0"/>
    <x v="0"/>
  </r>
  <r>
    <s v="Platysaurus capensis"/>
    <x v="0"/>
    <s v="Endemic"/>
    <x v="0"/>
    <x v="0"/>
  </r>
  <r>
    <s v="Rhoptropella ocellata"/>
    <x v="0"/>
    <s v="Not endemic"/>
    <x v="0"/>
    <x v="0"/>
  </r>
  <r>
    <s v="Lygodactylus incognitus"/>
    <x v="0"/>
    <s v="Endemic"/>
    <x v="2"/>
    <x v="2"/>
  </r>
  <r>
    <s v="Platysaurus lebomboensis"/>
    <x v="0"/>
    <s v="Not endemic"/>
    <x v="0"/>
    <x v="0"/>
  </r>
  <r>
    <s v="Smaug warreni"/>
    <x v="0"/>
    <s v="Not endemic"/>
    <x v="0"/>
    <x v="0"/>
  </r>
  <r>
    <s v="Bradypodion caffrum"/>
    <x v="3"/>
    <s v="Endemic"/>
    <x v="2"/>
    <x v="3"/>
  </r>
  <r>
    <s v="Hemicordylus nebulosus"/>
    <x v="1"/>
    <s v="Endemic"/>
    <x v="2"/>
    <x v="0"/>
  </r>
  <r>
    <s v="Afroedura pongola"/>
    <x v="6"/>
    <s v="Endemic"/>
    <x v="0"/>
    <x v="0"/>
  </r>
  <r>
    <s v="Smaug swazicus"/>
    <x v="0"/>
    <s v="Not endemic"/>
    <x v="0"/>
    <x v="0"/>
  </r>
  <r>
    <s v="Afroedura granitica"/>
    <x v="0"/>
    <s v="Endemic"/>
    <x v="2"/>
    <x v="0"/>
  </r>
  <r>
    <s v="Acontias gariepensis"/>
    <x v="0"/>
    <s v="Not endemic"/>
    <x v="0"/>
    <x v="0"/>
  </r>
  <r>
    <s v="Monopeltis mauricei"/>
    <x v="0"/>
    <s v="Not endemic"/>
    <x v="0"/>
    <x v="0"/>
  </r>
  <r>
    <s v="Cordylus minor"/>
    <x v="0"/>
    <s v="Endemic"/>
    <x v="0"/>
    <x v="0"/>
  </r>
  <r>
    <s v="Goggia braacki"/>
    <x v="0"/>
    <s v="Endemic"/>
    <x v="0"/>
    <x v="0"/>
  </r>
  <r>
    <s v="Acontias fitzsimonsi"/>
    <x v="0"/>
    <s v="Endemic"/>
    <x v="0"/>
    <x v="0"/>
  </r>
  <r>
    <s v="Monopeltis decosteri"/>
    <x v="0"/>
    <s v="Not endemic"/>
    <x v="0"/>
    <x v="0"/>
  </r>
  <r>
    <s v="Nucras caesicaudata"/>
    <x v="6"/>
    <s v="Not endemic"/>
    <x v="0"/>
    <x v="0"/>
  </r>
  <r>
    <s v="Pelusios subniger"/>
    <x v="0"/>
    <s v="Not endemic"/>
    <x v="0"/>
    <x v="0"/>
  </r>
  <r>
    <s v="Acontias wakkerstroomensis"/>
    <x v="6"/>
    <s v="Endemic"/>
    <x v="0"/>
    <x v="0"/>
  </r>
  <r>
    <s v="Bradypodion nemorale"/>
    <x v="1"/>
    <s v="Endemic"/>
    <x v="2"/>
    <x v="2"/>
  </r>
  <r>
    <s v="Goggia gemmula"/>
    <x v="0"/>
    <s v="Not endemic"/>
    <x v="0"/>
    <x v="0"/>
  </r>
  <r>
    <s v="Namazonurus lawrenci"/>
    <x v="0"/>
    <s v="Endemic"/>
    <x v="0"/>
    <x v="0"/>
  </r>
  <r>
    <s v="Pachydactylus carinatus"/>
    <x v="0"/>
    <s v="Not endemic"/>
    <x v="0"/>
    <x v="0"/>
  </r>
  <r>
    <s v="Platysaurus attenboroughi"/>
    <x v="0"/>
    <s v="Not endemic"/>
    <x v="0"/>
    <x v="0"/>
  </r>
  <r>
    <s v="Scelotes capensis"/>
    <x v="0"/>
    <s v="Not endemic"/>
    <x v="0"/>
    <x v="0"/>
  </r>
  <r>
    <s v="Bitis schneideri"/>
    <x v="0"/>
    <s v="Not endemic"/>
    <x v="0"/>
    <x v="0"/>
  </r>
  <r>
    <s v="Typhlosaurus lomiae"/>
    <x v="2"/>
    <s v="Endemic"/>
    <x v="1"/>
    <x v="0"/>
  </r>
  <r>
    <s v="Typhlosaurus vermis"/>
    <x v="0"/>
    <s v="Not endemic"/>
    <x v="0"/>
    <x v="0"/>
  </r>
  <r>
    <s v="Cordylus imkeae"/>
    <x v="0"/>
    <s v="Endemic"/>
    <x v="3"/>
    <x v="1"/>
  </r>
  <r>
    <s v="Afroedura namaquensis"/>
    <x v="0"/>
    <s v="Endemic"/>
    <x v="3"/>
    <x v="0"/>
  </r>
  <r>
    <s v="Bradypodion ngomeense"/>
    <x v="1"/>
    <s v="Endemic"/>
    <x v="2"/>
    <x v="2"/>
  </r>
  <r>
    <s v="Acontias richardi"/>
    <x v="2"/>
    <s v="Endemic"/>
    <x v="2"/>
    <x v="0"/>
  </r>
  <r>
    <s v="Pachydactylus amoenus"/>
    <x v="0"/>
    <s v="Endemic"/>
    <x v="0"/>
    <x v="0"/>
  </r>
  <r>
    <s v="Pachydactylus monicae"/>
    <x v="0"/>
    <s v="Not endemic"/>
    <x v="0"/>
    <x v="0"/>
  </r>
  <r>
    <s v="Pachydactylus rangei"/>
    <x v="0"/>
    <s v="Not endemic"/>
    <x v="2"/>
    <x v="0"/>
  </r>
  <r>
    <s v="Pachydactylus visseri"/>
    <x v="0"/>
    <s v="Not endemic"/>
    <x v="0"/>
    <x v="0"/>
  </r>
  <r>
    <s v="Psammophis trigrammus"/>
    <x v="0"/>
    <s v="Not endemic"/>
    <x v="0"/>
    <x v="0"/>
  </r>
  <r>
    <s v="Typhlosaurus meyeri"/>
    <x v="0"/>
    <s v="Not endemic"/>
    <x v="0"/>
    <x v="0"/>
  </r>
  <r>
    <s v="Afroedura waterbergensis"/>
    <x v="0"/>
    <s v="Endemic"/>
    <x v="2"/>
    <x v="1"/>
  </r>
  <r>
    <s v="Meroles cuneirostris"/>
    <x v="0"/>
    <s v="Not endemic"/>
    <x v="0"/>
    <x v="0"/>
  </r>
  <r>
    <s v="Afroedura major"/>
    <x v="8"/>
    <s v="NA"/>
    <x v="4"/>
    <x v="4"/>
  </r>
  <r>
    <s v="Afroedura tembulica"/>
    <x v="0"/>
    <s v="Endemic"/>
    <x v="3"/>
    <x v="3"/>
  </r>
  <r>
    <s v="Goggia matzikamaensis"/>
    <x v="0"/>
    <s v="Endemic"/>
    <x v="3"/>
    <x v="3"/>
  </r>
  <r>
    <s v="Leptotyphlops telloi"/>
    <x v="8"/>
    <s v="NA"/>
    <x v="4"/>
    <x v="4"/>
  </r>
  <r>
    <s v="Platysaurus monotropis"/>
    <x v="2"/>
    <s v="Endemic"/>
    <x v="3"/>
    <x v="3"/>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
  <r>
    <s v="Oreochromis mossambicus"/>
    <s v="Not endemic"/>
    <x v="0"/>
    <x v="0"/>
    <x v="0"/>
  </r>
  <r>
    <s v="Glossogobius callidus"/>
    <s v="Not endemic"/>
    <x v="0"/>
    <x v="0"/>
    <x v="1"/>
  </r>
  <r>
    <s v="Labeo umbratus"/>
    <s v="Endemic"/>
    <x v="1"/>
    <x v="1"/>
    <x v="1"/>
  </r>
  <r>
    <s v="Engraulicypris gariepinus"/>
    <s v="Not endemic"/>
    <x v="2"/>
    <x v="2"/>
    <x v="1"/>
  </r>
  <r>
    <s v="Enteromius anoplus"/>
    <s v="Endemic"/>
    <x v="0"/>
    <x v="0"/>
    <x v="1"/>
  </r>
  <r>
    <s v="Enteromius pallidus"/>
    <s v="Endemic"/>
    <x v="1"/>
    <x v="1"/>
    <x v="1"/>
  </r>
  <r>
    <s v="Labeobarbus aeneus"/>
    <s v="Not endemic"/>
    <x v="1"/>
    <x v="1"/>
    <x v="1"/>
  </r>
  <r>
    <s v="Pseudobarbus afer"/>
    <s v="Endemic"/>
    <x v="2"/>
    <x v="2"/>
    <x v="2"/>
  </r>
  <r>
    <s v="Tilapia sparrmanii"/>
    <s v="Not endemic"/>
    <x v="0"/>
    <x v="0"/>
    <x v="1"/>
  </r>
  <r>
    <s v="Galaxias sp nov klein"/>
    <s v="Endemic"/>
    <x v="2"/>
    <x v="2"/>
    <x v="2"/>
  </r>
  <r>
    <s v="Amphilius natalensis"/>
    <s v="Not endemic"/>
    <x v="0"/>
    <x v="0"/>
    <x v="1"/>
  </r>
  <r>
    <s v="Coptodon rendalli"/>
    <s v="Not endemic"/>
    <x v="3"/>
    <x v="3"/>
    <x v="1"/>
  </r>
  <r>
    <s v="Enteromius viviparus"/>
    <s v="Not endemic"/>
    <x v="0"/>
    <x v="0"/>
    <x v="1"/>
  </r>
  <r>
    <s v="Labeobarbus natalensis"/>
    <s v="Not endemic"/>
    <x v="1"/>
    <x v="0"/>
    <x v="1"/>
  </r>
  <r>
    <s v="Enteromius radiatus"/>
    <s v="Not endemic"/>
    <x v="3"/>
    <x v="3"/>
    <x v="1"/>
  </r>
  <r>
    <s v="Pseudobarbus calidus"/>
    <s v="Endemic"/>
    <x v="0"/>
    <x v="0"/>
    <x v="3"/>
  </r>
  <r>
    <s v="Pseudobarbus phlegethon"/>
    <s v="Endemic"/>
    <x v="1"/>
    <x v="1"/>
    <x v="2"/>
  </r>
  <r>
    <s v="Sandelia bainsii"/>
    <s v="Endemic"/>
    <x v="2"/>
    <x v="2"/>
    <x v="2"/>
  </r>
  <r>
    <s v="Pseudobarbus asper"/>
    <s v="Endemic"/>
    <x v="1"/>
    <x v="1"/>
    <x v="0"/>
  </r>
  <r>
    <s v="Enteromius paludinosus"/>
    <s v="Not endemic"/>
    <x v="0"/>
    <x v="0"/>
    <x v="1"/>
  </r>
  <r>
    <s v="Pseudobarbus burgi"/>
    <s v="Endemic"/>
    <x v="2"/>
    <x v="2"/>
    <x v="2"/>
  </r>
  <r>
    <s v="Pseudobarbus capensis"/>
    <s v="Endemic"/>
    <x v="4"/>
    <x v="4"/>
    <x v="2"/>
  </r>
  <r>
    <s v="Engraulicypris brevianalis"/>
    <s v="Not endemic"/>
    <x v="1"/>
    <x v="0"/>
    <x v="1"/>
  </r>
  <r>
    <s v="Enteromius unitaeniatus"/>
    <s v="Not endemic"/>
    <x v="0"/>
    <x v="0"/>
    <x v="1"/>
  </r>
  <r>
    <s v="Labeobarbus marequensis"/>
    <s v="Not endemic"/>
    <x v="0"/>
    <x v="0"/>
    <x v="1"/>
  </r>
  <r>
    <s v="Pseudobarbus sp nov forest"/>
    <s v="Endemic"/>
    <x v="0"/>
    <x v="0"/>
    <x v="3"/>
  </r>
  <r>
    <s v="Pseudobarbus tenuis"/>
    <s v="Endemic"/>
    <x v="0"/>
    <x v="0"/>
    <x v="3"/>
  </r>
  <r>
    <s v="Pseudobarbus trevelyani"/>
    <s v="Endemic"/>
    <x v="4"/>
    <x v="4"/>
    <x v="2"/>
  </r>
  <r>
    <s v="Austroglanis sclateri"/>
    <s v="Not endemic"/>
    <x v="2"/>
    <x v="2"/>
    <x v="1"/>
  </r>
  <r>
    <s v="Enteromius hospes"/>
    <s v="Not endemic"/>
    <x v="2"/>
    <x v="2"/>
    <x v="1"/>
  </r>
  <r>
    <s v="Enteromius trimaculatus"/>
    <s v="Not endemic"/>
    <x v="0"/>
    <x v="0"/>
    <x v="1"/>
  </r>
  <r>
    <s v="Labeo capensis"/>
    <s v="Not endemic"/>
    <x v="1"/>
    <x v="1"/>
    <x v="1"/>
  </r>
  <r>
    <s v="Labeobarbus kimberleyensis"/>
    <s v="Not endemic"/>
    <x v="1"/>
    <x v="1"/>
    <x v="3"/>
  </r>
  <r>
    <s v="Amphilius uranoscopus"/>
    <s v="Not endemic"/>
    <x v="0"/>
    <x v="0"/>
    <x v="1"/>
  </r>
  <r>
    <s v="Chiloglanis pretoriae"/>
    <s v="Not endemic"/>
    <x v="0"/>
    <x v="0"/>
    <x v="1"/>
  </r>
  <r>
    <s v="Chiloglanis swierstrai"/>
    <s v="Not endemic"/>
    <x v="1"/>
    <x v="1"/>
    <x v="1"/>
  </r>
  <r>
    <s v="Labeo cylindricus"/>
    <s v="Not endemic"/>
    <x v="3"/>
    <x v="3"/>
    <x v="1"/>
  </r>
  <r>
    <s v="Opsaridium peringueyi"/>
    <s v="Not endemic"/>
    <x v="2"/>
    <x v="2"/>
    <x v="1"/>
  </r>
  <r>
    <s v="Chiloglanis paratus"/>
    <s v="Not endemic"/>
    <x v="1"/>
    <x v="1"/>
    <x v="1"/>
  </r>
  <r>
    <s v="Pseudobarbus swartzi"/>
    <s v="Endemic"/>
    <x v="2"/>
    <x v="2"/>
    <x v="0"/>
  </r>
  <r>
    <s v="Pseudobarbus burchelli"/>
    <s v="Endemic"/>
    <x v="4"/>
    <x v="4"/>
    <x v="4"/>
  </r>
  <r>
    <s v="Pseudobarbus erubescens"/>
    <s v="Endemic"/>
    <x v="2"/>
    <x v="2"/>
    <x v="4"/>
  </r>
  <r>
    <s v="Enteromius sp nov south africa"/>
    <s v="Endemic"/>
    <x v="2"/>
    <x v="2"/>
    <x v="3"/>
  </r>
  <r>
    <s v="Labeo molybdinus"/>
    <s v="Not endemic"/>
    <x v="1"/>
    <x v="0"/>
    <x v="1"/>
  </r>
  <r>
    <s v="Labeo seeberi"/>
    <s v="Endemic"/>
    <x v="2"/>
    <x v="2"/>
    <x v="2"/>
  </r>
  <r>
    <s v="Chiloglanis anoterus"/>
    <s v="Endemic"/>
    <x v="1"/>
    <x v="0"/>
    <x v="1"/>
  </r>
  <r>
    <s v="Enteromius brevipinnis"/>
    <s v="Not endemic"/>
    <x v="2"/>
    <x v="2"/>
    <x v="3"/>
  </r>
  <r>
    <s v="Enteromius treurensis"/>
    <s v="Endemic"/>
    <x v="4"/>
    <x v="4"/>
    <x v="4"/>
  </r>
  <r>
    <s v="Marcusenius krameri"/>
    <s v="Endemic"/>
    <x v="2"/>
    <x v="2"/>
    <x v="1"/>
  </r>
  <r>
    <s v="Petrocephalus wesselsi"/>
    <s v="Not endemic"/>
    <x v="1"/>
    <x v="1"/>
    <x v="1"/>
  </r>
  <r>
    <s v="Pseudobarbus sp nov breede"/>
    <s v="Endemic"/>
    <x v="0"/>
    <x v="0"/>
    <x v="0"/>
  </r>
  <r>
    <s v="Labeobarbus nelspruitensis"/>
    <s v="Not endemic"/>
    <x v="2"/>
    <x v="2"/>
    <x v="3"/>
  </r>
  <r>
    <s v="Austroglanis gilli"/>
    <s v="Endemic"/>
    <x v="0"/>
    <x v="0"/>
    <x v="3"/>
  </r>
  <r>
    <s v="Labeobarbus seeberi"/>
    <s v="Endemic"/>
    <x v="1"/>
    <x v="1"/>
    <x v="3"/>
  </r>
  <r>
    <s v="Pseudobarbus serra"/>
    <s v="Endemic"/>
    <x v="1"/>
    <x v="1"/>
    <x v="3"/>
  </r>
  <r>
    <s v="Pseudobarbus sp nov doring"/>
    <s v="Endemic"/>
    <x v="2"/>
    <x v="2"/>
    <x v="4"/>
  </r>
  <r>
    <s v="Austroglanis barnardi"/>
    <s v="Endemic"/>
    <x v="2"/>
    <x v="2"/>
    <x v="2"/>
  </r>
  <r>
    <s v="Labeo rubromaculatus"/>
    <s v="Endemic"/>
    <x v="2"/>
    <x v="2"/>
    <x v="0"/>
  </r>
  <r>
    <s v="Ctenopoma multispine"/>
    <s v="Not endemic"/>
    <x v="3"/>
    <x v="3"/>
    <x v="0"/>
  </r>
  <r>
    <s v="Hydrocynus vittatus"/>
    <s v="Not endemic"/>
    <x v="3"/>
    <x v="3"/>
    <x v="1"/>
  </r>
  <r>
    <s v="Micropanchax katangae"/>
    <s v="Not endemic"/>
    <x v="0"/>
    <x v="0"/>
    <x v="1"/>
  </r>
  <r>
    <s v="Micropanchax myaposae"/>
    <s v="Not endemic"/>
    <x v="2"/>
    <x v="2"/>
    <x v="3"/>
  </r>
  <r>
    <s v="Silhouettea sibayi"/>
    <s v="Not endemic"/>
    <x v="2"/>
    <x v="2"/>
    <x v="2"/>
  </r>
  <r>
    <s v="Enteromius gurneyi"/>
    <s v="Endemic"/>
    <x v="2"/>
    <x v="2"/>
    <x v="0"/>
  </r>
  <r>
    <s v="Micralestes acutidens"/>
    <s v="Not endemic"/>
    <x v="3"/>
    <x v="3"/>
    <x v="1"/>
  </r>
  <r>
    <s v="Enteromius annectens"/>
    <s v="Not endemic"/>
    <x v="1"/>
    <x v="0"/>
    <x v="1"/>
  </r>
  <r>
    <s v="Pseudobarbus senticeps"/>
    <s v="Endemic"/>
    <x v="4"/>
    <x v="4"/>
    <x v="4"/>
  </r>
  <r>
    <s v="Marcusenius caudisquamatus"/>
    <s v="Endemic"/>
    <x v="2"/>
    <x v="2"/>
    <x v="2"/>
  </r>
  <r>
    <s v="Labeobarbus polylepis"/>
    <s v="Not endemic"/>
    <x v="2"/>
    <x v="2"/>
    <x v="1"/>
  </r>
  <r>
    <s v="Enteromius toppini"/>
    <s v="Not endemic"/>
    <x v="3"/>
    <x v="3"/>
    <x v="1"/>
  </r>
  <r>
    <s v="Galaxias sp nov breede"/>
    <s v="Endemic"/>
    <x v="4"/>
    <x v="4"/>
    <x v="2"/>
  </r>
  <r>
    <s v="Enteromius motebensis"/>
    <s v="Endemic"/>
    <x v="2"/>
    <x v="2"/>
    <x v="3"/>
  </r>
  <r>
    <s v="Pseudobarbus sp nov keurbooms"/>
    <s v="Endemic"/>
    <x v="2"/>
    <x v="2"/>
    <x v="2"/>
  </r>
  <r>
    <s v="Galaxias sp nov riviersonderend"/>
    <s v="Endemic"/>
    <x v="2"/>
    <x v="2"/>
    <x v="0"/>
  </r>
  <r>
    <s v="Pseudobarbus skeltoni"/>
    <s v="Endemic"/>
    <x v="2"/>
    <x v="2"/>
    <x v="2"/>
  </r>
  <r>
    <s v="Chetia flaviventris"/>
    <s v="Not endemic"/>
    <x v="2"/>
    <x v="2"/>
    <x v="1"/>
  </r>
  <r>
    <s v="Brycinus lateralis"/>
    <s v="Not endemic"/>
    <x v="2"/>
    <x v="1"/>
    <x v="3"/>
  </r>
  <r>
    <s v="Synodontis zambezensis"/>
    <s v="Not endemic"/>
    <x v="2"/>
    <x v="2"/>
    <x v="1"/>
  </r>
  <r>
    <s v="Micropanchax johnstoni"/>
    <s v="Not endemic"/>
    <x v="3"/>
    <x v="3"/>
    <x v="1"/>
  </r>
  <r>
    <s v="Serranochromis meridianus"/>
    <s v="Not endemic"/>
    <x v="1"/>
    <x v="1"/>
    <x v="2"/>
  </r>
  <r>
    <s v="Marcusenius sp nov kosi"/>
    <s v="Endemic"/>
    <x v="2"/>
    <x v="2"/>
    <x v="2"/>
  </r>
  <r>
    <s v="Chiloglanis emarginatus"/>
    <s v="Endemic"/>
    <x v="2"/>
    <x v="2"/>
    <x v="0"/>
  </r>
  <r>
    <s v="Clarias ngamensis"/>
    <s v="Not endemic"/>
    <x v="3"/>
    <x v="3"/>
    <x v="1"/>
  </r>
  <r>
    <s v="Brycinus imberi"/>
    <s v="Not endemic"/>
    <x v="1"/>
    <x v="1"/>
    <x v="1"/>
  </r>
  <r>
    <s v="Enteromius lineomaculatus"/>
    <s v="Not endemic"/>
    <x v="2"/>
    <x v="2"/>
    <x v="3"/>
  </r>
  <r>
    <s v="Enteromius afrohamiltoni"/>
    <s v="Not endemic"/>
    <x v="1"/>
    <x v="1"/>
    <x v="1"/>
  </r>
  <r>
    <s v="Chetia brevis"/>
    <s v="Endemic"/>
    <x v="2"/>
    <x v="2"/>
    <x v="2"/>
  </r>
  <r>
    <s v="Enteromius rapax"/>
    <s v="Not endemic"/>
    <x v="2"/>
    <x v="2"/>
    <x v="1"/>
  </r>
  <r>
    <s v="Labeo rosae"/>
    <s v="Not endemic"/>
    <x v="1"/>
    <x v="1"/>
    <x v="1"/>
  </r>
  <r>
    <s v="Labeo ruddi"/>
    <s v="Not endemic"/>
    <x v="3"/>
    <x v="3"/>
    <x v="5"/>
  </r>
  <r>
    <s v="Marcusenius pongolensis"/>
    <s v="Not endemic"/>
    <x v="2"/>
    <x v="2"/>
    <x v="1"/>
  </r>
  <r>
    <s v="Nothobranchius orthonotus"/>
    <s v="Not endemic"/>
    <x v="3"/>
    <x v="3"/>
    <x v="1"/>
  </r>
  <r>
    <s v="Galaxias sp nov goukou"/>
    <s v="Endemic"/>
    <x v="4"/>
    <x v="4"/>
    <x v="0"/>
  </r>
  <r>
    <s v="Enteromius sp nov waterberg"/>
    <s v="Endemic"/>
    <x v="4"/>
    <x v="4"/>
    <x v="3"/>
  </r>
  <r>
    <s v="Kneria sp nov south africa"/>
    <s v="Endemic"/>
    <x v="4"/>
    <x v="4"/>
    <x v="2"/>
  </r>
  <r>
    <s v="Pseudobarbus quathlambae"/>
    <s v="Endemic"/>
    <x v="4"/>
    <x v="4"/>
    <x v="2"/>
  </r>
  <r>
    <s v="Enteromius crocodilensis"/>
    <s v="Endemic"/>
    <x v="2"/>
    <x v="2"/>
    <x v="1"/>
  </r>
  <r>
    <s v="Chiloglanis bifurcus"/>
    <s v="Not endemic"/>
    <x v="2"/>
    <x v="2"/>
    <x v="4"/>
  </r>
  <r>
    <s v="Galaxias sp nov verlorenvlei"/>
    <s v="Endemic"/>
    <x v="4"/>
    <x v="4"/>
    <x v="2"/>
  </r>
  <r>
    <s v="Pseudobarbus verloreni"/>
    <s v="Endemic"/>
    <x v="4"/>
    <x v="4"/>
    <x v="2"/>
  </r>
  <r>
    <s v="Enteromius amatolicus"/>
    <s v="Endemic"/>
    <x v="4"/>
    <x v="4"/>
    <x v="5"/>
  </r>
  <r>
    <s v="Galaxias sp nov gourits"/>
    <s v="Endemic"/>
    <x v="4"/>
    <x v="4"/>
    <x v="0"/>
  </r>
  <r>
    <s v="Galaxias sp nov heuningnes"/>
    <s v="Endemic"/>
    <x v="4"/>
    <x v="4"/>
    <x v="2"/>
  </r>
  <r>
    <s v="Galaxias sp nov slender"/>
    <s v="Endemic"/>
    <x v="4"/>
    <x v="4"/>
    <x v="4"/>
  </r>
  <r>
    <s v="Pseudobarbus sp nov heuningnes"/>
    <s v="Endemic"/>
    <x v="4"/>
    <x v="4"/>
    <x v="2"/>
  </r>
  <r>
    <s v="Pseudobarbus sp nov keiskamma"/>
    <s v="Endemic"/>
    <x v="4"/>
    <x v="4"/>
    <x v="2"/>
  </r>
  <r>
    <m/>
    <m/>
    <x v="5"/>
    <x v="5"/>
    <x v="6"/>
  </r>
  <r>
    <m/>
    <m/>
    <x v="5"/>
    <x v="5"/>
    <x v="6"/>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s v="Abutilon angulatum"/>
    <n v="95851"/>
    <n v="87902.75"/>
    <s v="Well Protected"/>
    <s v="Well Protected"/>
    <n v="95851"/>
    <n v="87902.75"/>
    <x v="0"/>
    <x v="0"/>
    <s v="Not endemic"/>
    <s v="LC"/>
    <b v="1"/>
  </r>
  <r>
    <s v="Acalypha sonderiana"/>
    <n v="6008.7"/>
    <n v="5672.5"/>
    <s v="Well Protected"/>
    <s v="Well Protected"/>
    <n v="4366.0600000000004"/>
    <n v="5091.18"/>
    <x v="0"/>
    <x v="0"/>
    <s v="Not endemic"/>
    <s v="LC"/>
    <b v="1"/>
  </r>
  <r>
    <s v="Acmadenia burchellii"/>
    <n v="139.19"/>
    <n v="139.22"/>
    <s v="Well Protected"/>
    <s v="Well Protected"/>
    <n v="80.497"/>
    <n v="73.418000000000006"/>
    <x v="1"/>
    <x v="1"/>
    <s v="Endemic"/>
    <s v="Rare"/>
    <b v="0"/>
  </r>
  <r>
    <s v="Acmadenia tetracarpellata"/>
    <n v="176.2"/>
    <n v="176.2"/>
    <s v="Well Protected"/>
    <s v="Well Protected"/>
    <n v="176.2"/>
    <n v="88.1"/>
    <x v="0"/>
    <x v="1"/>
    <s v="Endemic"/>
    <s v="Rare"/>
    <b v="1"/>
  </r>
  <r>
    <s v="Adenandra villosa subsp. orbicularis"/>
    <n v="629.29999999999995"/>
    <n v="611.45000000000005"/>
    <s v="Well Protected"/>
    <s v="Well Protected"/>
    <n v="315.11"/>
    <n v="305.07499999999999"/>
    <x v="0"/>
    <x v="0"/>
    <s v="Endemic"/>
    <s v="NT"/>
    <b v="1"/>
  </r>
  <r>
    <s v="Adenia fruticosa subsp. fruticosa"/>
    <n v="494.05"/>
    <n v="494.1"/>
    <s v="Well Protected"/>
    <s v="Well Protected"/>
    <n v="217.70500000000001"/>
    <n v="217.66"/>
    <x v="0"/>
    <x v="0"/>
    <s v="Endemic"/>
    <s v="NT"/>
    <b v="1"/>
  </r>
  <r>
    <s v="Adenium swazicum"/>
    <n v="6466.13"/>
    <n v="6467.39"/>
    <s v="Well Protected"/>
    <s v="Well Protected"/>
    <n v="6466.13"/>
    <n v="3686.5250000000001"/>
    <x v="0"/>
    <x v="0"/>
    <s v="Not endemic"/>
    <s v="VU"/>
    <b v="1"/>
  </r>
  <r>
    <s v="Adenogramma littoralis"/>
    <n v="0"/>
    <n v="0"/>
    <s v="Not Protected"/>
    <s v="Not Protected"/>
    <n v="0"/>
    <n v="0"/>
    <x v="2"/>
    <x v="2"/>
    <s v="Endemic"/>
    <s v="DD"/>
    <b v="1"/>
  </r>
  <r>
    <s v="Adromischus leucophyllus"/>
    <n v="40.341670000000001"/>
    <n v="37.925559999999997"/>
    <s v="Poorly Protected"/>
    <s v="Poorly Protected"/>
    <n v="32.068330000000003"/>
    <n v="34.893230000000003"/>
    <x v="3"/>
    <x v="3"/>
    <s v="Endemic"/>
    <s v="LC"/>
    <b v="1"/>
  </r>
  <r>
    <s v="Adromischus marianiae"/>
    <n v="14238.95"/>
    <n v="13886.3"/>
    <s v="Well Protected"/>
    <s v="Well Protected"/>
    <n v="6660.6049999999996"/>
    <n v="9021.26"/>
    <x v="0"/>
    <x v="0"/>
    <s v="Not endemic"/>
    <s v="NT"/>
    <b v="1"/>
  </r>
  <r>
    <s v="Aeollanthus buchnerianus"/>
    <n v="18879.75"/>
    <n v="17110.5"/>
    <s v="Well Protected"/>
    <s v="Well Protected"/>
    <n v="16723.740000000002"/>
    <n v="13842.53"/>
    <x v="0"/>
    <x v="0"/>
    <s v="Not endemic"/>
    <s v="LC"/>
    <b v="1"/>
  </r>
  <r>
    <s v="Agathosma affinis"/>
    <n v="9879.5"/>
    <n v="9880.6"/>
    <s v="Well Protected"/>
    <s v="Well Protected"/>
    <n v="8061"/>
    <n v="6771.05"/>
    <x v="0"/>
    <x v="0"/>
    <s v="Endemic"/>
    <s v="LC"/>
    <b v="1"/>
  </r>
  <r>
    <s v="Agathosma geniculata"/>
    <n v="2469.1"/>
    <n v="2469.6"/>
    <s v="Well Protected"/>
    <s v="Well Protected"/>
    <n v="1246.49"/>
    <n v="543.37"/>
    <x v="0"/>
    <x v="0"/>
    <s v="Endemic"/>
    <s v="NT"/>
    <b v="1"/>
  </r>
  <r>
    <s v="Agathosma hirta"/>
    <n v="1136.0999999999999"/>
    <n v="1137.2"/>
    <s v="Well Protected"/>
    <s v="Well Protected"/>
    <n v="575.6"/>
    <n v="341.06"/>
    <x v="0"/>
    <x v="0"/>
    <s v="Endemic"/>
    <s v="NT"/>
    <b v="1"/>
  </r>
  <r>
    <s v="Agathosma longicornu"/>
    <n v="2040.6"/>
    <n v="2044.95"/>
    <s v="Well Protected"/>
    <s v="Well Protected"/>
    <n v="1023.05"/>
    <n v="1391.85"/>
    <x v="0"/>
    <x v="0"/>
    <s v="Endemic"/>
    <s v="Rare"/>
    <b v="1"/>
  </r>
  <r>
    <s v="Agathosma peglerae"/>
    <n v="422.5"/>
    <n v="422.85"/>
    <s v="Well Protected"/>
    <s v="Well Protected"/>
    <n v="249.125"/>
    <n v="110.33"/>
    <x v="0"/>
    <x v="0"/>
    <s v="Endemic"/>
    <s v="LC"/>
    <b v="1"/>
  </r>
  <r>
    <s v="Agelanthus natalitius subsp. zeyheri"/>
    <n v="29595.1"/>
    <n v="29203.7"/>
    <s v="Well Protected"/>
    <s v="Well Protected"/>
    <n v="24783.919999999998"/>
    <n v="22526.400000000001"/>
    <x v="0"/>
    <x v="0"/>
    <s v="Not endemic"/>
    <s v="LC"/>
    <b v="1"/>
  </r>
  <r>
    <s v="Albuca ciliaris"/>
    <n v="0"/>
    <n v="0"/>
    <s v="Not Protected"/>
    <s v="Not Protected"/>
    <n v="0"/>
    <n v="0"/>
    <x v="2"/>
    <x v="2"/>
    <s v="Endemic"/>
    <s v="LC"/>
    <b v="1"/>
  </r>
  <r>
    <s v="Albuca clanwilliamaegloria"/>
    <n v="0"/>
    <n v="0"/>
    <s v="Not Protected"/>
    <s v="Not Protected"/>
    <n v="0"/>
    <n v="0"/>
    <x v="2"/>
    <x v="2"/>
    <s v="Endemic"/>
    <s v="EN"/>
    <b v="1"/>
  </r>
  <r>
    <s v="Albuca echinosperma"/>
    <n v="1410.05"/>
    <n v="1415.8"/>
    <s v="Well Protected"/>
    <s v="Well Protected"/>
    <n v="751.58500000000004"/>
    <n v="691.52499999999998"/>
    <x v="0"/>
    <x v="0"/>
    <s v="Endemic"/>
    <s v="NT"/>
    <b v="1"/>
  </r>
  <r>
    <s v="Albuca etesiogaripensis"/>
    <n v="10"/>
    <n v="10"/>
    <s v="Poorly Protected"/>
    <s v="Poorly Protected"/>
    <n v="1"/>
    <n v="1"/>
    <x v="2"/>
    <x v="2"/>
    <s v="Not endemic"/>
    <s v="DD"/>
    <b v="0"/>
  </r>
  <r>
    <s v="Albuca hesquaspoortensis"/>
    <n v="0"/>
    <n v="0"/>
    <s v="Not Protected"/>
    <s v="Not Protected"/>
    <n v="0"/>
    <n v="0"/>
    <x v="2"/>
    <x v="2"/>
    <s v="Endemic"/>
    <s v="DD"/>
    <b v="1"/>
  </r>
  <r>
    <s v="Albuca juncifolia subsp. xanthocodon"/>
    <n v="324.60000000000002"/>
    <n v="324.95"/>
    <s v="Well Protected"/>
    <s v="Well Protected"/>
    <n v="324.60000000000002"/>
    <n v="162.47499999999999"/>
    <x v="0"/>
    <x v="0"/>
    <s v="Not endemic"/>
    <s v="LC"/>
    <b v="1"/>
  </r>
  <r>
    <s v="Albuca longipes"/>
    <n v="35995.800000000003"/>
    <n v="35405"/>
    <s v="Well Protected"/>
    <s v="Well Protected"/>
    <n v="23263.279999999999"/>
    <n v="23869.67"/>
    <x v="0"/>
    <x v="0"/>
    <s v="Not endemic"/>
    <s v="LC"/>
    <b v="1"/>
  </r>
  <r>
    <s v="Albuca osmynella"/>
    <n v="1.9"/>
    <n v="1.9"/>
    <s v="Not Protected"/>
    <s v="Not Protected"/>
    <n v="0.19"/>
    <n v="1.9"/>
    <x v="2"/>
    <x v="2"/>
    <s v="Endemic"/>
    <s v="DD"/>
    <b v="1"/>
  </r>
  <r>
    <s v="Alchemilla elongata"/>
    <n v="1675.2"/>
    <n v="1594.35"/>
    <s v="Well Protected"/>
    <s v="Well Protected"/>
    <n v="1627.45"/>
    <n v="1001.86"/>
    <x v="0"/>
    <x v="0"/>
    <s v="Not endemic"/>
    <s v="LC"/>
    <b v="1"/>
  </r>
  <r>
    <s v="Alchemilla natalensis"/>
    <n v="8291.15"/>
    <n v="7121.6"/>
    <s v="Well Protected"/>
    <s v="Well Protected"/>
    <n v="7329.1"/>
    <n v="3761.68"/>
    <x v="0"/>
    <x v="0"/>
    <s v="Endemic"/>
    <s v="LC"/>
    <b v="1"/>
  </r>
  <r>
    <s v="Alectra orobanchoides"/>
    <n v="54635.3"/>
    <n v="46226.6"/>
    <s v="Well Protected"/>
    <s v="Well Protected"/>
    <n v="54635.3"/>
    <n v="46226.6"/>
    <x v="0"/>
    <x v="0"/>
    <s v="Not endemic"/>
    <s v="LC"/>
    <b v="1"/>
  </r>
  <r>
    <s v="Alectra sessiliflora"/>
    <n v="108091.8"/>
    <n v="105131"/>
    <s v="Well Protected"/>
    <s v="Well Protected"/>
    <n v="108091.8"/>
    <n v="105131"/>
    <x v="0"/>
    <x v="0"/>
    <s v="Not endemic"/>
    <s v="LC"/>
    <b v="1"/>
  </r>
  <r>
    <s v="Alepidea insculpta"/>
    <n v="100.5629"/>
    <n v="100.5629"/>
    <s v="Well Protected"/>
    <s v="Well Protected"/>
    <n v="100.5629"/>
    <n v="50.28143"/>
    <x v="0"/>
    <x v="1"/>
    <s v="Endemic"/>
    <s v="Rare"/>
    <b v="1"/>
  </r>
  <r>
    <s v="Alepidea jenkinsii"/>
    <n v="1.5092840000000001"/>
    <n v="1.480329"/>
    <s v="Not Protected"/>
    <s v="Not Protected"/>
    <n v="1.5092840000000001"/>
    <n v="1.462232"/>
    <x v="2"/>
    <x v="2"/>
    <s v="Endemic"/>
    <s v="VU"/>
    <b v="1"/>
  </r>
  <r>
    <s v="Allophylus dregeanus"/>
    <n v="18753"/>
    <n v="17794.099999999999"/>
    <s v="Well Protected"/>
    <s v="Well Protected"/>
    <n v="13905.75"/>
    <n v="14738.99"/>
    <x v="0"/>
    <x v="0"/>
    <s v="Endemic"/>
    <s v="LC"/>
    <b v="1"/>
  </r>
  <r>
    <s v="Aloe glauca"/>
    <n v="450.57"/>
    <n v="429.07"/>
    <s v="Well Protected"/>
    <s v="Well Protected"/>
    <n v="235.108"/>
    <n v="272.08499999999998"/>
    <x v="0"/>
    <x v="0"/>
    <s v="Endemic"/>
    <s v="LC"/>
    <b v="1"/>
  </r>
  <r>
    <s v="Aloe maculata"/>
    <n v="35043"/>
    <n v="28529.8"/>
    <s v="Well Protected"/>
    <s v="Well Protected"/>
    <n v="35037.800000000003"/>
    <n v="28077.55"/>
    <x v="0"/>
    <x v="0"/>
    <s v="Not endemic"/>
    <s v="LC"/>
    <b v="1"/>
  </r>
  <r>
    <s v="Aloe meyeri"/>
    <n v="107.15300000000001"/>
    <n v="107.15300000000001"/>
    <s v="Well Protected"/>
    <s v="Well Protected"/>
    <n v="10.715299999999999"/>
    <n v="10.715299999999999"/>
    <x v="3"/>
    <x v="3"/>
    <s v="Not endemic"/>
    <s v="CR"/>
    <b v="0"/>
  </r>
  <r>
    <s v="Aloe viridiana"/>
    <n v="152.61000000000001"/>
    <n v="119.62"/>
    <s v="Well Protected"/>
    <s v="Well Protected"/>
    <n v="152.61000000000001"/>
    <n v="115.88"/>
    <x v="0"/>
    <x v="0"/>
    <s v="Not endemic"/>
    <s v="LC"/>
    <b v="1"/>
  </r>
  <r>
    <s v="Alsophila dregei"/>
    <n v="17518.919999999998"/>
    <n v="15079.1"/>
    <s v="Well Protected"/>
    <s v="Well Protected"/>
    <n v="14658.67"/>
    <n v="11591.24"/>
    <x v="0"/>
    <x v="0"/>
    <s v="Not endemic"/>
    <s v="LC"/>
    <b v="1"/>
  </r>
  <r>
    <s v="Amphibolia succulenta"/>
    <n v="5743.1"/>
    <n v="5587.7"/>
    <s v="Well Protected"/>
    <s v="Well Protected"/>
    <n v="5743.1"/>
    <n v="5587.7"/>
    <x v="0"/>
    <x v="0"/>
    <s v="Endemic"/>
    <s v="EN"/>
    <b v="1"/>
  </r>
  <r>
    <s v="Anacampseros albissima"/>
    <n v="9712.7000000000007"/>
    <n v="8197.1"/>
    <s v="Well Protected"/>
    <s v="Well Protected"/>
    <n v="2960.67"/>
    <n v="2225.15"/>
    <x v="0"/>
    <x v="0"/>
    <s v="Not endemic"/>
    <s v="VU"/>
    <b v="1"/>
  </r>
  <r>
    <s v="Anaxeton hirsutum"/>
    <n v="660.25"/>
    <n v="660.35"/>
    <s v="Well Protected"/>
    <s v="Well Protected"/>
    <n v="430.47500000000002"/>
    <n v="312.01499999999999"/>
    <x v="0"/>
    <x v="0"/>
    <s v="Endemic"/>
    <s v="EN"/>
    <b v="1"/>
  </r>
  <r>
    <s v="Anemone fanninii"/>
    <n v="9867.5"/>
    <n v="9568.5499999999993"/>
    <s v="Well Protected"/>
    <s v="Well Protected"/>
    <n v="9547.5550000000003"/>
    <n v="4841.8149999999996"/>
    <x v="0"/>
    <x v="0"/>
    <s v="Not endemic"/>
    <s v="NT"/>
    <b v="1"/>
  </r>
  <r>
    <s v="Anisochaeta mikanioides"/>
    <n v="91.95"/>
    <n v="91.95"/>
    <s v="Moderately Protected"/>
    <s v="Moderately Protected"/>
    <n v="91.825000000000003"/>
    <n v="72.424999999999997"/>
    <x v="1"/>
    <x v="1"/>
    <s v="Endemic"/>
    <s v="NT"/>
    <b v="1"/>
  </r>
  <r>
    <s v="Anisotoma natalensis"/>
    <n v="0.44"/>
    <n v="0.44"/>
    <s v="Not Protected"/>
    <s v="Not Protected"/>
    <n v="0.4"/>
    <n v="8.4000000000000005E-2"/>
    <x v="2"/>
    <x v="2"/>
    <s v="Endemic"/>
    <s v="CR"/>
    <b v="1"/>
  </r>
  <r>
    <s v="Antegibbaeum fissoides"/>
    <n v="3136.5"/>
    <n v="2985.4"/>
    <s v="Well Protected"/>
    <s v="Well Protected"/>
    <n v="3136.5"/>
    <n v="2982.65"/>
    <x v="0"/>
    <x v="0"/>
    <s v="Endemic"/>
    <s v="LC"/>
    <b v="1"/>
  </r>
  <r>
    <s v="Antherotoma phaeotricha"/>
    <n v="684.95"/>
    <n v="532.85"/>
    <s v="Well Protected"/>
    <s v="Well Protected"/>
    <n v="621.4"/>
    <n v="463.27499999999998"/>
    <x v="0"/>
    <x v="0"/>
    <s v="Not endemic"/>
    <s v="LC"/>
    <b v="1"/>
  </r>
  <r>
    <s v="Anthochortus ecklonii"/>
    <n v="24504.400000000001"/>
    <n v="24476.9"/>
    <s v="Well Protected"/>
    <s v="Well Protected"/>
    <n v="17726.45"/>
    <n v="14386.84"/>
    <x v="0"/>
    <x v="0"/>
    <s v="Endemic"/>
    <s v="LC"/>
    <b v="1"/>
  </r>
  <r>
    <s v="Antimima bracteata"/>
    <n v="10"/>
    <n v="0"/>
    <s v="Poorly Protected"/>
    <s v="Not Protected"/>
    <n v="5"/>
    <n v="0"/>
    <x v="3"/>
    <x v="2"/>
    <s v="Endemic"/>
    <s v="DD"/>
    <b v="1"/>
  </r>
  <r>
    <s v="Antimima hallii"/>
    <n v="0"/>
    <n v="0"/>
    <s v="Not Protected"/>
    <s v="Not Protected"/>
    <n v="0"/>
    <n v="0"/>
    <x v="2"/>
    <x v="2"/>
    <s v="Endemic"/>
    <s v="LC"/>
    <b v="1"/>
  </r>
  <r>
    <s v="Antimima peersii"/>
    <n v="0"/>
    <n v="0"/>
    <s v="Not Protected"/>
    <s v="Not Protected"/>
    <n v="0"/>
    <n v="0"/>
    <x v="2"/>
    <x v="2"/>
    <s v="Endemic"/>
    <s v="VU"/>
    <b v="1"/>
  </r>
  <r>
    <s v="Antimima ventricosa"/>
    <n v="4062.5"/>
    <n v="3926.4"/>
    <s v="Well Protected"/>
    <s v="Well Protected"/>
    <n v="2031.25"/>
    <n v="3926.4"/>
    <x v="0"/>
    <x v="0"/>
    <s v="Endemic"/>
    <s v="LC"/>
    <b v="1"/>
  </r>
  <r>
    <s v="Antizoma miersiana"/>
    <n v="14419.4"/>
    <n v="13839.7"/>
    <s v="Well Protected"/>
    <s v="Well Protected"/>
    <n v="6183.25"/>
    <n v="5562.83"/>
    <x v="0"/>
    <x v="0"/>
    <s v="Not endemic"/>
    <s v="LC"/>
    <b v="1"/>
  </r>
  <r>
    <s v="Aptosimum albomarginatum"/>
    <n v="98307.5"/>
    <n v="87736.7"/>
    <s v="Well Protected"/>
    <s v="Well Protected"/>
    <n v="98307.5"/>
    <n v="87736.7"/>
    <x v="0"/>
    <x v="0"/>
    <s v="Not endemic"/>
    <s v="LC"/>
    <b v="1"/>
  </r>
  <r>
    <s v="Aptosimum marlothii"/>
    <n v="27031.599999999999"/>
    <n v="10024"/>
    <s v="Well Protected"/>
    <s v="Well Protected"/>
    <n v="26698.55"/>
    <n v="9379.51"/>
    <x v="0"/>
    <x v="0"/>
    <s v="Not endemic"/>
    <s v="LC"/>
    <b v="1"/>
  </r>
  <r>
    <s v="Arctopus echinatus"/>
    <n v="65420.4"/>
    <n v="64945.4"/>
    <s v="Well Protected"/>
    <s v="Well Protected"/>
    <n v="65420.4"/>
    <n v="64945.4"/>
    <x v="0"/>
    <x v="0"/>
    <s v="Endemic"/>
    <s v="LC"/>
    <b v="1"/>
  </r>
  <r>
    <s v="Arctotis acaulis"/>
    <n v="13308.9"/>
    <n v="12600.5"/>
    <s v="Well Protected"/>
    <s v="Well Protected"/>
    <n v="13308.9"/>
    <n v="12600.5"/>
    <x v="0"/>
    <x v="0"/>
    <s v="Endemic"/>
    <s v="LC"/>
    <b v="1"/>
  </r>
  <r>
    <s v="Arctotis diffusa"/>
    <n v="1145.0999999999999"/>
    <n v="1145.7"/>
    <s v="Well Protected"/>
    <s v="Well Protected"/>
    <n v="1145.0999999999999"/>
    <n v="572.85"/>
    <x v="0"/>
    <x v="0"/>
    <s v="Endemic"/>
    <s v="LC"/>
    <b v="1"/>
  </r>
  <r>
    <s v="Arenifera pillansii"/>
    <n v="177.85"/>
    <n v="177.9"/>
    <s v="Well Protected"/>
    <s v="Well Protected"/>
    <n v="17.785"/>
    <n v="22.95"/>
    <x v="3"/>
    <x v="3"/>
    <s v="Endemic"/>
    <s v="CR"/>
    <b v="0"/>
  </r>
  <r>
    <s v="Argyroderma testiculare"/>
    <n v="88.46"/>
    <n v="88.48"/>
    <s v="Moderately Protected"/>
    <s v="Moderately Protected"/>
    <n v="44.23"/>
    <n v="88.48"/>
    <x v="3"/>
    <x v="1"/>
    <s v="Endemic"/>
    <s v="NT"/>
    <b v="0"/>
  </r>
  <r>
    <s v="Argyrolobium harmsianum"/>
    <n v="2248.6999999999998"/>
    <n v="2249.4"/>
    <s v="Well Protected"/>
    <s v="Well Protected"/>
    <n v="1124.3499999999999"/>
    <n v="318.89999999999998"/>
    <x v="0"/>
    <x v="0"/>
    <s v="Endemic"/>
    <s v="NT"/>
    <b v="1"/>
  </r>
  <r>
    <s v="Aristea abyssinica"/>
    <n v="55494"/>
    <n v="54017.1"/>
    <s v="Well Protected"/>
    <s v="Well Protected"/>
    <n v="55494"/>
    <n v="54017.1"/>
    <x v="0"/>
    <x v="0"/>
    <s v="Not endemic"/>
    <s v="LC"/>
    <b v="1"/>
  </r>
  <r>
    <s v="Aristea ecklonii"/>
    <n v="13311.9"/>
    <n v="12721.9"/>
    <s v="Well Protected"/>
    <s v="Well Protected"/>
    <n v="10254.84"/>
    <n v="7666.84"/>
    <x v="0"/>
    <x v="0"/>
    <s v="Not endemic"/>
    <s v="LC"/>
    <b v="1"/>
  </r>
  <r>
    <s v="Aristea ensifolia"/>
    <n v="4291.5"/>
    <n v="4296.3"/>
    <s v="Well Protected"/>
    <s v="Well Protected"/>
    <n v="3292.63"/>
    <n v="2237.54"/>
    <x v="0"/>
    <x v="0"/>
    <s v="Endemic"/>
    <s v="LC"/>
    <b v="1"/>
  </r>
  <r>
    <s v="Aristea teretifolia"/>
    <n v="3.6"/>
    <n v="3.6"/>
    <s v="Not Protected"/>
    <s v="Not Protected"/>
    <n v="1.8"/>
    <n v="0.6"/>
    <x v="2"/>
    <x v="2"/>
    <s v="Endemic"/>
    <s v="EN"/>
    <b v="1"/>
  </r>
  <r>
    <s v="Aristida dasydesmis"/>
    <n v="1049.3"/>
    <n v="1050"/>
    <s v="Well Protected"/>
    <s v="Well Protected"/>
    <n v="1049.3"/>
    <n v="525"/>
    <x v="0"/>
    <x v="0"/>
    <s v="Endemic"/>
    <s v="LC"/>
    <b v="1"/>
  </r>
  <r>
    <s v="Aristida monticola"/>
    <n v="12789.3"/>
    <n v="12738.4"/>
    <s v="Well Protected"/>
    <s v="Well Protected"/>
    <n v="12725.35"/>
    <n v="6791.15"/>
    <x v="0"/>
    <x v="0"/>
    <s v="Not endemic"/>
    <s v="LC"/>
    <b v="1"/>
  </r>
  <r>
    <s v="Aristida recta"/>
    <n v="108.69"/>
    <n v="101.25"/>
    <s v="Well Protected"/>
    <s v="Well Protected"/>
    <n v="106.29"/>
    <n v="91.872"/>
    <x v="0"/>
    <x v="1"/>
    <s v="Not endemic"/>
    <s v="LC"/>
    <b v="1"/>
  </r>
  <r>
    <s v="Asclepias densiflora"/>
    <n v="327.94"/>
    <n v="327.83"/>
    <s v="Well Protected"/>
    <s v="Well Protected"/>
    <n v="327.94"/>
    <n v="327.83"/>
    <x v="0"/>
    <x v="0"/>
    <s v="Not endemic"/>
    <s v="LC"/>
    <b v="1"/>
  </r>
  <r>
    <s v="Asclepias woodii"/>
    <n v="5.12"/>
    <n v="3.47"/>
    <s v="Poorly Protected"/>
    <s v="Not Protected"/>
    <n v="2.91"/>
    <n v="0.53600000000000003"/>
    <x v="2"/>
    <x v="2"/>
    <s v="Endemic"/>
    <s v="VU"/>
    <b v="0"/>
  </r>
  <r>
    <s v="Askidiosperma andreaeanum"/>
    <n v="2437.1999999999998"/>
    <n v="2437.5"/>
    <s v="Well Protected"/>
    <s v="Well Protected"/>
    <n v="1353.95"/>
    <n v="1210.6199999999999"/>
    <x v="0"/>
    <x v="0"/>
    <s v="Endemic"/>
    <s v="NT"/>
    <b v="1"/>
  </r>
  <r>
    <s v="Aspalathus acanthoclada"/>
    <n v="18.600000000000001"/>
    <n v="19"/>
    <s v="Poorly Protected"/>
    <s v="Poorly Protected"/>
    <n v="18.600000000000001"/>
    <n v="19"/>
    <x v="3"/>
    <x v="3"/>
    <s v="Endemic"/>
    <s v="VU"/>
    <b v="1"/>
  </r>
  <r>
    <s v="Aspalathus arida subsp. arida"/>
    <n v="5502.25"/>
    <n v="5463"/>
    <s v="Well Protected"/>
    <s v="Well Protected"/>
    <n v="3248.55"/>
    <n v="2441.645"/>
    <x v="0"/>
    <x v="0"/>
    <s v="Endemic"/>
    <s v="LC"/>
    <b v="1"/>
  </r>
  <r>
    <s v="Aspalathus bowieana"/>
    <n v="1522.5"/>
    <n v="1528.25"/>
    <s v="Well Protected"/>
    <s v="Well Protected"/>
    <n v="900.05499999999995"/>
    <n v="765.41499999999996"/>
    <x v="0"/>
    <x v="0"/>
    <s v="Endemic"/>
    <s v="VU"/>
    <b v="1"/>
  </r>
  <r>
    <s v="Aspalathus calcarea"/>
    <n v="1467"/>
    <n v="1467"/>
    <s v="Well Protected"/>
    <s v="Well Protected"/>
    <n v="733.5"/>
    <n v="165.74"/>
    <x v="0"/>
    <x v="0"/>
    <s v="Endemic"/>
    <s v="VU"/>
    <b v="1"/>
  </r>
  <r>
    <s v="Aspalathus concava"/>
    <n v="20"/>
    <n v="20"/>
    <s v="Poorly Protected"/>
    <s v="Poorly Protected"/>
    <n v="10"/>
    <n v="10"/>
    <x v="3"/>
    <x v="3"/>
    <s v="Endemic"/>
    <s v="DD"/>
    <b v="1"/>
  </r>
  <r>
    <s v="Aspalathus divaricata subsp. gracilior"/>
    <n v="1417.75"/>
    <n v="1418.85"/>
    <s v="Well Protected"/>
    <s v="Well Protected"/>
    <n v="708.875"/>
    <n v="707.255"/>
    <x v="0"/>
    <x v="0"/>
    <s v="Endemic"/>
    <s v="VU"/>
    <b v="1"/>
  </r>
  <r>
    <s v="Aspalathus incurva"/>
    <n v="413.9"/>
    <n v="414"/>
    <s v="Well Protected"/>
    <s v="Well Protected"/>
    <n v="253.16"/>
    <n v="206.56"/>
    <x v="0"/>
    <x v="0"/>
    <s v="Endemic"/>
    <s v="Rare"/>
    <b v="1"/>
  </r>
  <r>
    <s v="Aspalathus intricata subsp. intricata"/>
    <n v="6.11"/>
    <n v="6.11"/>
    <s v="Poorly Protected"/>
    <s v="Poorly Protected"/>
    <n v="6.11"/>
    <n v="4.2949999999999999"/>
    <x v="3"/>
    <x v="2"/>
    <s v="Endemic"/>
    <s v="LC"/>
    <b v="1"/>
  </r>
  <r>
    <s v="Aspalathus lanifera"/>
    <n v="1310.5"/>
    <n v="1311.8"/>
    <s v="Well Protected"/>
    <s v="Well Protected"/>
    <n v="667.3"/>
    <n v="695.05"/>
    <x v="0"/>
    <x v="0"/>
    <s v="Endemic"/>
    <s v="VU"/>
    <b v="1"/>
  </r>
  <r>
    <s v="Aspalathus lotoides subsp. lotoides"/>
    <n v="295.7"/>
    <n v="172.15"/>
    <s v="Well Protected"/>
    <s v="Well Protected"/>
    <n v="176.94499999999999"/>
    <n v="85.375"/>
    <x v="0"/>
    <x v="1"/>
    <s v="Endemic"/>
    <s v="VU"/>
    <b v="1"/>
  </r>
  <r>
    <s v="Aspalathus patens"/>
    <n v="105.1523"/>
    <n v="105.1981"/>
    <s v="Well Protected"/>
    <s v="Well Protected"/>
    <n v="63.979849999999999"/>
    <n v="52.759329999999999"/>
    <x v="1"/>
    <x v="1"/>
    <s v="Endemic"/>
    <s v="Rare"/>
    <b v="0"/>
  </r>
  <r>
    <s v="Aspalathus pinea subsp. caudata"/>
    <n v="1263.25"/>
    <n v="1258.5999999999999"/>
    <s v="Well Protected"/>
    <s v="Well Protected"/>
    <n v="631.70000000000005"/>
    <n v="629.58500000000004"/>
    <x v="0"/>
    <x v="0"/>
    <s v="Endemic"/>
    <s v="EN"/>
    <b v="1"/>
  </r>
  <r>
    <s v="Aspalathus setacea"/>
    <n v="24903.4"/>
    <n v="22958.7"/>
    <s v="Well Protected"/>
    <s v="Well Protected"/>
    <n v="20594.27"/>
    <n v="17537.39"/>
    <x v="0"/>
    <x v="0"/>
    <s v="Endemic"/>
    <s v="LC"/>
    <b v="1"/>
  </r>
  <r>
    <s v="Aspalathus steudeliana"/>
    <n v="41.6"/>
    <n v="42"/>
    <s v="Poorly Protected"/>
    <s v="Poorly Protected"/>
    <n v="19"/>
    <n v="4.72"/>
    <x v="3"/>
    <x v="2"/>
    <s v="Endemic"/>
    <s v="VU"/>
    <b v="1"/>
  </r>
  <r>
    <s v="Asparagus concinnus"/>
    <n v="607.19000000000005"/>
    <n v="64.45"/>
    <s v="Well Protected"/>
    <s v="Moderately Protected"/>
    <n v="607.19000000000005"/>
    <n v="54.112000000000002"/>
    <x v="0"/>
    <x v="1"/>
    <s v="Endemic"/>
    <s v="LC"/>
    <b v="1"/>
  </r>
  <r>
    <s v="Asparagus laricinus"/>
    <n v="112169.8"/>
    <n v="70531.22"/>
    <s v="Well Protected"/>
    <s v="Well Protected"/>
    <n v="97141.15"/>
    <n v="52005.79"/>
    <x v="0"/>
    <x v="0"/>
    <s v="Not endemic"/>
    <s v="LC"/>
    <b v="1"/>
  </r>
  <r>
    <s v="Asparagus lignosus"/>
    <n v="1127.74"/>
    <n v="1098.04"/>
    <s v="Well Protected"/>
    <s v="Well Protected"/>
    <n v="759.33"/>
    <n v="337.74400000000003"/>
    <x v="0"/>
    <x v="0"/>
    <s v="Endemic"/>
    <s v="NT"/>
    <b v="1"/>
  </r>
  <r>
    <s v="Asparagus multituberosus"/>
    <n v="2034.99"/>
    <n v="1946.58"/>
    <s v="Well Protected"/>
    <s v="Well Protected"/>
    <n v="1631.4"/>
    <n v="1673.59"/>
    <x v="0"/>
    <x v="0"/>
    <s v="Endemic"/>
    <s v="LC"/>
    <b v="1"/>
  </r>
  <r>
    <s v="Asparagus stipulaceus"/>
    <n v="84.035380000000004"/>
    <n v="84.161749999999998"/>
    <s v="Moderately Protected"/>
    <s v="Moderately Protected"/>
    <n v="69.535589999999999"/>
    <n v="41.930289999999999"/>
    <x v="1"/>
    <x v="3"/>
    <s v="Endemic"/>
    <s v="NT"/>
    <b v="1"/>
  </r>
  <r>
    <s v="Asparagus volubilis"/>
    <n v="4478"/>
    <n v="4172.95"/>
    <s v="Well Protected"/>
    <s v="Well Protected"/>
    <n v="3472.45"/>
    <n v="2898.9349999999999"/>
    <x v="0"/>
    <x v="0"/>
    <s v="Endemic"/>
    <s v="LC"/>
    <b v="1"/>
  </r>
  <r>
    <s v="Astridia citrina"/>
    <n v="3.7944680000000002"/>
    <n v="3.82572"/>
    <s v="Not Protected"/>
    <s v="Not Protected"/>
    <n v="0.37944699999999998"/>
    <n v="1.91286"/>
    <x v="2"/>
    <x v="2"/>
    <s v="Endemic"/>
    <s v="CR"/>
    <b v="1"/>
  </r>
  <r>
    <s v="Babiana lineolata"/>
    <n v="1235.7"/>
    <n v="1236.5"/>
    <s v="Well Protected"/>
    <s v="Well Protected"/>
    <n v="647.85"/>
    <n v="648.25"/>
    <x v="0"/>
    <x v="0"/>
    <s v="Endemic"/>
    <s v="VU"/>
    <b v="1"/>
  </r>
  <r>
    <s v="Babiana radiata"/>
    <n v="0"/>
    <n v="0"/>
    <s v="Not Protected"/>
    <s v="Not Protected"/>
    <n v="0"/>
    <n v="0"/>
    <x v="2"/>
    <x v="2"/>
    <s v="Endemic"/>
    <s v="CR"/>
    <b v="1"/>
  </r>
  <r>
    <s v="Bergeranthus addoensis"/>
    <n v="332.55"/>
    <n v="332.65"/>
    <s v="Well Protected"/>
    <s v="Well Protected"/>
    <n v="332.55"/>
    <n v="332.65"/>
    <x v="0"/>
    <x v="0"/>
    <s v="Endemic"/>
    <s v="NT"/>
    <b v="1"/>
  </r>
  <r>
    <s v="Berkheya rhapontica subsp. aristosa"/>
    <n v="7127.45"/>
    <n v="7045.55"/>
    <s v="Well Protected"/>
    <s v="Well Protected"/>
    <n v="6983.3"/>
    <n v="3501.2"/>
    <x v="0"/>
    <x v="0"/>
    <s v="Not endemic"/>
    <s v="LC"/>
    <b v="1"/>
  </r>
  <r>
    <s v="Berkheya subulata"/>
    <n v="289442.90000000002"/>
    <n v="242621.4"/>
    <s v="Well Protected"/>
    <s v="Well Protected"/>
    <n v="274529.3"/>
    <n v="156379.29999999999"/>
    <x v="0"/>
    <x v="0"/>
    <s v="Not endemic"/>
    <s v="LC"/>
    <b v="1"/>
  </r>
  <r>
    <s v="Berkheya viscosa"/>
    <n v="92.75"/>
    <n v="93.35"/>
    <s v="Moderately Protected"/>
    <s v="Moderately Protected"/>
    <n v="46.375"/>
    <n v="63.064999999999998"/>
    <x v="3"/>
    <x v="1"/>
    <s v="Endemic"/>
    <s v="LC"/>
    <b v="0"/>
  </r>
  <r>
    <s v="Bersama lucens"/>
    <n v="3567.3"/>
    <n v="3371.3"/>
    <s v="Well Protected"/>
    <s v="Well Protected"/>
    <n v="2626.71"/>
    <n v="2317.5300000000002"/>
    <x v="0"/>
    <x v="0"/>
    <s v="Not endemic"/>
    <s v="LC"/>
    <b v="1"/>
  </r>
  <r>
    <s v="Bijlia tugwelliae"/>
    <n v="1205"/>
    <n v="1206.5"/>
    <s v="Well Protected"/>
    <s v="Well Protected"/>
    <n v="646.6"/>
    <n v="917.95"/>
    <x v="0"/>
    <x v="0"/>
    <s v="Endemic"/>
    <s v="VU"/>
    <b v="1"/>
  </r>
  <r>
    <s v="Blepharis capensis"/>
    <n v="129634.1"/>
    <n v="44505.2"/>
    <s v="Well Protected"/>
    <s v="Well Protected"/>
    <n v="129634.1"/>
    <n v="44505.2"/>
    <x v="0"/>
    <x v="0"/>
    <s v="Endemic"/>
    <s v="LC"/>
    <b v="1"/>
  </r>
  <r>
    <s v="Blepharis spinipes"/>
    <n v="0"/>
    <n v="0"/>
    <s v="Not Protected"/>
    <s v="Not Protected"/>
    <n v="0"/>
    <n v="0"/>
    <x v="2"/>
    <x v="2"/>
    <s v="Endemic"/>
    <s v="Rare"/>
    <b v="1"/>
  </r>
  <r>
    <s v="Bobartia gracilis"/>
    <n v="11.6"/>
    <n v="11.6"/>
    <s v="Poorly Protected"/>
    <s v="Poorly Protected"/>
    <n v="11.6"/>
    <n v="11.6"/>
    <x v="3"/>
    <x v="3"/>
    <s v="Endemic"/>
    <s v="LC"/>
    <b v="1"/>
  </r>
  <r>
    <s v="Bobartia longicyma subsp. magna"/>
    <n v="5908.6"/>
    <n v="5884.2"/>
    <s v="Well Protected"/>
    <s v="Well Protected"/>
    <n v="3067.73"/>
    <n v="1560.64"/>
    <x v="0"/>
    <x v="0"/>
    <s v="Endemic"/>
    <s v="LC"/>
    <b v="1"/>
  </r>
  <r>
    <s v="Bonatea cassidea"/>
    <n v="1248.4000000000001"/>
    <n v="854.6"/>
    <s v="Well Protected"/>
    <s v="Well Protected"/>
    <n v="1097.125"/>
    <n v="465.88"/>
    <x v="0"/>
    <x v="0"/>
    <s v="Not endemic"/>
    <s v="LC"/>
    <b v="1"/>
  </r>
  <r>
    <s v="Brachiaria xantholeuca"/>
    <n v="98493.6"/>
    <n v="96702.2"/>
    <s v="Well Protected"/>
    <s v="Well Protected"/>
    <n v="98493.6"/>
    <n v="96702.2"/>
    <x v="0"/>
    <x v="0"/>
    <s v="Not endemic"/>
    <s v="LC"/>
    <b v="1"/>
  </r>
  <r>
    <s v="Brachycorythis pubescens"/>
    <n v="1167.3"/>
    <n v="1075.0899999999999"/>
    <s v="Well Protected"/>
    <s v="Well Protected"/>
    <n v="1109.6600000000001"/>
    <n v="907.58399999999995"/>
    <x v="0"/>
    <x v="0"/>
    <s v="Not endemic"/>
    <s v="LC"/>
    <b v="1"/>
  </r>
  <r>
    <s v="Breonadia salicina"/>
    <n v="67543.350000000006"/>
    <n v="55596.53"/>
    <s v="Well Protected"/>
    <s v="Well Protected"/>
    <n v="59794.68"/>
    <n v="33322.83"/>
    <x v="0"/>
    <x v="0"/>
    <s v="Not endemic"/>
    <s v="LC"/>
    <b v="1"/>
  </r>
  <r>
    <s v="Bromus pectinatus"/>
    <n v="463478.7"/>
    <n v="297841.09999999998"/>
    <s v="Well Protected"/>
    <s v="Well Protected"/>
    <n v="463478.7"/>
    <n v="297841.09999999998"/>
    <x v="0"/>
    <x v="0"/>
    <s v="Not endemic"/>
    <s v="LC"/>
    <b v="1"/>
  </r>
  <r>
    <s v="Brunia microphylla"/>
    <n v="1929.8"/>
    <n v="1915.6"/>
    <s v="Well Protected"/>
    <s v="Well Protected"/>
    <n v="995.01"/>
    <n v="954.65"/>
    <x v="0"/>
    <x v="0"/>
    <s v="Endemic"/>
    <s v="LC"/>
    <b v="1"/>
  </r>
  <r>
    <s v="Brunia monostyla"/>
    <n v="90.885819999999995"/>
    <n v="90.916539999999998"/>
    <s v="Moderately Protected"/>
    <s v="Moderately Protected"/>
    <n v="52.84178"/>
    <n v="39.863799999999998"/>
    <x v="1"/>
    <x v="3"/>
    <s v="Endemic"/>
    <s v="LC"/>
    <b v="1"/>
  </r>
  <r>
    <s v="Brunia pentandra"/>
    <n v="7499.5"/>
    <n v="7509.8"/>
    <s v="Well Protected"/>
    <s v="Well Protected"/>
    <n v="3944.7"/>
    <n v="4444.6000000000004"/>
    <x v="0"/>
    <x v="0"/>
    <s v="Endemic"/>
    <s v="LC"/>
    <b v="1"/>
  </r>
  <r>
    <s v="Brunia trigyna"/>
    <n v="0.8"/>
    <n v="0.8"/>
    <s v="Not Protected"/>
    <s v="Not Protected"/>
    <n v="0.8"/>
    <n v="0.57999999999999996"/>
    <x v="2"/>
    <x v="2"/>
    <s v="Endemic"/>
    <s v="CR"/>
    <b v="1"/>
  </r>
  <r>
    <s v="Bulbine asphodeloides"/>
    <n v="12293"/>
    <n v="11148"/>
    <s v="Well Protected"/>
    <s v="Well Protected"/>
    <n v="12293"/>
    <n v="11130"/>
    <x v="0"/>
    <x v="0"/>
    <s v="Not endemic"/>
    <s v="LC"/>
    <b v="1"/>
  </r>
  <r>
    <s v="Bulbine cepacea"/>
    <n v="11088"/>
    <n v="10966.5"/>
    <s v="Well Protected"/>
    <s v="Well Protected"/>
    <n v="6069.25"/>
    <n v="5650.57"/>
    <x v="0"/>
    <x v="0"/>
    <s v="Endemic"/>
    <s v="LC"/>
    <b v="1"/>
  </r>
  <r>
    <s v="Bulbine lolita"/>
    <n v="0"/>
    <n v="0"/>
    <s v="Not Protected"/>
    <s v="Not Protected"/>
    <n v="0"/>
    <n v="0"/>
    <x v="2"/>
    <x v="2"/>
    <s v="Endemic"/>
    <s v="CR"/>
    <b v="1"/>
  </r>
  <r>
    <s v="Bulbine succulenta"/>
    <n v="3028.75"/>
    <n v="2939.45"/>
    <s v="Well Protected"/>
    <s v="Well Protected"/>
    <n v="2064.4499999999998"/>
    <n v="2744.3249999999998"/>
    <x v="0"/>
    <x v="0"/>
    <s v="Endemic"/>
    <s v="LC"/>
    <b v="1"/>
  </r>
  <r>
    <s v="Caesia capensis"/>
    <n v="311.89999999999998"/>
    <n v="312"/>
    <s v="Well Protected"/>
    <s v="Well Protected"/>
    <n v="227.55"/>
    <n v="134.04"/>
    <x v="0"/>
    <x v="0"/>
    <s v="Endemic"/>
    <s v="Rare"/>
    <b v="1"/>
  </r>
  <r>
    <s v="Caesia contorta"/>
    <n v="41307.65"/>
    <n v="40639.85"/>
    <s v="Well Protected"/>
    <s v="Well Protected"/>
    <n v="27588.28"/>
    <n v="23167.31"/>
    <x v="0"/>
    <x v="0"/>
    <s v="Endemic"/>
    <s v="LC"/>
    <b v="1"/>
  </r>
  <r>
    <s v="Cannomois arenicola"/>
    <n v="908.70870000000002"/>
    <n v="910.81079999999997"/>
    <s v="Well Protected"/>
    <s v="Well Protected"/>
    <n v="455.55560000000003"/>
    <n v="317.74770000000001"/>
    <x v="0"/>
    <x v="0"/>
    <s v="Endemic"/>
    <s v="EN"/>
    <b v="1"/>
  </r>
  <r>
    <s v="Cannomois parviflora"/>
    <n v="39360.5"/>
    <n v="39402.699999999997"/>
    <s v="Well Protected"/>
    <s v="Well Protected"/>
    <n v="23262.55"/>
    <n v="22648.12"/>
    <x v="0"/>
    <x v="0"/>
    <s v="Endemic"/>
    <s v="LC"/>
    <b v="1"/>
  </r>
  <r>
    <s v="Cannomois robusta"/>
    <n v="39400.199999999997"/>
    <n v="39276.199999999997"/>
    <s v="Well Protected"/>
    <s v="Well Protected"/>
    <n v="23716.400000000001"/>
    <n v="24577.42"/>
    <x v="0"/>
    <x v="0"/>
    <s v="Endemic"/>
    <s v="LC"/>
    <b v="1"/>
  </r>
  <r>
    <s v="Capnophyllum africanum"/>
    <n v="11249.85"/>
    <n v="9980.18"/>
    <s v="Well Protected"/>
    <s v="Well Protected"/>
    <n v="11249.85"/>
    <n v="9980.18"/>
    <x v="0"/>
    <x v="0"/>
    <s v="Endemic"/>
    <s v="NT"/>
    <b v="1"/>
  </r>
  <r>
    <s v="Carex zuluensis"/>
    <n v="20589.400000000001"/>
    <n v="15397.7"/>
    <s v="Well Protected"/>
    <s v="Well Protected"/>
    <n v="20589.400000000001"/>
    <n v="15397.7"/>
    <x v="0"/>
    <x v="0"/>
    <s v="Not endemic"/>
    <s v="LC"/>
    <b v="1"/>
  </r>
  <r>
    <s v="Carissa macrocarpa"/>
    <n v="10596.4"/>
    <n v="10110.299999999999"/>
    <s v="Well Protected"/>
    <s v="Well Protected"/>
    <n v="9868.8799999999992"/>
    <n v="6546.5"/>
    <x v="0"/>
    <x v="0"/>
    <s v="Not endemic"/>
    <s v="LC"/>
    <b v="1"/>
  </r>
  <r>
    <s v="Casearia gladiiformis"/>
    <n v="3037.1"/>
    <n v="3023.4"/>
    <s v="Well Protected"/>
    <s v="Well Protected"/>
    <n v="1528.95"/>
    <n v="2222.17"/>
    <x v="0"/>
    <x v="0"/>
    <s v="Not endemic"/>
    <s v="LC"/>
    <b v="1"/>
  </r>
  <r>
    <s v="Cassine peragua subsp. barbara"/>
    <n v="4404.8"/>
    <n v="4331.3999999999996"/>
    <s v="Well Protected"/>
    <s v="Well Protected"/>
    <n v="3464.29"/>
    <n v="849.23"/>
    <x v="0"/>
    <x v="0"/>
    <s v="Endemic"/>
    <s v="LC"/>
    <b v="1"/>
  </r>
  <r>
    <s v="Cassinopsis tinifolia"/>
    <n v="870.1"/>
    <n v="696"/>
    <s v="Well Protected"/>
    <s v="Well Protected"/>
    <n v="724.8"/>
    <n v="457.61"/>
    <x v="0"/>
    <x v="0"/>
    <s v="Not endemic"/>
    <s v="LC"/>
    <b v="1"/>
  </r>
  <r>
    <s v="Cassipourea malosana"/>
    <n v="9754.7999999999993"/>
    <n v="8379.2999999999993"/>
    <s v="Well Protected"/>
    <s v="Well Protected"/>
    <n v="6806.87"/>
    <n v="7045.88"/>
    <x v="0"/>
    <x v="0"/>
    <s v="Not endemic"/>
    <s v="LC"/>
    <b v="1"/>
  </r>
  <r>
    <s v="Cassytha pondoensis"/>
    <n v="352.5"/>
    <n v="352.9"/>
    <s v="Well Protected"/>
    <s v="Well Protected"/>
    <n v="352.5"/>
    <n v="349.125"/>
    <x v="0"/>
    <x v="0"/>
    <s v="Not endemic"/>
    <s v="LC"/>
    <b v="1"/>
  </r>
  <r>
    <s v="Catalepis gracilis"/>
    <n v="12194.9"/>
    <n v="12274.1"/>
    <s v="Well Protected"/>
    <s v="Well Protected"/>
    <n v="12194.9"/>
    <n v="12274.1"/>
    <x v="0"/>
    <x v="0"/>
    <s v="Not endemic"/>
    <s v="LC"/>
    <b v="1"/>
  </r>
  <r>
    <s v="Catophractes alexandri"/>
    <n v="4869.2"/>
    <n v="4880.8"/>
    <s v="Well Protected"/>
    <s v="Well Protected"/>
    <n v="4379.7"/>
    <n v="3217.38"/>
    <x v="0"/>
    <x v="0"/>
    <s v="Not endemic"/>
    <s v="LC"/>
    <b v="1"/>
  </r>
  <r>
    <s v="Celosia trigyna"/>
    <n v="19273.3"/>
    <n v="18008.099999999999"/>
    <s v="Well Protected"/>
    <s v="Well Protected"/>
    <n v="19273.3"/>
    <n v="18008.099999999999"/>
    <x v="0"/>
    <x v="0"/>
    <s v="Not endemic"/>
    <s v="LC"/>
    <b v="1"/>
  </r>
  <r>
    <s v="Celtis mildbraedii"/>
    <n v="24.16"/>
    <n v="24.12"/>
    <s v="Poorly Protected"/>
    <s v="Poorly Protected"/>
    <n v="16.882000000000001"/>
    <n v="13.481"/>
    <x v="3"/>
    <x v="3"/>
    <s v="Not endemic"/>
    <s v="LC"/>
    <b v="1"/>
  </r>
  <r>
    <s v="Centella glabrata"/>
    <n v="78844"/>
    <n v="78117.5"/>
    <s v="Well Protected"/>
    <s v="Well Protected"/>
    <n v="49206.69"/>
    <n v="40442.26"/>
    <x v="0"/>
    <x v="0"/>
    <s v="Endemic"/>
    <s v="LC"/>
    <b v="1"/>
  </r>
  <r>
    <s v="Centella thesioides"/>
    <n v="1658.9"/>
    <n v="1659.1"/>
    <s v="Well Protected"/>
    <s v="Well Protected"/>
    <n v="1405.2"/>
    <n v="829.55"/>
    <x v="0"/>
    <x v="0"/>
    <s v="Endemic"/>
    <s v="NT"/>
    <b v="1"/>
  </r>
  <r>
    <s v="Cephalaria rigida"/>
    <n v="975.5"/>
    <n v="983.1"/>
    <s v="Well Protected"/>
    <s v="Well Protected"/>
    <n v="487.21"/>
    <n v="445.83"/>
    <x v="0"/>
    <x v="0"/>
    <s v="Endemic"/>
    <s v="LC"/>
    <b v="1"/>
  </r>
  <r>
    <s v="Cephalophyllum purpureo-album"/>
    <n v="1472.7"/>
    <n v="1391.1"/>
    <s v="Well Protected"/>
    <s v="Well Protected"/>
    <n v="1456.6"/>
    <n v="1129.3499999999999"/>
    <x v="0"/>
    <x v="0"/>
    <s v="Endemic"/>
    <s v="LC"/>
    <b v="1"/>
  </r>
  <r>
    <s v="Ceropegia angustata"/>
    <n v="0"/>
    <n v="0"/>
    <s v="Not Protected"/>
    <s v="Not Protected"/>
    <n v="0"/>
    <n v="0"/>
    <x v="2"/>
    <x v="2"/>
    <s v="Endemic"/>
    <s v="VU"/>
    <b v="1"/>
  </r>
  <r>
    <s v="Ceropegia arnotii"/>
    <n v="0"/>
    <n v="0"/>
    <s v="Not Protected"/>
    <s v="Not Protected"/>
    <n v="0"/>
    <n v="0"/>
    <x v="2"/>
    <x v="2"/>
    <s v="Not endemic"/>
    <s v="DD"/>
    <b v="1"/>
  </r>
  <r>
    <s v="Ceropegia articulata subsp. namaquensis"/>
    <n v="0"/>
    <n v="0"/>
    <s v="Not Protected"/>
    <s v="Not Protected"/>
    <n v="0"/>
    <n v="0"/>
    <x v="2"/>
    <x v="2"/>
    <s v="Endemic"/>
    <s v="LC"/>
    <b v="1"/>
  </r>
  <r>
    <s v="Ceropegia atrosanguinea"/>
    <n v="186"/>
    <n v="99.1"/>
    <s v="Well Protected"/>
    <s v="Moderately Protected"/>
    <n v="186"/>
    <n v="99.1"/>
    <x v="0"/>
    <x v="1"/>
    <s v="Not endemic"/>
    <s v="LC"/>
    <b v="1"/>
  </r>
  <r>
    <s v="Ceropegia blyderiverensis"/>
    <n v="27.6"/>
    <n v="27.6"/>
    <s v="Poorly Protected"/>
    <s v="Poorly Protected"/>
    <n v="27.6"/>
    <n v="27.6"/>
    <x v="3"/>
    <x v="3"/>
    <s v="Endemic"/>
    <s v="Rare"/>
    <b v="1"/>
  </r>
  <r>
    <s v="Ceropegia clavicorona"/>
    <n v="105.1"/>
    <n v="93.8"/>
    <s v="Well Protected"/>
    <s v="Moderately Protected"/>
    <n v="99.45"/>
    <n v="46.9"/>
    <x v="1"/>
    <x v="3"/>
    <s v="Endemic"/>
    <s v="LC"/>
    <b v="0"/>
  </r>
  <r>
    <s v="Ceropegia cupulata"/>
    <n v="10"/>
    <n v="10"/>
    <s v="Poorly Protected"/>
    <s v="Poorly Protected"/>
    <n v="10"/>
    <n v="1"/>
    <x v="3"/>
    <x v="2"/>
    <s v="Not endemic"/>
    <s v="LC"/>
    <b v="1"/>
  </r>
  <r>
    <s v="Ceropegia dwequensis"/>
    <n v="0"/>
    <n v="0"/>
    <s v="Not Protected"/>
    <s v="Not Protected"/>
    <n v="0"/>
    <n v="0"/>
    <x v="2"/>
    <x v="2"/>
    <s v="Endemic"/>
    <s v="LC"/>
    <b v="1"/>
  </r>
  <r>
    <s v="Ceropegia filifolia"/>
    <n v="149.16999999999999"/>
    <n v="148.6"/>
    <s v="Well Protected"/>
    <s v="Well Protected"/>
    <n v="142.21899999999999"/>
    <n v="81.944000000000003"/>
    <x v="0"/>
    <x v="1"/>
    <s v="Not endemic"/>
    <s v="LC"/>
    <b v="1"/>
  </r>
  <r>
    <s v="Ceropegia herrei"/>
    <n v="6014.5"/>
    <n v="6014.8"/>
    <s v="Well Protected"/>
    <s v="Well Protected"/>
    <n v="601.45000000000005"/>
    <n v="1215.73"/>
    <x v="0"/>
    <x v="0"/>
    <s v="Not endemic"/>
    <s v="LC"/>
    <b v="1"/>
  </r>
  <r>
    <s v="Ceropegia inversa"/>
    <n v="0"/>
    <n v="0"/>
    <s v="Not Protected"/>
    <s v="Not Protected"/>
    <n v="0"/>
    <n v="0"/>
    <x v="2"/>
    <x v="2"/>
    <s v="Endemic"/>
    <s v="LC"/>
    <b v="1"/>
  </r>
  <r>
    <s v="Ceropegia neocompta"/>
    <n v="0.2"/>
    <n v="0.18"/>
    <s v="Not Protected"/>
    <s v="Not Protected"/>
    <n v="0.19500000000000001"/>
    <n v="0.18"/>
    <x v="2"/>
    <x v="2"/>
    <s v="Endemic"/>
    <s v="EN"/>
    <b v="1"/>
  </r>
  <r>
    <s v="Ceropegia obducta"/>
    <n v="20"/>
    <n v="20"/>
    <s v="Poorly Protected"/>
    <s v="Poorly Protected"/>
    <n v="20"/>
    <n v="20"/>
    <x v="3"/>
    <x v="3"/>
    <s v="Endemic"/>
    <s v="LC"/>
    <b v="1"/>
  </r>
  <r>
    <s v="Ceropegia oiantha"/>
    <n v="113.41"/>
    <n v="105.46"/>
    <s v="Well Protected"/>
    <s v="Well Protected"/>
    <n v="16.579000000000001"/>
    <n v="23.821999999999999"/>
    <x v="3"/>
    <x v="3"/>
    <s v="Endemic"/>
    <s v="LC"/>
    <b v="0"/>
  </r>
  <r>
    <s v="Ceropegia perlata"/>
    <n v="7978.2"/>
    <n v="7982.5"/>
    <s v="Well Protected"/>
    <s v="Well Protected"/>
    <n v="797.82"/>
    <n v="2758.93"/>
    <x v="0"/>
    <x v="0"/>
    <s v="Not endemic"/>
    <s v="LC"/>
    <b v="1"/>
  </r>
  <r>
    <s v="Ceropegia rendallii"/>
    <n v="2322.35"/>
    <n v="2098.52"/>
    <s v="Well Protected"/>
    <s v="Well Protected"/>
    <n v="1693.1890000000001"/>
    <n v="1378.453"/>
    <x v="0"/>
    <x v="0"/>
    <s v="Not endemic"/>
    <s v="LC"/>
    <b v="1"/>
  </r>
  <r>
    <s v="Ceropegia thudichumii"/>
    <n v="1125.79"/>
    <n v="1126.1300000000001"/>
    <s v="Well Protected"/>
    <s v="Well Protected"/>
    <n v="1125.68"/>
    <n v="1112.6600000000001"/>
    <x v="0"/>
    <x v="0"/>
    <s v="Endemic"/>
    <s v="LC"/>
    <b v="1"/>
  </r>
  <r>
    <s v="Ceropegia villosa"/>
    <n v="506.75"/>
    <n v="0"/>
    <s v="Well Protected"/>
    <s v="Not Protected"/>
    <n v="491.65"/>
    <n v="0"/>
    <x v="0"/>
    <x v="2"/>
    <s v="Not endemic"/>
    <s v="DD"/>
    <b v="1"/>
  </r>
  <r>
    <s v="Chaenostoma calycinum"/>
    <n v="0"/>
    <n v="0"/>
    <s v="Not Protected"/>
    <s v="Not Protected"/>
    <n v="0"/>
    <n v="0"/>
    <x v="2"/>
    <x v="2"/>
    <s v="Endemic"/>
    <s v="LC"/>
    <b v="1"/>
  </r>
  <r>
    <s v="Chaenostoma halimifolium"/>
    <n v="138040.79999999999"/>
    <n v="49544.1"/>
    <s v="Well Protected"/>
    <s v="Well Protected"/>
    <n v="136538.9"/>
    <n v="43746.02"/>
    <x v="0"/>
    <x v="0"/>
    <s v="Not endemic"/>
    <s v="LC"/>
    <b v="1"/>
  </r>
  <r>
    <s v="Chaenostoma titanophilum"/>
    <n v="88.646289999999993"/>
    <n v="88.646289999999993"/>
    <s v="Moderately Protected"/>
    <s v="Moderately Protected"/>
    <n v="44.323140000000002"/>
    <n v="8.8646290000000008"/>
    <x v="3"/>
    <x v="3"/>
    <s v="Endemic"/>
    <s v="VU"/>
    <b v="0"/>
  </r>
  <r>
    <s v="Chamaecrista mimosoides"/>
    <n v="3460945"/>
    <n v="3113815"/>
    <s v="Well Protected"/>
    <s v="Well Protected"/>
    <n v="3460945"/>
    <n v="3113815"/>
    <x v="0"/>
    <x v="0"/>
    <s v="Not endemic"/>
    <s v="LC"/>
    <b v="1"/>
  </r>
  <r>
    <s v="Chascanum cernuum"/>
    <n v="3299.15"/>
    <n v="3304.35"/>
    <s v="Well Protected"/>
    <s v="Well Protected"/>
    <n v="1976.615"/>
    <n v="866.31500000000005"/>
    <x v="0"/>
    <x v="0"/>
    <s v="Endemic"/>
    <s v="LC"/>
    <b v="1"/>
  </r>
  <r>
    <s v="Cheilanthes contracta"/>
    <n v="100926.5"/>
    <n v="81096"/>
    <s v="Well Protected"/>
    <s v="Well Protected"/>
    <n v="74788.89"/>
    <n v="52321.5"/>
    <x v="0"/>
    <x v="0"/>
    <s v="Endemic"/>
    <s v="LC"/>
    <b v="1"/>
  </r>
  <r>
    <s v="Cheilanthes namaquensis"/>
    <n v="118.55"/>
    <n v="118.61"/>
    <s v="Well Protected"/>
    <s v="Well Protected"/>
    <n v="109.855"/>
    <n v="108.24299999999999"/>
    <x v="0"/>
    <x v="0"/>
    <s v="Not endemic"/>
    <s v="LC"/>
    <b v="1"/>
  </r>
  <r>
    <s v="Cheilanthes parviloba"/>
    <n v="23283.45"/>
    <n v="15450.7"/>
    <s v="Well Protected"/>
    <s v="Well Protected"/>
    <n v="20677.53"/>
    <n v="12025.65"/>
    <x v="0"/>
    <x v="0"/>
    <s v="Not endemic"/>
    <s v="LC"/>
    <b v="1"/>
  </r>
  <r>
    <s v="Chenopodium mucronatum"/>
    <n v="100723.1"/>
    <n v="29858.2"/>
    <s v="Well Protected"/>
    <s v="Well Protected"/>
    <n v="100723.1"/>
    <n v="29858.2"/>
    <x v="0"/>
    <x v="0"/>
    <s v="Not endemic"/>
    <s v="LC"/>
    <b v="1"/>
  </r>
  <r>
    <s v="Chironia krebsii"/>
    <n v="37123"/>
    <n v="32100"/>
    <s v="Well Protected"/>
    <s v="Well Protected"/>
    <n v="34322.519999999997"/>
    <n v="18315.240000000002"/>
    <x v="0"/>
    <x v="0"/>
    <s v="Not endemic"/>
    <s v="LC"/>
    <b v="1"/>
  </r>
  <r>
    <s v="Chironia palustris subsp. transvaalensis"/>
    <n v="15027.2"/>
    <n v="13006.8"/>
    <s v="Well Protected"/>
    <s v="Well Protected"/>
    <n v="8979.49"/>
    <n v="6820.87"/>
    <x v="0"/>
    <x v="0"/>
    <s v="Not endemic"/>
    <s v="LC"/>
    <b v="1"/>
  </r>
  <r>
    <s v="Chlorophytum aridum"/>
    <n v="442.16"/>
    <n v="442.98"/>
    <s v="Well Protected"/>
    <s v="Well Protected"/>
    <n v="442.16"/>
    <n v="442.98"/>
    <x v="0"/>
    <x v="0"/>
    <s v="Not endemic"/>
    <s v="LC"/>
    <b v="1"/>
  </r>
  <r>
    <s v="Chrysocoma acicularis"/>
    <n v="0"/>
    <n v="0"/>
    <s v="Not Protected"/>
    <s v="Not Protected"/>
    <n v="0"/>
    <n v="0"/>
    <x v="2"/>
    <x v="2"/>
    <s v="Endemic"/>
    <s v="Rare"/>
    <b v="1"/>
  </r>
  <r>
    <s v="Chrysocoma strigosa"/>
    <n v="1008.75"/>
    <n v="1008.95"/>
    <s v="Well Protected"/>
    <s v="Well Protected"/>
    <n v="504.375"/>
    <n v="136.63499999999999"/>
    <x v="0"/>
    <x v="0"/>
    <s v="Endemic"/>
    <s v="VU"/>
    <b v="1"/>
  </r>
  <r>
    <s v="Chrysocoma tridentata"/>
    <n v="677.74"/>
    <n v="677.82"/>
    <s v="Well Protected"/>
    <s v="Well Protected"/>
    <n v="570.755"/>
    <n v="302.74400000000003"/>
    <x v="0"/>
    <x v="0"/>
    <s v="Endemic"/>
    <s v="LC"/>
    <b v="1"/>
  </r>
  <r>
    <s v="Cissus cactiformis"/>
    <n v="98195.1"/>
    <n v="93964.45"/>
    <s v="Well Protected"/>
    <s v="Well Protected"/>
    <n v="98195.1"/>
    <n v="93964.45"/>
    <x v="0"/>
    <x v="0"/>
    <s v="Not endemic"/>
    <s v="LC"/>
    <b v="1"/>
  </r>
  <r>
    <s v="Cleistanthus schlechteri"/>
    <n v="2357.3000000000002"/>
    <n v="2240.75"/>
    <s v="Well Protected"/>
    <s v="Well Protected"/>
    <n v="1375.075"/>
    <n v="819.53499999999997"/>
    <x v="0"/>
    <x v="0"/>
    <s v="Not endemic"/>
    <s v="LC"/>
    <b v="1"/>
  </r>
  <r>
    <s v="Clematis villosa subsp. stanleyi"/>
    <n v="39832.129999999997"/>
    <n v="39281.68"/>
    <s v="Well Protected"/>
    <s v="Well Protected"/>
    <n v="39832.129999999997"/>
    <n v="39281.68"/>
    <x v="0"/>
    <x v="0"/>
    <s v="Not endemic"/>
    <s v="LC"/>
    <b v="1"/>
  </r>
  <r>
    <s v="Cleome monophylla"/>
    <n v="637873.30000000005"/>
    <n v="578419.80000000005"/>
    <s v="Well Protected"/>
    <s v="Well Protected"/>
    <n v="637873.30000000005"/>
    <n v="578419.80000000005"/>
    <x v="0"/>
    <x v="0"/>
    <s v="Not endemic"/>
    <s v="LC"/>
    <b v="1"/>
  </r>
  <r>
    <s v="Cliffortia dentata"/>
    <n v="237.25"/>
    <n v="237.28"/>
    <s v="Well Protected"/>
    <s v="Well Protected"/>
    <n v="119.21"/>
    <n v="118.572"/>
    <x v="0"/>
    <x v="0"/>
    <s v="Endemic"/>
    <s v="LC"/>
    <b v="1"/>
  </r>
  <r>
    <s v="Cliffortia hexandra"/>
    <n v="2110.0500000000002"/>
    <n v="2111.0500000000002"/>
    <s v="Well Protected"/>
    <s v="Well Protected"/>
    <n v="1213.175"/>
    <n v="1044.2650000000001"/>
    <x v="0"/>
    <x v="0"/>
    <s v="Endemic"/>
    <s v="LC"/>
    <b v="1"/>
  </r>
  <r>
    <s v="Cliffortia odorata"/>
    <n v="24498.7"/>
    <n v="24525.5"/>
    <s v="Well Protected"/>
    <s v="Well Protected"/>
    <n v="14627.8"/>
    <n v="11933.82"/>
    <x v="0"/>
    <x v="0"/>
    <s v="Endemic"/>
    <s v="LC"/>
    <b v="1"/>
  </r>
  <r>
    <s v="Cliffortia propinqua"/>
    <n v="11179.35"/>
    <n v="11133.35"/>
    <s v="Well Protected"/>
    <s v="Well Protected"/>
    <n v="6191.3249999999998"/>
    <n v="5686.44"/>
    <x v="0"/>
    <x v="0"/>
    <s v="Endemic"/>
    <s v="LC"/>
    <b v="1"/>
  </r>
  <r>
    <s v="Cliffortia robusta"/>
    <n v="238.2"/>
    <n v="238.3"/>
    <s v="Well Protected"/>
    <s v="Well Protected"/>
    <n v="146.77500000000001"/>
    <n v="119.325"/>
    <x v="0"/>
    <x v="0"/>
    <s v="Endemic"/>
    <s v="LC"/>
    <b v="1"/>
  </r>
  <r>
    <s v="Cliffortia strigosa"/>
    <n v="100.34990000000001"/>
    <n v="100.34990000000001"/>
    <s v="Well Protected"/>
    <s v="Well Protected"/>
    <n v="50.174930000000003"/>
    <n v="50.174930000000003"/>
    <x v="1"/>
    <x v="1"/>
    <s v="Endemic"/>
    <s v="NT"/>
    <b v="0"/>
  </r>
  <r>
    <s v="Cliffortia virgata"/>
    <n v="1815.8"/>
    <n v="1816.25"/>
    <s v="Well Protected"/>
    <s v="Well Protected"/>
    <n v="1068.95"/>
    <n v="851.76"/>
    <x v="0"/>
    <x v="0"/>
    <s v="Endemic"/>
    <s v="LC"/>
    <b v="1"/>
  </r>
  <r>
    <s v="Coccinia mackenii"/>
    <n v="7040.2"/>
    <n v="6385.9"/>
    <s v="Well Protected"/>
    <s v="Well Protected"/>
    <n v="7040.2"/>
    <n v="6385.9"/>
    <x v="0"/>
    <x v="0"/>
    <s v="Not endemic"/>
    <s v="LC"/>
    <b v="1"/>
  </r>
  <r>
    <s v="Codon schenckii"/>
    <n v="719.47"/>
    <n v="719.6"/>
    <s v="Well Protected"/>
    <s v="Well Protected"/>
    <n v="71.947000000000003"/>
    <n v="71.959999999999994"/>
    <x v="1"/>
    <x v="1"/>
    <s v="Not endemic"/>
    <s v="LC"/>
    <b v="0"/>
  </r>
  <r>
    <s v="Codonorhiza fastigiata"/>
    <n v="355.4"/>
    <n v="132.5"/>
    <s v="Well Protected"/>
    <s v="Well Protected"/>
    <n v="177.7"/>
    <n v="70.55"/>
    <x v="0"/>
    <x v="1"/>
    <s v="Endemic"/>
    <s v="NT"/>
    <b v="1"/>
  </r>
  <r>
    <s v="Colchicum coloratum subsp. burchellii"/>
    <n v="8805.7000000000007"/>
    <n v="8657.5"/>
    <s v="Well Protected"/>
    <s v="Well Protected"/>
    <n v="8422.2000000000007"/>
    <n v="8657.5"/>
    <x v="0"/>
    <x v="0"/>
    <s v="Endemic"/>
    <s v="LC"/>
    <b v="1"/>
  </r>
  <r>
    <s v="Coleonema pulchrum"/>
    <n v="216.74"/>
    <n v="216.8"/>
    <s v="Well Protected"/>
    <s v="Well Protected"/>
    <n v="154.83000000000001"/>
    <n v="118.58799999999999"/>
    <x v="0"/>
    <x v="0"/>
    <s v="Endemic"/>
    <s v="NT"/>
    <b v="1"/>
  </r>
  <r>
    <s v="Coleus venteri"/>
    <n v="0"/>
    <n v="0"/>
    <s v="Not Protected"/>
    <s v="Not Protected"/>
    <n v="0"/>
    <n v="0"/>
    <x v="2"/>
    <x v="2"/>
    <s v="Not endemic"/>
    <s v="EN"/>
    <b v="1"/>
  </r>
  <r>
    <s v="Combretum nelsonii"/>
    <n v="4693.2"/>
    <n v="2115.6999999999998"/>
    <s v="Well Protected"/>
    <s v="Well Protected"/>
    <n v="4635.7"/>
    <n v="1514.05"/>
    <x v="0"/>
    <x v="0"/>
    <s v="Endemic"/>
    <s v="LC"/>
    <b v="1"/>
  </r>
  <r>
    <s v="Combretum patelliforme"/>
    <n v="5722.6"/>
    <n v="5695.8"/>
    <s v="Well Protected"/>
    <s v="Well Protected"/>
    <n v="5477.25"/>
    <n v="2714.09"/>
    <x v="0"/>
    <x v="0"/>
    <s v="Not endemic"/>
    <s v="LC"/>
    <b v="1"/>
  </r>
  <r>
    <s v="Commicarpus helenae"/>
    <n v="39249.1"/>
    <n v="37719.35"/>
    <s v="Well Protected"/>
    <s v="Well Protected"/>
    <n v="39249.1"/>
    <n v="37719.35"/>
    <x v="0"/>
    <x v="0"/>
    <s v="Not endemic"/>
    <s v="LC"/>
    <b v="1"/>
  </r>
  <r>
    <s v="Commiphora viminea"/>
    <n v="7695.85"/>
    <n v="6312.8"/>
    <s v="Well Protected"/>
    <s v="Well Protected"/>
    <n v="6819.97"/>
    <n v="3984.1849999999999"/>
    <x v="0"/>
    <x v="0"/>
    <s v="Not endemic"/>
    <s v="LC"/>
    <b v="1"/>
  </r>
  <r>
    <s v="Conophytum francoiseae"/>
    <n v="83.100170000000006"/>
    <n v="83.100170000000006"/>
    <s v="Moderately Protected"/>
    <s v="Moderately Protected"/>
    <n v="8.3100170000000002"/>
    <n v="83.100170000000006"/>
    <x v="3"/>
    <x v="1"/>
    <s v="Endemic"/>
    <s v="CR"/>
    <b v="0"/>
  </r>
  <r>
    <s v="Conophytum irmae"/>
    <n v="0"/>
    <n v="0"/>
    <s v="Not Protected"/>
    <s v="Not Protected"/>
    <n v="0"/>
    <n v="0"/>
    <x v="2"/>
    <x v="2"/>
    <s v="Endemic"/>
    <s v="CR"/>
    <b v="1"/>
  </r>
  <r>
    <s v="Conophytum minutum"/>
    <n v="35318.32"/>
    <n v="35013.51"/>
    <s v="Well Protected"/>
    <s v="Well Protected"/>
    <n v="12256.61"/>
    <n v="34962.910000000003"/>
    <x v="0"/>
    <x v="0"/>
    <s v="Endemic"/>
    <s v="LC"/>
    <b v="1"/>
  </r>
  <r>
    <s v="Conophytum pellucidum subsp. saueri"/>
    <n v="0"/>
    <n v="0"/>
    <s v="Not Protected"/>
    <s v="Not Protected"/>
    <n v="0"/>
    <n v="0"/>
    <x v="2"/>
    <x v="2"/>
    <s v="Endemic"/>
    <s v="CR"/>
    <b v="1"/>
  </r>
  <r>
    <s v="Conophytum praesectum"/>
    <n v="230.7"/>
    <n v="0"/>
    <s v="Well Protected"/>
    <s v="Not Protected"/>
    <n v="230.7"/>
    <n v="0"/>
    <x v="0"/>
    <x v="2"/>
    <s v="Endemic"/>
    <s v="EN"/>
    <b v="1"/>
  </r>
  <r>
    <s v="Conophytum rugosum"/>
    <n v="0"/>
    <n v="0"/>
    <s v="Not Protected"/>
    <s v="Not Protected"/>
    <n v="0"/>
    <n v="0"/>
    <x v="2"/>
    <x v="2"/>
    <s v="Endemic"/>
    <s v="EN"/>
    <b v="1"/>
  </r>
  <r>
    <s v="Conophytum stevens-jonesianum"/>
    <n v="6204.2"/>
    <n v="6204.7"/>
    <s v="Well Protected"/>
    <s v="Well Protected"/>
    <n v="620.41999999999996"/>
    <n v="620.47"/>
    <x v="0"/>
    <x v="0"/>
    <s v="Endemic"/>
    <s v="EN"/>
    <b v="1"/>
  </r>
  <r>
    <s v="Convolvulus dregeanus"/>
    <n v="46325.599999999999"/>
    <n v="8964.6"/>
    <s v="Well Protected"/>
    <s v="Well Protected"/>
    <n v="46325.599999999999"/>
    <n v="8964.6"/>
    <x v="0"/>
    <x v="0"/>
    <s v="Endemic"/>
    <s v="LC"/>
    <b v="1"/>
  </r>
  <r>
    <s v="Cotula discolor"/>
    <n v="694.89490000000001"/>
    <n v="695.49549999999999"/>
    <s v="Well Protected"/>
    <s v="Well Protected"/>
    <n v="289.12909999999999"/>
    <n v="343.30329999999998"/>
    <x v="0"/>
    <x v="0"/>
    <s v="Endemic"/>
    <s v="LC"/>
    <b v="1"/>
  </r>
  <r>
    <s v="Crassocephalum rubens"/>
    <n v="19.21922"/>
    <n v="19.21922"/>
    <s v="Poorly Protected"/>
    <s v="Poorly Protected"/>
    <n v="19.21922"/>
    <n v="19.21922"/>
    <x v="3"/>
    <x v="3"/>
    <s v="Not endemic"/>
    <s v="LC"/>
    <b v="1"/>
  </r>
  <r>
    <s v="Crassothonna rechingeri"/>
    <n v="3376.65"/>
    <n v="3367.55"/>
    <s v="Well Protected"/>
    <s v="Well Protected"/>
    <n v="2747.5"/>
    <n v="3365.85"/>
    <x v="0"/>
    <x v="0"/>
    <s v="Endemic"/>
    <s v="LC"/>
    <b v="1"/>
  </r>
  <r>
    <s v="Crassula alba"/>
    <n v="549006.1"/>
    <n v="516183.5"/>
    <s v="Well Protected"/>
    <s v="Well Protected"/>
    <n v="504824.7"/>
    <n v="373939.1"/>
    <x v="0"/>
    <x v="0"/>
    <s v="Not endemic"/>
    <s v="LC"/>
    <b v="1"/>
  </r>
  <r>
    <s v="Crassula alstonii"/>
    <n v="1007.9"/>
    <n v="964.1"/>
    <s v="Well Protected"/>
    <s v="Well Protected"/>
    <n v="140.93"/>
    <n v="964.1"/>
    <x v="0"/>
    <x v="0"/>
    <s v="Endemic"/>
    <s v="NT"/>
    <b v="1"/>
  </r>
  <r>
    <s v="Crassula arborescens subsp. arborescens"/>
    <n v="8158.4"/>
    <n v="7960.5"/>
    <s v="Well Protected"/>
    <s v="Well Protected"/>
    <n v="5260.24"/>
    <n v="5869.63"/>
    <x v="0"/>
    <x v="0"/>
    <s v="Endemic"/>
    <s v="LC"/>
    <b v="1"/>
  </r>
  <r>
    <s v="Crassula capensis"/>
    <n v="52155.1"/>
    <n v="51683.5"/>
    <s v="Well Protected"/>
    <s v="Well Protected"/>
    <n v="30028.94"/>
    <n v="29201.8"/>
    <x v="0"/>
    <x v="0"/>
    <s v="Endemic"/>
    <s v="LC"/>
    <b v="1"/>
  </r>
  <r>
    <s v="Crassula latibracteata"/>
    <n v="27.45"/>
    <n v="27.15"/>
    <s v="Poorly Protected"/>
    <s v="Poorly Protected"/>
    <n v="27.45"/>
    <n v="23.024999999999999"/>
    <x v="3"/>
    <x v="3"/>
    <s v="Endemic"/>
    <s v="LC"/>
    <b v="1"/>
  </r>
  <r>
    <s v="Crassula muricata"/>
    <n v="418.59"/>
    <n v="418.69"/>
    <s v="Well Protected"/>
    <s v="Well Protected"/>
    <n v="363.04500000000002"/>
    <n v="317.29500000000002"/>
    <x v="0"/>
    <x v="0"/>
    <s v="Endemic"/>
    <s v="LC"/>
    <b v="1"/>
  </r>
  <r>
    <s v="Crassula muscosa"/>
    <n v="321760"/>
    <n v="223970.5"/>
    <s v="Well Protected"/>
    <s v="Well Protected"/>
    <n v="248493.6"/>
    <n v="155391.5"/>
    <x v="0"/>
    <x v="0"/>
    <s v="Not endemic"/>
    <s v="LC"/>
    <b v="1"/>
  </r>
  <r>
    <s v="Crassula pruinosa"/>
    <n v="146.80000000000001"/>
    <n v="145.65"/>
    <s v="Well Protected"/>
    <s v="Well Protected"/>
    <n v="68.465000000000003"/>
    <n v="72.504999999999995"/>
    <x v="1"/>
    <x v="1"/>
    <s v="Endemic"/>
    <s v="LC"/>
    <b v="0"/>
  </r>
  <r>
    <s v="Crassula sediflora"/>
    <n v="63.65"/>
    <n v="45.25"/>
    <s v="Moderately Protected"/>
    <s v="Poorly Protected"/>
    <n v="31.824999999999999"/>
    <n v="22.625"/>
    <x v="3"/>
    <x v="3"/>
    <s v="Not endemic"/>
    <s v="LC"/>
    <b v="0"/>
  </r>
  <r>
    <s v="Crassula setulosa"/>
    <n v="58614.46"/>
    <n v="41363.5"/>
    <s v="Well Protected"/>
    <s v="Well Protected"/>
    <n v="48742.26"/>
    <n v="32173.63"/>
    <x v="0"/>
    <x v="0"/>
    <s v="Not endemic"/>
    <s v="LC"/>
    <b v="1"/>
  </r>
  <r>
    <s v="Crassula subacaulis subsp. subacaulis"/>
    <n v="2387"/>
    <n v="2387"/>
    <s v="Well Protected"/>
    <s v="Well Protected"/>
    <n v="238.7"/>
    <n v="238.7"/>
    <x v="0"/>
    <x v="0"/>
    <s v="Endemic"/>
    <s v="VU"/>
    <b v="1"/>
  </r>
  <r>
    <s v="Crassula subulata"/>
    <n v="60592"/>
    <n v="59685.5"/>
    <s v="Well Protected"/>
    <s v="Well Protected"/>
    <n v="38434.69"/>
    <n v="32345.03"/>
    <x v="0"/>
    <x v="0"/>
    <s v="Endemic"/>
    <s v="LC"/>
    <b v="1"/>
  </r>
  <r>
    <s v="Crassula susannae"/>
    <n v="4955"/>
    <n v="4955"/>
    <s v="Well Protected"/>
    <s v="Well Protected"/>
    <n v="495.5"/>
    <n v="4955"/>
    <x v="0"/>
    <x v="0"/>
    <s v="Endemic"/>
    <s v="VU"/>
    <b v="1"/>
  </r>
  <r>
    <s v="Cromidon minutum"/>
    <n v="0"/>
    <n v="0"/>
    <s v="Not Protected"/>
    <s v="Not Protected"/>
    <n v="0"/>
    <n v="0"/>
    <x v="2"/>
    <x v="2"/>
    <s v="Not endemic"/>
    <s v="LC"/>
    <b v="1"/>
  </r>
  <r>
    <s v="Crotalaria excisa subsp. namaquensis"/>
    <n v="9976"/>
    <n v="9267.1"/>
    <s v="Well Protected"/>
    <s v="Well Protected"/>
    <n v="9976"/>
    <n v="9267.1"/>
    <x v="0"/>
    <x v="0"/>
    <s v="Endemic"/>
    <s v="LC"/>
    <b v="1"/>
  </r>
  <r>
    <s v="Crotalaria humilis"/>
    <n v="10792.1"/>
    <n v="10062.5"/>
    <s v="Well Protected"/>
    <s v="Well Protected"/>
    <n v="5354.28"/>
    <n v="8959.48"/>
    <x v="0"/>
    <x v="0"/>
    <s v="Endemic"/>
    <s v="LC"/>
    <b v="1"/>
  </r>
  <r>
    <s v="Crotalaria podocarpa"/>
    <n v="21546.6"/>
    <n v="13517.4"/>
    <s v="Well Protected"/>
    <s v="Well Protected"/>
    <n v="21546.6"/>
    <n v="13517.4"/>
    <x v="0"/>
    <x v="0"/>
    <s v="Not endemic"/>
    <s v="LC"/>
    <b v="1"/>
  </r>
  <r>
    <s v="Crystallopollen angustifolium"/>
    <n v="61036.53"/>
    <n v="48648.37"/>
    <s v="Well Protected"/>
    <s v="Well Protected"/>
    <n v="61036.53"/>
    <n v="48648.37"/>
    <x v="0"/>
    <x v="0"/>
    <s v="Not endemic"/>
    <s v="LC"/>
    <b v="1"/>
  </r>
  <r>
    <s v="Cucumis rigidus"/>
    <n v="17685.2"/>
    <n v="17196.099999999999"/>
    <s v="Well Protected"/>
    <s v="Well Protected"/>
    <n v="17685.2"/>
    <n v="17196.099999999999"/>
    <x v="0"/>
    <x v="0"/>
    <s v="Not endemic"/>
    <s v="LC"/>
    <b v="1"/>
  </r>
  <r>
    <s v="Cyclopia burtonii"/>
    <n v="26.9"/>
    <n v="26.9"/>
    <s v="Poorly Protected"/>
    <s v="Poorly Protected"/>
    <n v="17.7"/>
    <n v="6.09"/>
    <x v="3"/>
    <x v="3"/>
    <s v="Endemic"/>
    <s v="VU"/>
    <b v="1"/>
  </r>
  <r>
    <s v="Cylindrophyllum calamiforme"/>
    <n v="0"/>
    <n v="0"/>
    <s v="Not Protected"/>
    <s v="Not Protected"/>
    <n v="0"/>
    <n v="0"/>
    <x v="2"/>
    <x v="2"/>
    <s v="Endemic"/>
    <s v="LC"/>
    <b v="1"/>
  </r>
  <r>
    <s v="Cymbopogon prolixus"/>
    <n v="138316.1"/>
    <n v="98535.6"/>
    <s v="Well Protected"/>
    <s v="Well Protected"/>
    <n v="114974.6"/>
    <n v="66648"/>
    <x v="0"/>
    <x v="0"/>
    <s v="Not endemic"/>
    <s v="LC"/>
    <b v="1"/>
  </r>
  <r>
    <s v="Cynanchum gerrardii"/>
    <n v="11162.05"/>
    <n v="9214.2000000000007"/>
    <s v="Well Protected"/>
    <s v="Well Protected"/>
    <n v="11095.32"/>
    <n v="8963.0249999999996"/>
    <x v="0"/>
    <x v="0"/>
    <s v="Not endemic"/>
    <s v="LC"/>
    <b v="1"/>
  </r>
  <r>
    <s v="Cynanchum viminale subsp. orangeanum"/>
    <n v="0"/>
    <n v="0"/>
    <s v="Not Protected"/>
    <s v="Not Protected"/>
    <n v="0"/>
    <n v="0"/>
    <x v="2"/>
    <x v="2"/>
    <s v="Endemic"/>
    <s v="LC"/>
    <b v="1"/>
  </r>
  <r>
    <s v="Cynanchum zeyheri"/>
    <n v="229.53"/>
    <n v="229.79"/>
    <s v="Well Protected"/>
    <s v="Well Protected"/>
    <n v="115.776"/>
    <n v="114.071"/>
    <x v="0"/>
    <x v="0"/>
    <s v="Endemic"/>
    <s v="VU"/>
    <b v="1"/>
  </r>
  <r>
    <s v="Cyperus indecorus"/>
    <n v="86192.2"/>
    <n v="79655"/>
    <s v="Well Protected"/>
    <s v="Well Protected"/>
    <n v="84755.69"/>
    <n v="75035.75"/>
    <x v="0"/>
    <x v="0"/>
    <s v="Not endemic"/>
    <s v="LC"/>
    <b v="1"/>
  </r>
  <r>
    <s v="Cyperus zollingeri"/>
    <n v="10360"/>
    <n v="6875.1"/>
    <s v="Well Protected"/>
    <s v="Well Protected"/>
    <n v="10360"/>
    <n v="6875.1"/>
    <x v="0"/>
    <x v="0"/>
    <s v="Not endemic"/>
    <s v="LC"/>
    <b v="1"/>
  </r>
  <r>
    <s v="Cyphia elata"/>
    <n v="61957.120000000003"/>
    <n v="51786.63"/>
    <s v="Well Protected"/>
    <s v="Well Protected"/>
    <n v="55196.9"/>
    <n v="36837.879999999997"/>
    <x v="0"/>
    <x v="0"/>
    <s v="Not endemic"/>
    <s v="LC"/>
    <b v="1"/>
  </r>
  <r>
    <s v="Cyphia stenopetala"/>
    <n v="7186.8"/>
    <n v="5447.1"/>
    <s v="Well Protected"/>
    <s v="Well Protected"/>
    <n v="4680.78"/>
    <n v="3196.72"/>
    <x v="0"/>
    <x v="0"/>
    <s v="Not endemic"/>
    <s v="LC"/>
    <b v="1"/>
  </r>
  <r>
    <s v="Cyphostemma rubroglandulosum"/>
    <n v="10.262309999999999"/>
    <n v="10.273820000000001"/>
    <s v="Poorly Protected"/>
    <s v="Poorly Protected"/>
    <n v="8.3438789999999994"/>
    <n v="6.3805800000000001"/>
    <x v="3"/>
    <x v="3"/>
    <s v="Endemic"/>
    <s v="LC"/>
    <b v="1"/>
  </r>
  <r>
    <s v="Cyrtanthus herrei"/>
    <n v="23.72"/>
    <n v="23.72"/>
    <s v="Poorly Protected"/>
    <s v="Poorly Protected"/>
    <n v="2.3719999999999999"/>
    <n v="2.3719999999999999"/>
    <x v="2"/>
    <x v="2"/>
    <s v="Not endemic"/>
    <s v="VU"/>
    <b v="0"/>
  </r>
  <r>
    <s v="Cyrtanthus labiatus"/>
    <n v="30"/>
    <n v="30"/>
    <s v="Poorly Protected"/>
    <s v="Poorly Protected"/>
    <n v="20"/>
    <n v="20"/>
    <x v="3"/>
    <x v="3"/>
    <s v="Endemic"/>
    <s v="Rare"/>
    <b v="1"/>
  </r>
  <r>
    <s v="Cyrtanthus nutans"/>
    <n v="0"/>
    <n v="0"/>
    <s v="Not Protected"/>
    <s v="Not Protected"/>
    <n v="0"/>
    <n v="0"/>
    <x v="2"/>
    <x v="2"/>
    <s v="Not endemic"/>
    <s v="VU"/>
    <b v="1"/>
  </r>
  <r>
    <s v="Cyrtomium pseudocaryotideum"/>
    <n v="407"/>
    <n v="287.2"/>
    <s v="Well Protected"/>
    <s v="Well Protected"/>
    <n v="351.25"/>
    <n v="257.23"/>
    <x v="0"/>
    <x v="0"/>
    <s v="Endemic"/>
    <s v="LC"/>
    <b v="1"/>
  </r>
  <r>
    <s v="Dahlgrenodendron natalense"/>
    <n v="3.23"/>
    <n v="3"/>
    <s v="Not Protected"/>
    <s v="Not Protected"/>
    <n v="2.7930000000000001"/>
    <n v="2.218"/>
    <x v="2"/>
    <x v="2"/>
    <s v="Endemic"/>
    <s v="VU"/>
    <b v="1"/>
  </r>
  <r>
    <s v="Dalbergia armata"/>
    <n v="576341.6"/>
    <n v="542167.5"/>
    <s v="Well Protected"/>
    <s v="Well Protected"/>
    <n v="536438.80000000005"/>
    <n v="456238.4"/>
    <x v="0"/>
    <x v="0"/>
    <s v="Not endemic"/>
    <s v="LC"/>
    <b v="1"/>
  </r>
  <r>
    <s v="Daubenya namaquensis"/>
    <n v="50.09"/>
    <n v="0"/>
    <s v="Moderately Protected"/>
    <s v="Not Protected"/>
    <n v="50.09"/>
    <n v="0"/>
    <x v="1"/>
    <x v="2"/>
    <s v="Endemic"/>
    <s v="Rare"/>
    <b v="1"/>
  </r>
  <r>
    <s v="Delosperma ficksburgense"/>
    <n v="0"/>
    <n v="0"/>
    <s v="Not Protected"/>
    <s v="Not Protected"/>
    <n v="0"/>
    <n v="0"/>
    <x v="2"/>
    <x v="2"/>
    <s v="Endemic"/>
    <s v="DD"/>
    <b v="1"/>
  </r>
  <r>
    <s v="Delosperma giffenii"/>
    <n v="10"/>
    <n v="10"/>
    <s v="Poorly Protected"/>
    <s v="Poorly Protected"/>
    <n v="10"/>
    <n v="10"/>
    <x v="3"/>
    <x v="3"/>
    <s v="Endemic"/>
    <s v="DD"/>
    <b v="1"/>
  </r>
  <r>
    <s v="Delosperma hollandii"/>
    <n v="61.16"/>
    <n v="61.33"/>
    <s v="Moderately Protected"/>
    <s v="Moderately Protected"/>
    <n v="61.16"/>
    <n v="59.594999999999999"/>
    <x v="1"/>
    <x v="1"/>
    <s v="Endemic"/>
    <s v="EN"/>
    <b v="1"/>
  </r>
  <r>
    <s v="Delosperma mahonii"/>
    <n v="404.8"/>
    <n v="396.5"/>
    <s v="Well Protected"/>
    <s v="Well Protected"/>
    <n v="404.8"/>
    <n v="396.5"/>
    <x v="0"/>
    <x v="0"/>
    <s v="Not endemic"/>
    <s v="LC"/>
    <b v="1"/>
  </r>
  <r>
    <s v="Delosperma parviflorum"/>
    <n v="1856.2"/>
    <n v="0"/>
    <s v="Well Protected"/>
    <s v="Not Protected"/>
    <n v="1856.2"/>
    <n v="0"/>
    <x v="0"/>
    <x v="2"/>
    <s v="Endemic"/>
    <s v="DD"/>
    <b v="1"/>
  </r>
  <r>
    <s v="Diaphananthe fragrantissima"/>
    <n v="57.880839999999999"/>
    <n v="57.880839999999999"/>
    <s v="Moderately Protected"/>
    <s v="Moderately Protected"/>
    <n v="57.880839999999999"/>
    <n v="20.04148"/>
    <x v="1"/>
    <x v="3"/>
    <s v="Not endemic"/>
    <s v="LC"/>
    <b v="1"/>
  </r>
  <r>
    <s v="Diascia alonsooides"/>
    <n v="3707.34"/>
    <n v="409.72"/>
    <s v="Well Protected"/>
    <s v="Well Protected"/>
    <n v="3707.3049999999998"/>
    <n v="409.72"/>
    <x v="0"/>
    <x v="0"/>
    <s v="Endemic"/>
    <s v="LC"/>
    <b v="1"/>
  </r>
  <r>
    <s v="Diascia veronicoides"/>
    <n v="13629.3"/>
    <n v="13630.3"/>
    <s v="Well Protected"/>
    <s v="Well Protected"/>
    <n v="13629.3"/>
    <n v="13630.3"/>
    <x v="0"/>
    <x v="0"/>
    <s v="Endemic"/>
    <s v="LC"/>
    <b v="1"/>
  </r>
  <r>
    <s v="Dichilus strictus"/>
    <n v="12456.7"/>
    <n v="12177.5"/>
    <s v="Well Protected"/>
    <s v="Well Protected"/>
    <n v="12456.7"/>
    <n v="12177.5"/>
    <x v="0"/>
    <x v="0"/>
    <s v="Not endemic"/>
    <s v="LC"/>
    <b v="1"/>
  </r>
  <r>
    <s v="Dicliptera fruticosa"/>
    <n v="825.65"/>
    <n v="261.75"/>
    <s v="Well Protected"/>
    <s v="Well Protected"/>
    <n v="825.65"/>
    <n v="261.75"/>
    <x v="0"/>
    <x v="0"/>
    <s v="Endemic"/>
    <s v="NT"/>
    <b v="1"/>
  </r>
  <r>
    <s v="Dicliptera magaliesbergensis"/>
    <n v="478.95"/>
    <n v="481.6"/>
    <s v="Well Protected"/>
    <s v="Well Protected"/>
    <n v="165.33500000000001"/>
    <n v="247.43"/>
    <x v="0"/>
    <x v="0"/>
    <s v="Endemic"/>
    <s v="NT"/>
    <b v="1"/>
  </r>
  <r>
    <s v="Diclis petiolaris"/>
    <n v="16085.11"/>
    <n v="16261.7"/>
    <s v="Well Protected"/>
    <s v="Well Protected"/>
    <n v="15388.3"/>
    <n v="16086.38"/>
    <x v="0"/>
    <x v="0"/>
    <s v="Not endemic"/>
    <s v="LC"/>
    <b v="1"/>
  </r>
  <r>
    <s v="Dicoma kurumanii"/>
    <n v="10"/>
    <n v="10"/>
    <s v="Poorly Protected"/>
    <s v="Poorly Protected"/>
    <n v="10"/>
    <n v="10"/>
    <x v="3"/>
    <x v="3"/>
    <s v="Endemic"/>
    <s v="Rare"/>
    <b v="1"/>
  </r>
  <r>
    <s v="Dicrocaulon ramulosum"/>
    <n v="5750.6"/>
    <n v="5553.1"/>
    <s v="Well Protected"/>
    <s v="Well Protected"/>
    <n v="2938.55"/>
    <n v="5553.1"/>
    <x v="0"/>
    <x v="0"/>
    <s v="Endemic"/>
    <s v="LC"/>
    <b v="1"/>
  </r>
  <r>
    <s v="Dierama formosum"/>
    <n v="1346.8"/>
    <n v="1019.85"/>
    <s v="Well Protected"/>
    <s v="Well Protected"/>
    <n v="1335.8"/>
    <n v="882.07500000000005"/>
    <x v="0"/>
    <x v="0"/>
    <s v="Not endemic"/>
    <s v="LC"/>
    <b v="1"/>
  </r>
  <r>
    <s v="Dierama nebrownii"/>
    <n v="18.95"/>
    <n v="17.05"/>
    <s v="Poorly Protected"/>
    <s v="Poorly Protected"/>
    <n v="13.925000000000001"/>
    <n v="8.5250000000000004"/>
    <x v="3"/>
    <x v="3"/>
    <s v="Endemic"/>
    <s v="NT"/>
    <b v="1"/>
  </r>
  <r>
    <s v="Dierama pulcherrimum"/>
    <n v="0"/>
    <n v="0"/>
    <s v="Not Protected"/>
    <s v="Not Protected"/>
    <n v="0"/>
    <n v="0"/>
    <x v="2"/>
    <x v="2"/>
    <s v="Endemic"/>
    <s v="LC"/>
    <b v="1"/>
  </r>
  <r>
    <s v="Digitaria milanjiana"/>
    <n v="0"/>
    <n v="0"/>
    <s v="Not Protected"/>
    <s v="Not Protected"/>
    <n v="0"/>
    <n v="0"/>
    <x v="2"/>
    <x v="2"/>
    <s v="Not endemic"/>
    <s v="LC"/>
    <b v="1"/>
  </r>
  <r>
    <s v="Dimorphotheca pinnata"/>
    <n v="37807.9"/>
    <n v="34385.699999999997"/>
    <s v="Well Protected"/>
    <s v="Well Protected"/>
    <n v="37807.9"/>
    <n v="34385.699999999997"/>
    <x v="0"/>
    <x v="0"/>
    <s v="Not endemic"/>
    <s v="LC"/>
    <b v="1"/>
  </r>
  <r>
    <s v="Dioscorea quartiniana"/>
    <n v="14653.25"/>
    <n v="13095.55"/>
    <s v="Well Protected"/>
    <s v="Well Protected"/>
    <n v="12669.91"/>
    <n v="10290.27"/>
    <x v="0"/>
    <x v="0"/>
    <s v="Not endemic"/>
    <s v="LC"/>
    <b v="1"/>
  </r>
  <r>
    <s v="Diosma recurva"/>
    <n v="347.71"/>
    <n v="340.73"/>
    <s v="Well Protected"/>
    <s v="Well Protected"/>
    <n v="293.62"/>
    <n v="240.61"/>
    <x v="0"/>
    <x v="0"/>
    <s v="Endemic"/>
    <s v="LC"/>
    <b v="1"/>
  </r>
  <r>
    <s v="Diplosoma luckhoffii"/>
    <n v="1919.55"/>
    <n v="1919.9"/>
    <s v="Well Protected"/>
    <s v="Well Protected"/>
    <n v="959.77499999999998"/>
    <n v="1919.9"/>
    <x v="0"/>
    <x v="0"/>
    <s v="Endemic"/>
    <s v="NT"/>
    <b v="1"/>
  </r>
  <r>
    <s v="Disa bivalvata"/>
    <n v="50958.5"/>
    <n v="50869.8"/>
    <s v="Well Protected"/>
    <s v="Well Protected"/>
    <n v="30917.17"/>
    <n v="25336.63"/>
    <x v="0"/>
    <x v="0"/>
    <s v="Endemic"/>
    <s v="LC"/>
    <b v="1"/>
  </r>
  <r>
    <s v="Disa introrsa"/>
    <n v="73.46481"/>
    <n v="73.509640000000005"/>
    <s v="Moderately Protected"/>
    <s v="Moderately Protected"/>
    <n v="36.822049999999997"/>
    <n v="36.754820000000002"/>
    <x v="3"/>
    <x v="3"/>
    <s v="Endemic"/>
    <s v="VU"/>
    <b v="0"/>
  </r>
  <r>
    <s v="Disa karooica"/>
    <n v="71.59"/>
    <n v="71.59"/>
    <s v="Moderately Protected"/>
    <s v="Moderately Protected"/>
    <n v="71.59"/>
    <n v="37.866999999999997"/>
    <x v="1"/>
    <x v="3"/>
    <s v="Endemic"/>
    <s v="VU"/>
    <b v="1"/>
  </r>
  <r>
    <s v="Disa obliqua subsp. clavigera"/>
    <n v="9046.2999999999993"/>
    <n v="9012.0499999999993"/>
    <s v="Well Protected"/>
    <s v="Well Protected"/>
    <n v="5826.55"/>
    <n v="4705.3149999999996"/>
    <x v="0"/>
    <x v="0"/>
    <s v="Endemic"/>
    <s v="LC"/>
    <b v="1"/>
  </r>
  <r>
    <s v="Disa oreophila subsp. oreophila"/>
    <n v="2409.35"/>
    <n v="2388.4"/>
    <s v="Well Protected"/>
    <s v="Well Protected"/>
    <n v="2381.0250000000001"/>
    <n v="2336.395"/>
    <x v="0"/>
    <x v="0"/>
    <s v="Not endemic"/>
    <s v="LC"/>
    <b v="1"/>
  </r>
  <r>
    <s v="Disa spathulata subsp. tripartita"/>
    <n v="5.91"/>
    <n v="5.33"/>
    <s v="Poorly Protected"/>
    <s v="Poorly Protected"/>
    <n v="3.2629999999999999"/>
    <n v="1.429"/>
    <x v="2"/>
    <x v="2"/>
    <s v="Endemic"/>
    <s v="EN"/>
    <b v="0"/>
  </r>
  <r>
    <s v="Disa tripetaloides"/>
    <n v="48180.800000000003"/>
    <n v="48090.9"/>
    <s v="Well Protected"/>
    <s v="Well Protected"/>
    <n v="30373.63"/>
    <n v="24286.51"/>
    <x v="0"/>
    <x v="0"/>
    <s v="Endemic"/>
    <s v="LC"/>
    <b v="1"/>
  </r>
  <r>
    <s v="Disparago tortilis"/>
    <n v="34537.4"/>
    <n v="32679"/>
    <s v="Well Protected"/>
    <s v="Well Protected"/>
    <n v="34537.4"/>
    <n v="32679"/>
    <x v="0"/>
    <x v="0"/>
    <s v="Endemic"/>
    <s v="LC"/>
    <b v="1"/>
  </r>
  <r>
    <s v="Disperis capensis"/>
    <n v="77894.899999999994"/>
    <n v="77398.8"/>
    <s v="Well Protected"/>
    <s v="Well Protected"/>
    <n v="49790.559999999998"/>
    <n v="42820.44"/>
    <x v="0"/>
    <x v="0"/>
    <s v="Endemic"/>
    <s v="LC"/>
    <b v="1"/>
  </r>
  <r>
    <s v="Disperis concinna"/>
    <n v="1214.7"/>
    <n v="1155.2"/>
    <s v="Well Protected"/>
    <s v="Well Protected"/>
    <n v="1195.4749999999999"/>
    <n v="1082.6479999999999"/>
    <x v="0"/>
    <x v="0"/>
    <s v="Not endemic"/>
    <s v="LC"/>
    <b v="1"/>
  </r>
  <r>
    <s v="Disperis woodii"/>
    <n v="104.05"/>
    <n v="98.54"/>
    <s v="Well Protected"/>
    <s v="Moderately Protected"/>
    <n v="102.675"/>
    <n v="66.5"/>
    <x v="0"/>
    <x v="1"/>
    <s v="Not endemic"/>
    <s v="VU"/>
    <b v="1"/>
  </r>
  <r>
    <s v="Dovyalis lucida"/>
    <n v="1373.25"/>
    <n v="1205.3"/>
    <s v="Well Protected"/>
    <s v="Well Protected"/>
    <n v="1170.175"/>
    <n v="911"/>
    <x v="0"/>
    <x v="0"/>
    <s v="Not endemic"/>
    <s v="LC"/>
    <b v="1"/>
  </r>
  <r>
    <s v="Dracosciadium saniculifolium"/>
    <n v="54.948810000000002"/>
    <n v="54.948810000000002"/>
    <s v="Moderately Protected"/>
    <s v="Moderately Protected"/>
    <n v="54.948810000000002"/>
    <n v="54.948810000000002"/>
    <x v="1"/>
    <x v="1"/>
    <s v="Endemic"/>
    <s v="Critically Rare"/>
    <b v="1"/>
  </r>
  <r>
    <s v="Dracoscirpoides ficinioides"/>
    <n v="58838.14"/>
    <n v="57493.39"/>
    <s v="Well Protected"/>
    <s v="Well Protected"/>
    <n v="58740.24"/>
    <n v="57092.34"/>
    <x v="0"/>
    <x v="0"/>
    <s v="Not endemic"/>
    <s v="LC"/>
    <b v="1"/>
  </r>
  <r>
    <s v="Drimia ecklonii"/>
    <n v="1045.8"/>
    <n v="1045.8499999999999"/>
    <s v="Well Protected"/>
    <s v="Well Protected"/>
    <n v="547.85"/>
    <n v="614.80999999999995"/>
    <x v="0"/>
    <x v="0"/>
    <s v="Endemic"/>
    <s v="LC"/>
    <b v="1"/>
  </r>
  <r>
    <s v="Drimia haworthioides"/>
    <n v="542.09"/>
    <n v="538.94000000000005"/>
    <s v="Well Protected"/>
    <s v="Well Protected"/>
    <n v="541"/>
    <n v="534.9"/>
    <x v="0"/>
    <x v="0"/>
    <s v="Endemic"/>
    <s v="LC"/>
    <b v="1"/>
  </r>
  <r>
    <s v="Drosanthemum capillare"/>
    <n v="0"/>
    <n v="0"/>
    <s v="Not Protected"/>
    <s v="Not Protected"/>
    <n v="0"/>
    <n v="0"/>
    <x v="2"/>
    <x v="2"/>
    <s v="Endemic"/>
    <s v="DD"/>
    <b v="1"/>
  </r>
  <r>
    <s v="Drosanthemum floribundum"/>
    <n v="5007.808"/>
    <n v="5021.3209999999999"/>
    <s v="Well Protected"/>
    <s v="Well Protected"/>
    <n v="5007.808"/>
    <n v="5021.3209999999999"/>
    <x v="0"/>
    <x v="0"/>
    <s v="Endemic"/>
    <s v="LC"/>
    <b v="1"/>
  </r>
  <r>
    <s v="Drosanthemum oculatum"/>
    <n v="3082.9"/>
    <n v="3083.4"/>
    <s v="Well Protected"/>
    <s v="Well Protected"/>
    <n v="3082.9"/>
    <n v="3083.4"/>
    <x v="0"/>
    <x v="0"/>
    <s v="Endemic"/>
    <s v="LC"/>
    <b v="1"/>
  </r>
  <r>
    <s v="Drosanthemum prostratum"/>
    <n v="10"/>
    <n v="10"/>
    <s v="Poorly Protected"/>
    <s v="Poorly Protected"/>
    <n v="5"/>
    <n v="5"/>
    <x v="3"/>
    <x v="3"/>
    <s v="Endemic"/>
    <s v="DD"/>
    <b v="1"/>
  </r>
  <r>
    <s v="Drosanthemum salicola"/>
    <n v="3.1"/>
    <n v="3.1"/>
    <s v="Not Protected"/>
    <s v="Not Protected"/>
    <n v="2.25"/>
    <n v="0.39"/>
    <x v="2"/>
    <x v="2"/>
    <s v="Endemic"/>
    <s v="LC"/>
    <b v="1"/>
  </r>
  <r>
    <s v="Drosanthemum worcesterense"/>
    <n v="0"/>
    <n v="0"/>
    <s v="Not Protected"/>
    <s v="Not Protected"/>
    <n v="0"/>
    <n v="0"/>
    <x v="2"/>
    <x v="2"/>
    <s v="Endemic"/>
    <s v="EN"/>
    <b v="1"/>
  </r>
  <r>
    <s v="Drosera hilaris"/>
    <n v="4674.3500000000004"/>
    <n v="4670.55"/>
    <s v="Well Protected"/>
    <s v="Well Protected"/>
    <n v="2482.6799999999998"/>
    <n v="2398.335"/>
    <x v="0"/>
    <x v="0"/>
    <s v="Endemic"/>
    <s v="LC"/>
    <b v="1"/>
  </r>
  <r>
    <s v="Drosera pauciflora"/>
    <n v="1598.3"/>
    <n v="1612.7"/>
    <s v="Well Protected"/>
    <s v="Well Protected"/>
    <n v="819.83"/>
    <n v="684.99"/>
    <x v="0"/>
    <x v="0"/>
    <s v="Endemic"/>
    <s v="LC"/>
    <b v="1"/>
  </r>
  <r>
    <s v="Dryopteris inaequalis"/>
    <n v="1665.85"/>
    <n v="1521.3"/>
    <s v="Well Protected"/>
    <s v="Well Protected"/>
    <n v="1371.115"/>
    <n v="828.745"/>
    <x v="0"/>
    <x v="0"/>
    <s v="Not endemic"/>
    <s v="LC"/>
    <b v="1"/>
  </r>
  <r>
    <s v="Eberlanzia sedoides"/>
    <n v="8074.4"/>
    <n v="7761.4"/>
    <s v="Well Protected"/>
    <s v="Well Protected"/>
    <n v="8074.4"/>
    <n v="7761.4"/>
    <x v="0"/>
    <x v="0"/>
    <s v="Not endemic"/>
    <s v="DD"/>
    <b v="1"/>
  </r>
  <r>
    <s v="Edmondia sesamoides"/>
    <n v="66190.2"/>
    <n v="66098.100000000006"/>
    <s v="Well Protected"/>
    <s v="Well Protected"/>
    <n v="41173.360000000001"/>
    <n v="30362.13"/>
    <x v="0"/>
    <x v="0"/>
    <s v="Endemic"/>
    <s v="LC"/>
    <b v="1"/>
  </r>
  <r>
    <s v="Ehrharta bulbosa"/>
    <n v="12548.2"/>
    <n v="12553.85"/>
    <s v="Well Protected"/>
    <s v="Well Protected"/>
    <n v="6961.7150000000001"/>
    <n v="6420.915"/>
    <x v="0"/>
    <x v="0"/>
    <s v="Endemic"/>
    <s v="LC"/>
    <b v="1"/>
  </r>
  <r>
    <s v="Ehrharta setacea subsp. disticha"/>
    <n v="112.3"/>
    <n v="112.3"/>
    <s v="Well Protected"/>
    <s v="Well Protected"/>
    <n v="65.674999999999997"/>
    <n v="72.775000000000006"/>
    <x v="1"/>
    <x v="1"/>
    <s v="Endemic"/>
    <s v="Rare"/>
    <b v="0"/>
  </r>
  <r>
    <s v="Elaphoglossum angustatum"/>
    <n v="1617.85"/>
    <n v="1619.25"/>
    <s v="Well Protected"/>
    <s v="Well Protected"/>
    <n v="1306.905"/>
    <n v="890.7"/>
    <x v="0"/>
    <x v="0"/>
    <s v="Not endemic"/>
    <s v="LC"/>
    <b v="1"/>
  </r>
  <r>
    <s v="Elaphoglossum hybridum"/>
    <n v="119.64"/>
    <n v="125.68"/>
    <s v="Well Protected"/>
    <s v="Well Protected"/>
    <n v="113.36499999999999"/>
    <n v="101.05800000000001"/>
    <x v="0"/>
    <x v="0"/>
    <s v="Not endemic"/>
    <s v="LC"/>
    <b v="1"/>
  </r>
  <r>
    <s v="Elegia racemosa"/>
    <n v="68940.399999999994"/>
    <n v="68025.600000000006"/>
    <s v="Well Protected"/>
    <s v="Well Protected"/>
    <n v="49377.27"/>
    <n v="40884.69"/>
    <x v="0"/>
    <x v="0"/>
    <s v="Endemic"/>
    <s v="LC"/>
    <b v="1"/>
  </r>
  <r>
    <s v="Encephalartos lebomboensis"/>
    <n v="10.839969999999999"/>
    <n v="10.839969999999999"/>
    <s v="Poorly Protected"/>
    <s v="Poorly Protected"/>
    <n v="10.42554"/>
    <n v="5.4199849999999996"/>
    <x v="3"/>
    <x v="3"/>
    <s v="Not endemic"/>
    <s v="EN"/>
    <b v="1"/>
  </r>
  <r>
    <s v="Endostemon tenuiflorus"/>
    <n v="34478"/>
    <n v="33383.550000000003"/>
    <s v="Well Protected"/>
    <s v="Well Protected"/>
    <n v="33510.54"/>
    <n v="32992.699999999997"/>
    <x v="0"/>
    <x v="0"/>
    <s v="Not endemic"/>
    <s v="LC"/>
    <b v="1"/>
  </r>
  <r>
    <s v="Epilobium hirsutum"/>
    <n v="385616.2"/>
    <n v="248033.8"/>
    <s v="Well Protected"/>
    <s v="Well Protected"/>
    <n v="385616.2"/>
    <n v="248033.8"/>
    <x v="0"/>
    <x v="0"/>
    <s v="Not endemic"/>
    <s v="LC"/>
    <b v="1"/>
  </r>
  <r>
    <s v="Equilabium laxiflorum"/>
    <n v="8638.7999999999993"/>
    <n v="7705"/>
    <s v="Well Protected"/>
    <s v="Well Protected"/>
    <n v="6632.07"/>
    <n v="4527.8599999999997"/>
    <x v="0"/>
    <x v="0"/>
    <s v="Not endemic"/>
    <s v="LC"/>
    <b v="1"/>
  </r>
  <r>
    <s v="Equilabium petiolare"/>
    <n v="829.6"/>
    <n v="777.7"/>
    <s v="Well Protected"/>
    <s v="Well Protected"/>
    <n v="757.52"/>
    <n v="518.95000000000005"/>
    <x v="0"/>
    <x v="0"/>
    <s v="Endemic"/>
    <s v="LC"/>
    <b v="1"/>
  </r>
  <r>
    <s v="Eragrostis aethiopica"/>
    <n v="60876.7"/>
    <n v="59595.9"/>
    <s v="Well Protected"/>
    <s v="Well Protected"/>
    <n v="59679.87"/>
    <n v="58894.11"/>
    <x v="0"/>
    <x v="0"/>
    <s v="Not endemic"/>
    <s v="LC"/>
    <b v="1"/>
  </r>
  <r>
    <s v="Eragrostis macrochlamys"/>
    <n v="0"/>
    <n v="0"/>
    <s v="Not Protected"/>
    <s v="Not Protected"/>
    <n v="0"/>
    <n v="0"/>
    <x v="2"/>
    <x v="2"/>
    <s v="Not endemic"/>
    <s v="LC"/>
    <b v="1"/>
  </r>
  <r>
    <s v="Eragrostis sclerantha subsp. sclerantha"/>
    <n v="20841.7"/>
    <n v="19470"/>
    <s v="Well Protected"/>
    <s v="Well Protected"/>
    <n v="15899.37"/>
    <n v="12430.14"/>
    <x v="0"/>
    <x v="0"/>
    <s v="Not endemic"/>
    <s v="LC"/>
    <b v="1"/>
  </r>
  <r>
    <s v="Eragrostis superba"/>
    <n v="341247.4"/>
    <n v="317058.59999999998"/>
    <s v="Well Protected"/>
    <s v="Well Protected"/>
    <n v="341247.4"/>
    <n v="317058.59999999998"/>
    <x v="0"/>
    <x v="0"/>
    <s v="Not endemic"/>
    <s v="LC"/>
    <b v="1"/>
  </r>
  <r>
    <s v="Erica abietina subsp. aurantiaca"/>
    <n v="10002.65"/>
    <n v="10002.15"/>
    <s v="Well Protected"/>
    <s v="Well Protected"/>
    <n v="6494.4750000000004"/>
    <n v="4891.08"/>
    <x v="0"/>
    <x v="0"/>
    <s v="Endemic"/>
    <s v="LC"/>
    <b v="1"/>
  </r>
  <r>
    <s v="Erica argentea"/>
    <n v="7465.4"/>
    <n v="7469.45"/>
    <s v="Well Protected"/>
    <s v="Well Protected"/>
    <n v="3920.7249999999999"/>
    <n v="4211.76"/>
    <x v="0"/>
    <x v="0"/>
    <s v="Endemic"/>
    <s v="LC"/>
    <b v="1"/>
  </r>
  <r>
    <s v="Erica bicolor"/>
    <n v="23763.9"/>
    <n v="23800.2"/>
    <s v="Well Protected"/>
    <s v="Well Protected"/>
    <n v="12126.1"/>
    <n v="13020.83"/>
    <x v="0"/>
    <x v="0"/>
    <s v="Endemic"/>
    <s v="LC"/>
    <b v="1"/>
  </r>
  <r>
    <s v="Erica binaria"/>
    <n v="98.182959999999994"/>
    <n v="98.182959999999994"/>
    <s v="Moderately Protected"/>
    <s v="Moderately Protected"/>
    <n v="49.091479999999997"/>
    <n v="49.091479999999997"/>
    <x v="3"/>
    <x v="3"/>
    <s v="Endemic"/>
    <s v="NT"/>
    <b v="0"/>
  </r>
  <r>
    <s v="Erica brachialis"/>
    <n v="12.66"/>
    <n v="10.95"/>
    <s v="Poorly Protected"/>
    <s v="Poorly Protected"/>
    <n v="8.3949999999999996"/>
    <n v="6.8070000000000004"/>
    <x v="3"/>
    <x v="3"/>
    <s v="Endemic"/>
    <s v="VU"/>
    <b v="1"/>
  </r>
  <r>
    <s v="Erica brachysepala"/>
    <n v="8.25"/>
    <n v="8.2799999999999994"/>
    <s v="Poorly Protected"/>
    <s v="Poorly Protected"/>
    <n v="4.2050000000000001"/>
    <n v="1.8320000000000001"/>
    <x v="2"/>
    <x v="2"/>
    <s v="Endemic"/>
    <s v="EN"/>
    <b v="0"/>
  </r>
  <r>
    <s v="Erica caprina"/>
    <n v="1629.05"/>
    <n v="1629.8"/>
    <s v="Well Protected"/>
    <s v="Well Protected"/>
    <n v="1090.675"/>
    <n v="814.86"/>
    <x v="0"/>
    <x v="0"/>
    <s v="Endemic"/>
    <s v="VU"/>
    <b v="1"/>
  </r>
  <r>
    <s v="Erica cerinthoides"/>
    <n v="122023.4"/>
    <n v="112994"/>
    <s v="Well Protected"/>
    <s v="Well Protected"/>
    <n v="89868.78"/>
    <n v="59939.96"/>
    <x v="0"/>
    <x v="0"/>
    <s v="Not endemic"/>
    <s v="LC"/>
    <b v="1"/>
  </r>
  <r>
    <s v="Erica cincta"/>
    <n v="100"/>
    <n v="100"/>
    <s v="Well Protected"/>
    <s v="Well Protected"/>
    <n v="50"/>
    <n v="50"/>
    <x v="1"/>
    <x v="1"/>
    <s v="Endemic"/>
    <s v="Critically Rare"/>
    <b v="0"/>
  </r>
  <r>
    <s v="Erica depressa"/>
    <n v="98.219409999999996"/>
    <n v="98.219409999999996"/>
    <s v="Moderately Protected"/>
    <s v="Moderately Protected"/>
    <n v="41.918439999999997"/>
    <n v="49.10971"/>
    <x v="3"/>
    <x v="3"/>
    <s v="Endemic"/>
    <s v="Rare"/>
    <b v="0"/>
  </r>
  <r>
    <s v="Erica exleeana"/>
    <n v="6733.35"/>
    <n v="6679.3"/>
    <s v="Well Protected"/>
    <s v="Well Protected"/>
    <n v="4029.83"/>
    <n v="3305.99"/>
    <x v="0"/>
    <x v="0"/>
    <s v="Endemic"/>
    <s v="LC"/>
    <b v="1"/>
  </r>
  <r>
    <s v="Erica glaphyra"/>
    <n v="1078.7"/>
    <n v="1079"/>
    <s v="Well Protected"/>
    <s v="Well Protected"/>
    <n v="1078.7"/>
    <n v="560.15"/>
    <x v="0"/>
    <x v="0"/>
    <s v="Not endemic"/>
    <s v="LC"/>
    <b v="1"/>
  </r>
  <r>
    <s v="Erica inclusa"/>
    <n v="2181.6"/>
    <n v="2182.1"/>
    <s v="Well Protected"/>
    <s v="Well Protected"/>
    <n v="1083.32"/>
    <n v="920.29"/>
    <x v="0"/>
    <x v="0"/>
    <s v="Endemic"/>
    <s v="Rare"/>
    <b v="1"/>
  </r>
  <r>
    <s v="Erica ioniana"/>
    <n v="30.131260000000001"/>
    <n v="30.131260000000001"/>
    <s v="Poorly Protected"/>
    <s v="Poorly Protected"/>
    <n v="24.791170000000001"/>
    <n v="30.131260000000001"/>
    <x v="3"/>
    <x v="3"/>
    <s v="Endemic"/>
    <s v="Rare"/>
    <b v="1"/>
  </r>
  <r>
    <s v="Erica juniperina"/>
    <n v="18.100000000000001"/>
    <n v="18.100000000000001"/>
    <s v="Poorly Protected"/>
    <s v="Poorly Protected"/>
    <n v="9.0500000000000007"/>
    <n v="9.0500000000000007"/>
    <x v="3"/>
    <x v="3"/>
    <s v="Endemic"/>
    <s v="EN"/>
    <b v="1"/>
  </r>
  <r>
    <s v="Erica leptopus"/>
    <n v="5439.7"/>
    <n v="5447.2"/>
    <s v="Well Protected"/>
    <s v="Well Protected"/>
    <n v="2830.45"/>
    <n v="3335.04"/>
    <x v="0"/>
    <x v="0"/>
    <s v="Endemic"/>
    <s v="LC"/>
    <b v="1"/>
  </r>
  <r>
    <s v="Erica limosa"/>
    <n v="272.7"/>
    <n v="272.89999999999998"/>
    <s v="Well Protected"/>
    <s v="Well Protected"/>
    <n v="74.52"/>
    <n v="136.41"/>
    <x v="1"/>
    <x v="0"/>
    <s v="Endemic"/>
    <s v="VU"/>
    <b v="0"/>
  </r>
  <r>
    <s v="Erica maderi"/>
    <n v="9166.7000000000007"/>
    <n v="9171.4"/>
    <s v="Well Protected"/>
    <s v="Well Protected"/>
    <n v="5767.25"/>
    <n v="4516.7"/>
    <x v="0"/>
    <x v="0"/>
    <s v="Endemic"/>
    <s v="LC"/>
    <b v="1"/>
  </r>
  <r>
    <s v="Erica miniscula"/>
    <n v="53.73563"/>
    <n v="53.858780000000003"/>
    <s v="Moderately Protected"/>
    <s v="Moderately Protected"/>
    <n v="26.867819999999998"/>
    <n v="12.97209"/>
    <x v="3"/>
    <x v="3"/>
    <s v="Endemic"/>
    <s v="DD"/>
    <b v="0"/>
  </r>
  <r>
    <s v="Erica opulenta"/>
    <n v="16340.9"/>
    <n v="16172.3"/>
    <s v="Well Protected"/>
    <s v="Well Protected"/>
    <n v="12016.99"/>
    <n v="10660.73"/>
    <x v="0"/>
    <x v="0"/>
    <s v="Endemic"/>
    <s v="LC"/>
    <b v="1"/>
  </r>
  <r>
    <s v="Erica palliiflora"/>
    <n v="18751.3"/>
    <n v="18744.349999999999"/>
    <s v="Well Protected"/>
    <s v="Well Protected"/>
    <n v="10647"/>
    <n v="9885.0249999999996"/>
    <x v="0"/>
    <x v="0"/>
    <s v="Endemic"/>
    <s v="LC"/>
    <b v="1"/>
  </r>
  <r>
    <s v="Erica pilosiflora subsp. pilosiflora"/>
    <n v="628.04999999999995"/>
    <n v="625.70000000000005"/>
    <s v="Well Protected"/>
    <s v="Well Protected"/>
    <n v="336.8"/>
    <n v="312.14999999999998"/>
    <x v="0"/>
    <x v="0"/>
    <s v="Endemic"/>
    <s v="VU"/>
    <b v="1"/>
  </r>
  <r>
    <s v="Erica praecox"/>
    <n v="656.85"/>
    <n v="656.9"/>
    <s v="Well Protected"/>
    <s v="Well Protected"/>
    <n v="345.92500000000001"/>
    <n v="327.10000000000002"/>
    <x v="0"/>
    <x v="0"/>
    <s v="Endemic"/>
    <s v="VU"/>
    <b v="1"/>
  </r>
  <r>
    <s v="Erica pulchella"/>
    <n v="4890.7"/>
    <n v="4861.8"/>
    <s v="Well Protected"/>
    <s v="Well Protected"/>
    <n v="2920.1"/>
    <n v="2100.15"/>
    <x v="0"/>
    <x v="0"/>
    <s v="Endemic"/>
    <s v="LC"/>
    <b v="1"/>
  </r>
  <r>
    <s v="Erica pyxidiflora"/>
    <n v="275.7"/>
    <n v="275.85000000000002"/>
    <s v="Well Protected"/>
    <s v="Well Protected"/>
    <n v="164.435"/>
    <n v="137.54499999999999"/>
    <x v="0"/>
    <x v="0"/>
    <s v="Endemic"/>
    <s v="LC"/>
    <b v="1"/>
  </r>
  <r>
    <s v="Erica scabriuscula"/>
    <n v="4831.3999999999996"/>
    <n v="4855.8999999999996"/>
    <s v="Well Protected"/>
    <s v="Well Protected"/>
    <n v="2745.62"/>
    <n v="2458.23"/>
    <x v="0"/>
    <x v="0"/>
    <s v="Endemic"/>
    <s v="LC"/>
    <b v="1"/>
  </r>
  <r>
    <s v="Erica tegetiformis"/>
    <n v="108.51"/>
    <n v="108.53"/>
    <s v="Well Protected"/>
    <s v="Well Protected"/>
    <n v="71.405000000000001"/>
    <n v="46.012"/>
    <x v="1"/>
    <x v="3"/>
    <s v="Endemic"/>
    <s v="LC"/>
    <b v="0"/>
  </r>
  <r>
    <s v="Erica trichophylla"/>
    <n v="2477.1770000000001"/>
    <n v="2477.7779999999998"/>
    <s v="Well Protected"/>
    <s v="Well Protected"/>
    <n v="1440.5409999999999"/>
    <n v="943.87390000000005"/>
    <x v="0"/>
    <x v="0"/>
    <s v="Endemic"/>
    <s v="EN"/>
    <b v="1"/>
  </r>
  <r>
    <s v="Erica viscidiflora"/>
    <n v="20"/>
    <n v="20"/>
    <s v="Poorly Protected"/>
    <s v="Poorly Protected"/>
    <n v="10"/>
    <n v="10"/>
    <x v="3"/>
    <x v="3"/>
    <s v="Endemic"/>
    <s v="DD"/>
    <b v="1"/>
  </r>
  <r>
    <s v="Erica vlokii"/>
    <n v="919.6"/>
    <n v="919.75"/>
    <s v="Well Protected"/>
    <s v="Well Protected"/>
    <n v="723.7"/>
    <n v="527.95000000000005"/>
    <x v="0"/>
    <x v="0"/>
    <s v="Endemic"/>
    <s v="VU"/>
    <b v="1"/>
  </r>
  <r>
    <s v="Eriosema cordatum"/>
    <n v="29965.58"/>
    <n v="26313.95"/>
    <s v="Well Protected"/>
    <s v="Well Protected"/>
    <n v="29965.58"/>
    <n v="26313.95"/>
    <x v="0"/>
    <x v="0"/>
    <s v="Not endemic"/>
    <s v="LC"/>
    <b v="1"/>
  </r>
  <r>
    <s v="Eriospermum appendiculatum"/>
    <n v="0"/>
    <n v="0"/>
    <s v="Not Protected"/>
    <s v="Not Protected"/>
    <n v="0"/>
    <n v="0"/>
    <x v="2"/>
    <x v="2"/>
    <s v="Endemic"/>
    <s v="VU"/>
    <b v="1"/>
  </r>
  <r>
    <s v="Eriospermum lanuginosum"/>
    <n v="366.05"/>
    <n v="367.75"/>
    <s v="Well Protected"/>
    <s v="Well Protected"/>
    <n v="183.02500000000001"/>
    <n v="220.39500000000001"/>
    <x v="0"/>
    <x v="0"/>
    <s v="Endemic"/>
    <s v="NT"/>
    <b v="1"/>
  </r>
  <r>
    <s v="Eriospermum viscosum"/>
    <n v="0"/>
    <n v="0"/>
    <s v="Not Protected"/>
    <s v="Not Protected"/>
    <n v="0"/>
    <n v="0"/>
    <x v="2"/>
    <x v="2"/>
    <s v="Endemic"/>
    <s v="EN"/>
    <b v="1"/>
  </r>
  <r>
    <s v="Euchaetis ericoides"/>
    <n v="1188.9000000000001"/>
    <n v="1189.8"/>
    <s v="Well Protected"/>
    <s v="Well Protected"/>
    <n v="607.92499999999995"/>
    <n v="706.4"/>
    <x v="0"/>
    <x v="0"/>
    <s v="Endemic"/>
    <s v="LC"/>
    <b v="1"/>
  </r>
  <r>
    <s v="Euchaetis laevigata"/>
    <n v="315.10000000000002"/>
    <n v="315.2"/>
    <s v="Well Protected"/>
    <s v="Well Protected"/>
    <n v="157.55000000000001"/>
    <n v="32.799999999999997"/>
    <x v="0"/>
    <x v="3"/>
    <s v="Endemic"/>
    <s v="VU"/>
    <b v="1"/>
  </r>
  <r>
    <s v="Euclea polyandra"/>
    <n v="59672.5"/>
    <n v="58536.5"/>
    <s v="Well Protected"/>
    <s v="Well Protected"/>
    <n v="44005.49"/>
    <n v="39045.800000000003"/>
    <x v="0"/>
    <x v="0"/>
    <s v="Endemic"/>
    <s v="LC"/>
    <b v="1"/>
  </r>
  <r>
    <s v="Euclea racemosa subsp. bernardii"/>
    <n v="423.7"/>
    <n v="424"/>
    <s v="Well Protected"/>
    <s v="Well Protected"/>
    <n v="260.57499999999999"/>
    <n v="231.17500000000001"/>
    <x v="0"/>
    <x v="0"/>
    <s v="Endemic"/>
    <s v="LC"/>
    <b v="1"/>
  </r>
  <r>
    <s v="Euclea undulata"/>
    <n v="1030449"/>
    <n v="698533"/>
    <s v="Well Protected"/>
    <s v="Well Protected"/>
    <n v="920438.4"/>
    <n v="551473.69999999995"/>
    <x v="0"/>
    <x v="0"/>
    <s v="Not endemic"/>
    <s v="LC"/>
    <b v="1"/>
  </r>
  <r>
    <s v="Eucomis humilis"/>
    <n v="7604.1"/>
    <n v="7608.9"/>
    <s v="Well Protected"/>
    <s v="Well Protected"/>
    <n v="7604.1"/>
    <n v="7489.2250000000004"/>
    <x v="0"/>
    <x v="0"/>
    <s v="Not endemic"/>
    <s v="LC"/>
    <b v="1"/>
  </r>
  <r>
    <s v="Eucomis vandermerwei"/>
    <n v="2.5517050000000001"/>
    <n v="2.5564450000000001"/>
    <s v="Not Protected"/>
    <s v="Not Protected"/>
    <n v="2.548524"/>
    <n v="1.7339150000000001"/>
    <x v="2"/>
    <x v="2"/>
    <s v="Endemic"/>
    <s v="VU"/>
    <b v="1"/>
  </r>
  <r>
    <s v="Euphorbia arida"/>
    <n v="0"/>
    <n v="0"/>
    <s v="Not Protected"/>
    <s v="Not Protected"/>
    <n v="0"/>
    <n v="0"/>
    <x v="2"/>
    <x v="2"/>
    <s v="Endemic"/>
    <s v="LC"/>
    <b v="1"/>
  </r>
  <r>
    <s v="Euphorbia ericoides"/>
    <n v="12429.8"/>
    <n v="12386.35"/>
    <s v="Well Protected"/>
    <s v="Well Protected"/>
    <n v="12368.39"/>
    <n v="6315.8"/>
    <x v="0"/>
    <x v="0"/>
    <s v="Not endemic"/>
    <s v="LC"/>
    <b v="1"/>
  </r>
  <r>
    <s v="Euphorbia excelsa"/>
    <n v="0"/>
    <n v="0"/>
    <s v="Not Protected"/>
    <s v="Not Protected"/>
    <n v="0"/>
    <n v="0"/>
    <x v="2"/>
    <x v="2"/>
    <s v="Endemic"/>
    <s v="LC"/>
    <b v="1"/>
  </r>
  <r>
    <s v="Euphorbia grandidens"/>
    <n v="14903"/>
    <n v="12410.8"/>
    <s v="Well Protected"/>
    <s v="Well Protected"/>
    <n v="11954.18"/>
    <n v="10558.29"/>
    <x v="0"/>
    <x v="0"/>
    <s v="Not endemic"/>
    <s v="LC"/>
    <b v="1"/>
  </r>
  <r>
    <s v="Euphorbia gummifera"/>
    <n v="21932.5"/>
    <n v="21938.3"/>
    <s v="Well Protected"/>
    <s v="Well Protected"/>
    <n v="21932.5"/>
    <n v="15831.65"/>
    <x v="0"/>
    <x v="0"/>
    <s v="Not endemic"/>
    <s v="LC"/>
    <b v="1"/>
  </r>
  <r>
    <s v="Euphorbia heptagona"/>
    <n v="7494.4"/>
    <n v="4308.3"/>
    <s v="Well Protected"/>
    <s v="Well Protected"/>
    <n v="6717.22"/>
    <n v="3998.32"/>
    <x v="0"/>
    <x v="0"/>
    <s v="Endemic"/>
    <s v="LC"/>
    <b v="1"/>
  </r>
  <r>
    <s v="Euphorbia hypogaea"/>
    <n v="0"/>
    <n v="0"/>
    <s v="Not Protected"/>
    <s v="Not Protected"/>
    <n v="0"/>
    <n v="0"/>
    <x v="2"/>
    <x v="2"/>
    <s v="Endemic"/>
    <s v="LC"/>
    <b v="1"/>
  </r>
  <r>
    <s v="Euphorbia multiceps"/>
    <n v="5912.25"/>
    <n v="5914.85"/>
    <s v="Well Protected"/>
    <s v="Well Protected"/>
    <n v="5911.7"/>
    <n v="5648.375"/>
    <x v="0"/>
    <x v="0"/>
    <s v="Endemic"/>
    <s v="LC"/>
    <b v="1"/>
  </r>
  <r>
    <s v="Euphorbia muraltioides"/>
    <n v="10"/>
    <n v="0"/>
    <s v="Poorly Protected"/>
    <s v="Not Protected"/>
    <n v="10"/>
    <n v="0"/>
    <x v="3"/>
    <x v="2"/>
    <s v="Endemic"/>
    <s v="DD"/>
    <b v="1"/>
  </r>
  <r>
    <s v="Euphorbia muricata"/>
    <n v="3338.35"/>
    <n v="3338.65"/>
    <s v="Well Protected"/>
    <s v="Well Protected"/>
    <n v="1659.3150000000001"/>
    <n v="3338.65"/>
    <x v="0"/>
    <x v="0"/>
    <s v="Endemic"/>
    <s v="LC"/>
    <b v="1"/>
  </r>
  <r>
    <s v="Euphorbia rhombifolia"/>
    <n v="570793.69999999995"/>
    <n v="299342.90000000002"/>
    <s v="Well Protected"/>
    <s v="Well Protected"/>
    <n v="446712"/>
    <n v="210851.1"/>
    <x v="0"/>
    <x v="0"/>
    <s v="Not endemic"/>
    <s v="LC"/>
    <b v="1"/>
  </r>
  <r>
    <s v="Euryops gracilipes"/>
    <n v="0"/>
    <n v="0"/>
    <s v="Not Protected"/>
    <s v="Not Protected"/>
    <n v="0"/>
    <n v="0"/>
    <x v="2"/>
    <x v="2"/>
    <s v="Endemic"/>
    <s v="VU"/>
    <b v="1"/>
  </r>
  <r>
    <s v="Euryops lasiocladus"/>
    <n v="6"/>
    <n v="6"/>
    <s v="Poorly Protected"/>
    <s v="Poorly Protected"/>
    <n v="3"/>
    <n v="3"/>
    <x v="2"/>
    <x v="2"/>
    <s v="Endemic"/>
    <s v="EN"/>
    <b v="0"/>
  </r>
  <r>
    <s v="Euryops laxus"/>
    <n v="33711.599999999999"/>
    <n v="31587.7"/>
    <s v="Well Protected"/>
    <s v="Well Protected"/>
    <n v="30118.79"/>
    <n v="16128.74"/>
    <x v="0"/>
    <x v="0"/>
    <s v="Not endemic"/>
    <s v="LC"/>
    <b v="1"/>
  </r>
  <r>
    <s v="Euryops oligoglossus subsp. racemosus"/>
    <n v="6.95"/>
    <n v="6.95"/>
    <s v="Poorly Protected"/>
    <s v="Poorly Protected"/>
    <n v="6.95"/>
    <n v="6.95"/>
    <x v="3"/>
    <x v="3"/>
    <s v="Endemic"/>
    <s v="LC"/>
    <b v="1"/>
  </r>
  <r>
    <s v="Euryops subcarnosus subsp. minor"/>
    <n v="0"/>
    <n v="0"/>
    <s v="Not Protected"/>
    <s v="Not Protected"/>
    <n v="0"/>
    <n v="0"/>
    <x v="2"/>
    <x v="2"/>
    <s v="Endemic"/>
    <s v="DD"/>
    <b v="1"/>
  </r>
  <r>
    <s v="Euryops subcarnosus subsp. subcarnosus"/>
    <n v="5.4"/>
    <n v="5.4"/>
    <s v="Poorly Protected"/>
    <s v="Poorly Protected"/>
    <n v="5.4"/>
    <n v="2.7"/>
    <x v="3"/>
    <x v="2"/>
    <s v="Endemic"/>
    <s v="LC"/>
    <b v="1"/>
  </r>
  <r>
    <s v="Felicia deserti"/>
    <n v="0"/>
    <n v="0"/>
    <s v="Not Protected"/>
    <s v="Not Protected"/>
    <n v="0"/>
    <n v="0"/>
    <x v="2"/>
    <x v="2"/>
    <s v="Endemic"/>
    <s v="DD"/>
    <b v="1"/>
  </r>
  <r>
    <s v="Felicia hispida"/>
    <n v="1461.65"/>
    <n v="1465.85"/>
    <s v="Well Protected"/>
    <s v="Well Protected"/>
    <n v="736.22500000000002"/>
    <n v="991.15"/>
    <x v="0"/>
    <x v="0"/>
    <s v="Endemic"/>
    <s v="LC"/>
    <b v="1"/>
  </r>
  <r>
    <s v="Felicia lasiocarpa"/>
    <n v="1566.35"/>
    <n v="1566.5"/>
    <s v="Well Protected"/>
    <s v="Well Protected"/>
    <n v="1566.35"/>
    <n v="838.05"/>
    <x v="0"/>
    <x v="0"/>
    <s v="Endemic"/>
    <s v="LC"/>
    <b v="1"/>
  </r>
  <r>
    <s v="Ferraria flava"/>
    <n v="2726.95"/>
    <n v="2640.45"/>
    <s v="Well Protected"/>
    <s v="Well Protected"/>
    <n v="1369.15"/>
    <n v="2634.7"/>
    <x v="0"/>
    <x v="0"/>
    <s v="Endemic"/>
    <s v="LC"/>
    <b v="1"/>
  </r>
  <r>
    <s v="Ferraria schaeferi"/>
    <n v="99.05"/>
    <n v="0"/>
    <s v="Moderately Protected"/>
    <s v="Not Protected"/>
    <n v="98.45"/>
    <n v="0"/>
    <x v="1"/>
    <x v="2"/>
    <s v="Not endemic"/>
    <s v="EN"/>
    <b v="1"/>
  </r>
  <r>
    <s v="Ficinia compasbergensis"/>
    <n v="12054.3"/>
    <n v="1732.5"/>
    <s v="Well Protected"/>
    <s v="Well Protected"/>
    <n v="12008.76"/>
    <n v="966.22"/>
    <x v="0"/>
    <x v="0"/>
    <s v="Endemic"/>
    <s v="LC"/>
    <b v="1"/>
  </r>
  <r>
    <s v="Ficinia praemorsa"/>
    <n v="3896.3"/>
    <n v="3898.2"/>
    <s v="Well Protected"/>
    <s v="Well Protected"/>
    <n v="1985.15"/>
    <n v="577.82000000000005"/>
    <x v="0"/>
    <x v="0"/>
    <s v="Endemic"/>
    <s v="LC"/>
    <b v="1"/>
  </r>
  <r>
    <s v="Fockea edulis"/>
    <n v="2161.67"/>
    <n v="1165.2"/>
    <s v="Well Protected"/>
    <s v="Well Protected"/>
    <n v="2066.0149999999999"/>
    <n v="1045.32"/>
    <x v="0"/>
    <x v="0"/>
    <s v="Endemic"/>
    <s v="LC"/>
    <b v="1"/>
  </r>
  <r>
    <s v="Freesia fergusoniae"/>
    <n v="33.92"/>
    <n v="33.950000000000003"/>
    <s v="Poorly Protected"/>
    <s v="Poorly Protected"/>
    <n v="32.843000000000004"/>
    <n v="32.368000000000002"/>
    <x v="3"/>
    <x v="3"/>
    <s v="Endemic"/>
    <s v="VU"/>
    <b v="1"/>
  </r>
  <r>
    <s v="Freesia laxa subsp. azurea"/>
    <n v="3102.6"/>
    <n v="3110.55"/>
    <s v="Well Protected"/>
    <s v="Well Protected"/>
    <n v="3102.6"/>
    <n v="2683.915"/>
    <x v="0"/>
    <x v="0"/>
    <s v="Not endemic"/>
    <s v="VU"/>
    <b v="1"/>
  </r>
  <r>
    <s v="Freylinia vlokii"/>
    <n v="0"/>
    <n v="0"/>
    <s v="Not Protected"/>
    <s v="Not Protected"/>
    <n v="0"/>
    <n v="0"/>
    <x v="2"/>
    <x v="2"/>
    <s v="Endemic"/>
    <s v="EN"/>
    <b v="1"/>
  </r>
  <r>
    <s v="Frithia humilis"/>
    <n v="1787.6880000000001"/>
    <n v="1331.231"/>
    <s v="Well Protected"/>
    <s v="Well Protected"/>
    <n v="1485.4349999999999"/>
    <n v="954.65470000000005"/>
    <x v="0"/>
    <x v="0"/>
    <s v="Endemic"/>
    <s v="VU"/>
    <b v="1"/>
  </r>
  <r>
    <s v="Galium rourkei"/>
    <n v="40"/>
    <n v="40"/>
    <s v="Poorly Protected"/>
    <s v="Poorly Protected"/>
    <n v="20"/>
    <n v="20"/>
    <x v="3"/>
    <x v="3"/>
    <s v="Endemic"/>
    <s v="Critically Rare"/>
    <b v="1"/>
  </r>
  <r>
    <s v="Gasteria polita"/>
    <n v="53.9"/>
    <n v="53.9"/>
    <s v="Moderately Protected"/>
    <s v="Moderately Protected"/>
    <n v="33.25"/>
    <n v="30.25"/>
    <x v="3"/>
    <x v="3"/>
    <s v="Endemic"/>
    <s v="VU"/>
    <b v="0"/>
  </r>
  <r>
    <s v="Geissorhiza confusa"/>
    <n v="26812.7"/>
    <n v="26842.400000000001"/>
    <s v="Well Protected"/>
    <s v="Well Protected"/>
    <n v="13794.75"/>
    <n v="14398.17"/>
    <x v="0"/>
    <x v="0"/>
    <s v="Endemic"/>
    <s v="LC"/>
    <b v="1"/>
  </r>
  <r>
    <s v="Geissorhiza corrugata"/>
    <n v="0"/>
    <n v="0"/>
    <s v="Not Protected"/>
    <s v="Not Protected"/>
    <n v="0"/>
    <n v="0"/>
    <x v="2"/>
    <x v="2"/>
    <s v="Endemic"/>
    <s v="LC"/>
    <b v="1"/>
  </r>
  <r>
    <s v="Geissorhiza eurystigma"/>
    <n v="6.75"/>
    <n v="5.65"/>
    <s v="Poorly Protected"/>
    <s v="Poorly Protected"/>
    <n v="4.5250000000000004"/>
    <n v="2.8250000000000002"/>
    <x v="2"/>
    <x v="2"/>
    <s v="Endemic"/>
    <s v="EN"/>
    <b v="0"/>
  </r>
  <r>
    <s v="Geissorhiza foliosa"/>
    <n v="1002.7"/>
    <n v="1003.7"/>
    <s v="Well Protected"/>
    <s v="Well Protected"/>
    <n v="724"/>
    <n v="589.4"/>
    <x v="0"/>
    <x v="0"/>
    <s v="Endemic"/>
    <s v="NT"/>
    <b v="1"/>
  </r>
  <r>
    <s v="Geissorhiza heterostyla"/>
    <n v="56869.3"/>
    <n v="56601.7"/>
    <s v="Well Protected"/>
    <s v="Well Protected"/>
    <n v="41336.43"/>
    <n v="34232.14"/>
    <x v="0"/>
    <x v="0"/>
    <s v="Endemic"/>
    <s v="LC"/>
    <b v="1"/>
  </r>
  <r>
    <s v="Geissorhiza spiralis"/>
    <n v="0"/>
    <n v="0"/>
    <s v="Not Protected"/>
    <s v="Not Protected"/>
    <n v="0"/>
    <n v="0"/>
    <x v="2"/>
    <x v="2"/>
    <s v="Endemic"/>
    <s v="VU"/>
    <b v="1"/>
  </r>
  <r>
    <s v="Geranium arabicum subsp. arabicum"/>
    <n v="0"/>
    <n v="0"/>
    <s v="Not Protected"/>
    <s v="Not Protected"/>
    <n v="0"/>
    <n v="0"/>
    <x v="2"/>
    <x v="2"/>
    <s v="Not endemic"/>
    <s v="DD"/>
    <b v="1"/>
  </r>
  <r>
    <s v="Geranium drakensbergensis"/>
    <n v="477.55"/>
    <n v="477.55"/>
    <s v="Well Protected"/>
    <s v="Well Protected"/>
    <n v="477.55"/>
    <n v="299.72500000000002"/>
    <x v="0"/>
    <x v="0"/>
    <s v="Not endemic"/>
    <s v="LC"/>
    <b v="1"/>
  </r>
  <r>
    <s v="Geranium ornithopodon"/>
    <n v="1300.95"/>
    <n v="1302.96"/>
    <s v="Well Protected"/>
    <s v="Well Protected"/>
    <n v="824.18200000000002"/>
    <n v="666.452"/>
    <x v="0"/>
    <x v="0"/>
    <s v="Endemic"/>
    <s v="LC"/>
    <b v="1"/>
  </r>
  <r>
    <s v="Gladiolus appendiculatus"/>
    <n v="1158.42"/>
    <n v="959.68"/>
    <s v="Well Protected"/>
    <s v="Well Protected"/>
    <n v="1076.345"/>
    <n v="572.77499999999998"/>
    <x v="0"/>
    <x v="0"/>
    <s v="Not endemic"/>
    <s v="LC"/>
    <b v="1"/>
  </r>
  <r>
    <s v="Gladiolus ceresianus"/>
    <n v="328.65"/>
    <n v="328.75"/>
    <s v="Well Protected"/>
    <s v="Well Protected"/>
    <n v="166.9"/>
    <n v="285.64999999999998"/>
    <x v="0"/>
    <x v="0"/>
    <s v="Endemic"/>
    <s v="LC"/>
    <b v="1"/>
  </r>
  <r>
    <s v="Gladiolus comptonii"/>
    <n v="0"/>
    <n v="0"/>
    <s v="Not Protected"/>
    <s v="Not Protected"/>
    <n v="0"/>
    <n v="0"/>
    <x v="2"/>
    <x v="2"/>
    <s v="Endemic"/>
    <s v="Critically Rare"/>
    <b v="1"/>
  </r>
  <r>
    <s v="Gladiolus geardii"/>
    <n v="3621.5"/>
    <n v="3585.9"/>
    <s v="Well Protected"/>
    <s v="Well Protected"/>
    <n v="2753.1"/>
    <n v="2707.65"/>
    <x v="0"/>
    <x v="0"/>
    <s v="Endemic"/>
    <s v="NT"/>
    <b v="1"/>
  </r>
  <r>
    <s v="Gladiolus hirsutus"/>
    <n v="37035.9"/>
    <n v="36942.300000000003"/>
    <s v="Well Protected"/>
    <s v="Well Protected"/>
    <n v="22484.93"/>
    <n v="19123.41"/>
    <x v="0"/>
    <x v="0"/>
    <s v="Endemic"/>
    <s v="LC"/>
    <b v="1"/>
  </r>
  <r>
    <s v="Gladiolus marlothii"/>
    <n v="226.35"/>
    <n v="226.45"/>
    <s v="Well Protected"/>
    <s v="Well Protected"/>
    <n v="226.35"/>
    <n v="226.45"/>
    <x v="0"/>
    <x v="0"/>
    <s v="Endemic"/>
    <s v="LC"/>
    <b v="1"/>
  </r>
  <r>
    <s v="Gladiolus ochroleucus"/>
    <n v="1569.5"/>
    <n v="229.3"/>
    <s v="Well Protected"/>
    <s v="Well Protected"/>
    <n v="1569.5"/>
    <n v="134.71"/>
    <x v="0"/>
    <x v="0"/>
    <s v="Endemic"/>
    <s v="LC"/>
    <b v="1"/>
  </r>
  <r>
    <s v="Gladiolus parvulus"/>
    <n v="15772.2"/>
    <n v="15768.4"/>
    <s v="Well Protected"/>
    <s v="Well Protected"/>
    <n v="15698.45"/>
    <n v="15059.1"/>
    <x v="0"/>
    <x v="0"/>
    <s v="Not endemic"/>
    <s v="NT"/>
    <b v="1"/>
  </r>
  <r>
    <s v="Gladiolus splendens"/>
    <n v="674.55"/>
    <n v="674.9"/>
    <s v="Well Protected"/>
    <s v="Well Protected"/>
    <n v="618.39"/>
    <n v="674.9"/>
    <x v="0"/>
    <x v="0"/>
    <s v="Endemic"/>
    <s v="LC"/>
    <b v="1"/>
  </r>
  <r>
    <s v="Glottiphyllum difforme"/>
    <n v="0"/>
    <n v="0"/>
    <s v="Not Protected"/>
    <s v="Not Protected"/>
    <n v="0"/>
    <n v="0"/>
    <x v="2"/>
    <x v="2"/>
    <s v="Endemic"/>
    <s v="LC"/>
    <b v="1"/>
  </r>
  <r>
    <s v="Gnidia nitida"/>
    <n v="115.4"/>
    <n v="115.4"/>
    <s v="Well Protected"/>
    <s v="Well Protected"/>
    <n v="104.66500000000001"/>
    <n v="64.08"/>
    <x v="0"/>
    <x v="1"/>
    <s v="Endemic"/>
    <s v="LC"/>
    <b v="1"/>
  </r>
  <r>
    <s v="Gnidia simplex"/>
    <n v="10437.6"/>
    <n v="10375.799999999999"/>
    <s v="Well Protected"/>
    <s v="Well Protected"/>
    <n v="5844.61"/>
    <n v="3666.38"/>
    <x v="0"/>
    <x v="0"/>
    <s v="Endemic"/>
    <s v="LC"/>
    <b v="1"/>
  </r>
  <r>
    <s v="Gnidia sonderiana"/>
    <n v="1.182151"/>
    <n v="1.182151"/>
    <s v="Not Protected"/>
    <s v="Not Protected"/>
    <n v="0.59107500000000002"/>
    <n v="0.59107500000000002"/>
    <x v="2"/>
    <x v="2"/>
    <s v="Endemic"/>
    <s v="EN"/>
    <b v="1"/>
  </r>
  <r>
    <s v="Gomphostigma incomptum"/>
    <n v="0"/>
    <n v="0"/>
    <s v="Not Protected"/>
    <s v="Not Protected"/>
    <n v="0"/>
    <n v="0"/>
    <x v="2"/>
    <x v="2"/>
    <s v="Endemic"/>
    <s v="LC"/>
    <b v="1"/>
  </r>
  <r>
    <s v="Grewia avellana"/>
    <n v="1367.2"/>
    <n v="1296.45"/>
    <s v="Well Protected"/>
    <s v="Well Protected"/>
    <n v="1367.15"/>
    <n v="1015.8"/>
    <x v="0"/>
    <x v="0"/>
    <s v="Not endemic"/>
    <s v="LC"/>
    <b v="1"/>
  </r>
  <r>
    <s v="Gymnosporia gariepensis"/>
    <n v="1113.3499999999999"/>
    <n v="1113.44"/>
    <s v="Well Protected"/>
    <s v="Well Protected"/>
    <n v="111.33499999999999"/>
    <n v="111.34399999999999"/>
    <x v="0"/>
    <x v="0"/>
    <s v="Not endemic"/>
    <s v="LC"/>
    <b v="1"/>
  </r>
  <r>
    <s v="Gymnosporia nemorosa"/>
    <n v="145038.5"/>
    <n v="131901"/>
    <s v="Well Protected"/>
    <s v="Well Protected"/>
    <n v="112743.8"/>
    <n v="112631.8"/>
    <x v="0"/>
    <x v="0"/>
    <s v="Not endemic"/>
    <s v="LC"/>
    <b v="1"/>
  </r>
  <r>
    <s v="Habenaria trilobulata"/>
    <n v="165.11"/>
    <n v="163.94"/>
    <s v="Well Protected"/>
    <s v="Well Protected"/>
    <n v="162.76300000000001"/>
    <n v="56.277000000000001"/>
    <x v="0"/>
    <x v="1"/>
    <s v="Not endemic"/>
    <s v="LC"/>
    <b v="1"/>
  </r>
  <r>
    <s v="Haworthia floribunda"/>
    <n v="45"/>
    <n v="45"/>
    <s v="Poorly Protected"/>
    <s v="Poorly Protected"/>
    <n v="17.5"/>
    <n v="10.5"/>
    <x v="3"/>
    <x v="3"/>
    <s v="Endemic"/>
    <s v="VU"/>
    <b v="1"/>
  </r>
  <r>
    <s v="Haworthia lockwoodii"/>
    <n v="0"/>
    <n v="0"/>
    <s v="Not Protected"/>
    <s v="Not Protected"/>
    <n v="0"/>
    <n v="0"/>
    <x v="2"/>
    <x v="2"/>
    <s v="Endemic"/>
    <s v="VU"/>
    <b v="1"/>
  </r>
  <r>
    <s v="Haworthia nortieri"/>
    <n v="24684.3"/>
    <n v="24718.5"/>
    <s v="Well Protected"/>
    <s v="Well Protected"/>
    <n v="13565.2"/>
    <n v="19599.95"/>
    <x v="0"/>
    <x v="0"/>
    <s v="Endemic"/>
    <s v="LC"/>
    <b v="1"/>
  </r>
  <r>
    <s v="Haworthia wittebergensis"/>
    <n v="84.5"/>
    <n v="84.5"/>
    <s v="Moderately Protected"/>
    <s v="Moderately Protected"/>
    <n v="50.35"/>
    <n v="84.5"/>
    <x v="1"/>
    <x v="1"/>
    <s v="Endemic"/>
    <s v="NT"/>
    <b v="1"/>
  </r>
  <r>
    <s v="Haworthiopsis bruynsii"/>
    <n v="0"/>
    <n v="0"/>
    <s v="Not Protected"/>
    <s v="Not Protected"/>
    <n v="0"/>
    <n v="0"/>
    <x v="2"/>
    <x v="2"/>
    <s v="Endemic"/>
    <s v="EN"/>
    <b v="1"/>
  </r>
  <r>
    <s v="Haworthiopsis sordida"/>
    <n v="0"/>
    <n v="0"/>
    <s v="Not Protected"/>
    <s v="Not Protected"/>
    <n v="0"/>
    <n v="0"/>
    <x v="2"/>
    <x v="2"/>
    <s v="Endemic"/>
    <s v="NT"/>
    <b v="1"/>
  </r>
  <r>
    <s v="Haworthiopsis tessellata"/>
    <n v="86216.8"/>
    <n v="24503.9"/>
    <s v="Well Protected"/>
    <s v="Well Protected"/>
    <n v="82771.740000000005"/>
    <n v="19819.169999999998"/>
    <x v="0"/>
    <x v="0"/>
    <s v="Not endemic"/>
    <s v="LC"/>
    <b v="1"/>
  </r>
  <r>
    <s v="Hebenstretia dregei"/>
    <n v="83.748649999999998"/>
    <n v="83.802819999999997"/>
    <s v="Moderately Protected"/>
    <s v="Moderately Protected"/>
    <n v="58.369450000000001"/>
    <n v="41.901409999999998"/>
    <x v="1"/>
    <x v="3"/>
    <s v="Endemic"/>
    <s v="EN"/>
    <b v="1"/>
  </r>
  <r>
    <s v="Hebenstretia fastigiosa"/>
    <n v="5499.8"/>
    <n v="5520.9"/>
    <s v="Well Protected"/>
    <s v="Well Protected"/>
    <n v="2854.53"/>
    <n v="3125.88"/>
    <x v="0"/>
    <x v="0"/>
    <s v="Endemic"/>
    <s v="LC"/>
    <b v="1"/>
  </r>
  <r>
    <s v="Hebenstretia ramosissima"/>
    <n v="43.75"/>
    <n v="43.8"/>
    <s v="Poorly Protected"/>
    <s v="Poorly Protected"/>
    <n v="43.75"/>
    <n v="43.8"/>
    <x v="3"/>
    <x v="3"/>
    <s v="Endemic"/>
    <s v="LC"/>
    <b v="1"/>
  </r>
  <r>
    <s v="Helichrysum aureum"/>
    <n v="64807.5"/>
    <n v="54091.7"/>
    <s v="Well Protected"/>
    <s v="Well Protected"/>
    <n v="59292.75"/>
    <n v="30710.93"/>
    <x v="0"/>
    <x v="0"/>
    <s v="Not endemic"/>
    <s v="LC"/>
    <b v="1"/>
  </r>
  <r>
    <s v="Helichrysum bachmannii"/>
    <n v="1.9980599999999999"/>
    <n v="2.0074480000000001"/>
    <s v="Not Protected"/>
    <s v="Not Protected"/>
    <n v="1.8306420000000001"/>
    <n v="0.94489299999999998"/>
    <x v="2"/>
    <x v="2"/>
    <s v="Endemic"/>
    <s v="VU"/>
    <b v="1"/>
  </r>
  <r>
    <s v="Helichrysum dasycephalum"/>
    <n v="621.20000000000005"/>
    <n v="626.25"/>
    <s v="Well Protected"/>
    <s v="Well Protected"/>
    <n v="581.42499999999995"/>
    <n v="540.83000000000004"/>
    <x v="0"/>
    <x v="0"/>
    <s v="Not endemic"/>
    <s v="LC"/>
    <b v="1"/>
  </r>
  <r>
    <s v="Helichrysum decorum"/>
    <n v="16547.7"/>
    <n v="16096.7"/>
    <s v="Well Protected"/>
    <s v="Well Protected"/>
    <n v="16547.7"/>
    <n v="16096.7"/>
    <x v="0"/>
    <x v="0"/>
    <s v="Not endemic"/>
    <s v="LC"/>
    <b v="1"/>
  </r>
  <r>
    <s v="Helichrysum elegantissimum"/>
    <n v="122.9"/>
    <n v="122.9"/>
    <s v="Well Protected"/>
    <s v="Well Protected"/>
    <n v="122.9"/>
    <n v="61.45"/>
    <x v="0"/>
    <x v="1"/>
    <s v="Not endemic"/>
    <s v="LC"/>
    <b v="1"/>
  </r>
  <r>
    <s v="Helichrysum harveyanum"/>
    <n v="5429.3"/>
    <n v="5225.45"/>
    <s v="Well Protected"/>
    <s v="Well Protected"/>
    <n v="2746.915"/>
    <n v="2920.4749999999999"/>
    <x v="0"/>
    <x v="0"/>
    <s v="Not endemic"/>
    <s v="LC"/>
    <b v="1"/>
  </r>
  <r>
    <s v="Helichrysum haygarthii"/>
    <n v="10"/>
    <n v="10"/>
    <s v="Poorly Protected"/>
    <s v="Poorly Protected"/>
    <n v="10"/>
    <n v="10"/>
    <x v="3"/>
    <x v="3"/>
    <s v="Endemic"/>
    <s v="Rare"/>
    <b v="1"/>
  </r>
  <r>
    <s v="Helichrysum intricatum"/>
    <n v="47.15"/>
    <n v="47.16"/>
    <s v="Poorly Protected"/>
    <s v="Poorly Protected"/>
    <n v="22.983000000000001"/>
    <n v="23.978000000000002"/>
    <x v="3"/>
    <x v="3"/>
    <s v="Endemic"/>
    <s v="DD"/>
    <b v="1"/>
  </r>
  <r>
    <s v="Helichrysum leontonyx"/>
    <n v="35405"/>
    <n v="34494.9"/>
    <s v="Well Protected"/>
    <s v="Well Protected"/>
    <n v="35405"/>
    <n v="34494.9"/>
    <x v="0"/>
    <x v="0"/>
    <s v="Not endemic"/>
    <s v="LC"/>
    <b v="1"/>
  </r>
  <r>
    <s v="Helichrysum mimetes"/>
    <n v="336445.5"/>
    <n v="304781.8"/>
    <s v="Well Protected"/>
    <s v="Well Protected"/>
    <n v="280546.8"/>
    <n v="206109.1"/>
    <x v="0"/>
    <x v="0"/>
    <s v="Not endemic"/>
    <s v="NT"/>
    <b v="1"/>
  </r>
  <r>
    <s v="Helichrysum mixtum"/>
    <n v="418702.5"/>
    <n v="371241.2"/>
    <s v="Well Protected"/>
    <s v="Well Protected"/>
    <n v="373853.6"/>
    <n v="275168.7"/>
    <x v="0"/>
    <x v="0"/>
    <s v="Not endemic"/>
    <s v="LC"/>
    <b v="1"/>
  </r>
  <r>
    <s v="Helichrysum moeserianum"/>
    <n v="30310.400000000001"/>
    <n v="29422.9"/>
    <s v="Well Protected"/>
    <s v="Well Protected"/>
    <n v="30310.400000000001"/>
    <n v="29422.9"/>
    <x v="0"/>
    <x v="0"/>
    <s v="Endemic"/>
    <s v="LC"/>
    <b v="1"/>
  </r>
  <r>
    <s v="Helichrysum mutabile"/>
    <n v="4400.45"/>
    <n v="2488.4"/>
    <s v="Well Protected"/>
    <s v="Well Protected"/>
    <n v="3252.19"/>
    <n v="1670.44"/>
    <x v="0"/>
    <x v="0"/>
    <s v="Not endemic"/>
    <s v="LC"/>
    <b v="1"/>
  </r>
  <r>
    <s v="Helichrysum splendidum"/>
    <n v="1539510"/>
    <n v="1173618"/>
    <s v="Well Protected"/>
    <s v="Well Protected"/>
    <n v="1371377"/>
    <n v="647924.4"/>
    <x v="0"/>
    <x v="0"/>
    <s v="Not endemic"/>
    <s v="LC"/>
    <b v="1"/>
  </r>
  <r>
    <s v="Helichrysum stellatum"/>
    <n v="3249.1"/>
    <n v="3037.75"/>
    <s v="Well Protected"/>
    <s v="Well Protected"/>
    <n v="1937.68"/>
    <n v="1624.42"/>
    <x v="0"/>
    <x v="0"/>
    <s v="Endemic"/>
    <s v="LC"/>
    <b v="1"/>
  </r>
  <r>
    <s v="Heliophila amplexicaulis"/>
    <n v="13175"/>
    <n v="12870.1"/>
    <s v="Well Protected"/>
    <s v="Well Protected"/>
    <n v="13175"/>
    <n v="12870.1"/>
    <x v="0"/>
    <x v="0"/>
    <s v="Endemic"/>
    <s v="LC"/>
    <b v="1"/>
  </r>
  <r>
    <s v="Heliophila cornuta"/>
    <n v="40540.25"/>
    <n v="26678"/>
    <s v="Well Protected"/>
    <s v="Well Protected"/>
    <n v="30858.99"/>
    <n v="16389.09"/>
    <x v="0"/>
    <x v="0"/>
    <s v="Not endemic"/>
    <s v="LC"/>
    <b v="1"/>
  </r>
  <r>
    <s v="Heliophila crithmifolia"/>
    <n v="49758.400000000001"/>
    <n v="48460.3"/>
    <s v="Well Protected"/>
    <s v="Well Protected"/>
    <n v="49758.400000000001"/>
    <n v="48460.3"/>
    <x v="0"/>
    <x v="0"/>
    <s v="Not endemic"/>
    <s v="LC"/>
    <b v="1"/>
  </r>
  <r>
    <s v="Heliophila elongata"/>
    <n v="20151.400000000001"/>
    <n v="19763.400000000001"/>
    <s v="Well Protected"/>
    <s v="Well Protected"/>
    <n v="20151.400000000001"/>
    <n v="19763.400000000001"/>
    <x v="0"/>
    <x v="0"/>
    <s v="Endemic"/>
    <s v="LC"/>
    <b v="1"/>
  </r>
  <r>
    <s v="Heliophila namaquana"/>
    <n v="2405.6"/>
    <n v="2157.6999999999998"/>
    <s v="Well Protected"/>
    <s v="Well Protected"/>
    <n v="2405.6"/>
    <n v="2157.6999999999998"/>
    <x v="0"/>
    <x v="0"/>
    <s v="Endemic"/>
    <s v="LC"/>
    <b v="1"/>
  </r>
  <r>
    <s v="Heliophila remotiflora"/>
    <n v="17.399999999999999"/>
    <n v="17.399999999999999"/>
    <s v="Poorly Protected"/>
    <s v="Poorly Protected"/>
    <n v="17.399999999999999"/>
    <n v="17.399999999999999"/>
    <x v="3"/>
    <x v="3"/>
    <s v="Endemic"/>
    <s v="LC"/>
    <b v="1"/>
  </r>
  <r>
    <s v="Heliophila seselifolia"/>
    <n v="17086.2"/>
    <n v="15093.9"/>
    <s v="Well Protected"/>
    <s v="Well Protected"/>
    <n v="17086.2"/>
    <n v="15093.9"/>
    <x v="0"/>
    <x v="0"/>
    <s v="Endemic"/>
    <s v="LC"/>
    <b v="1"/>
  </r>
  <r>
    <s v="Heliotropium strigosum"/>
    <n v="1354287"/>
    <n v="1233879"/>
    <s v="Well Protected"/>
    <s v="Well Protected"/>
    <n v="1354287"/>
    <n v="1233879"/>
    <x v="0"/>
    <x v="0"/>
    <s v="Not endemic"/>
    <s v="LC"/>
    <b v="1"/>
  </r>
  <r>
    <s v="Hemarthria altissima"/>
    <n v="696158.9"/>
    <n v="555997.6"/>
    <s v="Well Protected"/>
    <s v="Well Protected"/>
    <n v="696158.9"/>
    <n v="555997.6"/>
    <x v="0"/>
    <x v="0"/>
    <s v="Not endemic"/>
    <s v="LC"/>
    <b v="1"/>
  </r>
  <r>
    <s v="Hereroa crassa"/>
    <n v="9212.5"/>
    <n v="9214.4"/>
    <s v="Well Protected"/>
    <s v="Well Protected"/>
    <n v="9211.4"/>
    <n v="8674.35"/>
    <x v="0"/>
    <x v="0"/>
    <s v="Endemic"/>
    <s v="LC"/>
    <b v="1"/>
  </r>
  <r>
    <s v="Hermannia abrotanoides"/>
    <n v="352.6"/>
    <n v="354.3"/>
    <s v="Well Protected"/>
    <s v="Well Protected"/>
    <n v="282.85000000000002"/>
    <n v="354.3"/>
    <x v="0"/>
    <x v="0"/>
    <s v="Not endemic"/>
    <s v="LC"/>
    <b v="1"/>
  </r>
  <r>
    <s v="Hermannia althaeifolia"/>
    <n v="31731.8"/>
    <n v="30363.1"/>
    <s v="Well Protected"/>
    <s v="Well Protected"/>
    <n v="31731.8"/>
    <n v="30363.1"/>
    <x v="0"/>
    <x v="0"/>
    <s v="Endemic"/>
    <s v="LC"/>
    <b v="1"/>
  </r>
  <r>
    <s v="Hermannia damarana"/>
    <n v="0"/>
    <n v="0"/>
    <s v="Not Protected"/>
    <s v="Not Protected"/>
    <n v="0"/>
    <n v="0"/>
    <x v="2"/>
    <x v="2"/>
    <s v="Not endemic"/>
    <s v="LC"/>
    <b v="1"/>
  </r>
  <r>
    <s v="Hermannia eenii"/>
    <n v="943.2"/>
    <n v="943.35"/>
    <s v="Well Protected"/>
    <s v="Well Protected"/>
    <n v="943.2"/>
    <n v="943.35"/>
    <x v="0"/>
    <x v="0"/>
    <s v="Not endemic"/>
    <s v="LC"/>
    <b v="1"/>
  </r>
  <r>
    <s v="Hermannia filifolia"/>
    <n v="56892.4"/>
    <n v="35255.4"/>
    <s v="Well Protected"/>
    <s v="Well Protected"/>
    <n v="51006.75"/>
    <n v="22539.08"/>
    <x v="0"/>
    <x v="0"/>
    <s v="Endemic"/>
    <s v="LC"/>
    <b v="1"/>
  </r>
  <r>
    <s v="Hermannia gerrardii"/>
    <n v="5550.35"/>
    <n v="5371.8"/>
    <s v="Well Protected"/>
    <s v="Well Protected"/>
    <n v="5286.7150000000001"/>
    <n v="2951.6550000000002"/>
    <x v="0"/>
    <x v="0"/>
    <s v="Not endemic"/>
    <s v="LC"/>
    <b v="1"/>
  </r>
  <r>
    <s v="Hermannia jacobeifolia"/>
    <n v="3838.45"/>
    <n v="1476.2"/>
    <s v="Well Protected"/>
    <s v="Well Protected"/>
    <n v="3838.45"/>
    <n v="1476.2"/>
    <x v="0"/>
    <x v="0"/>
    <s v="Endemic"/>
    <s v="LC"/>
    <b v="1"/>
  </r>
  <r>
    <s v="Hermannia lavandulifolia"/>
    <n v="197"/>
    <n v="197.4"/>
    <s v="Well Protected"/>
    <s v="Well Protected"/>
    <n v="96.32"/>
    <n v="23.26"/>
    <x v="1"/>
    <x v="3"/>
    <s v="Endemic"/>
    <s v="VU"/>
    <b v="0"/>
  </r>
  <r>
    <s v="Hermas intermedia"/>
    <n v="237.57"/>
    <n v="237.62"/>
    <s v="Well Protected"/>
    <s v="Well Protected"/>
    <n v="136.77000000000001"/>
    <n v="113.20099999999999"/>
    <x v="0"/>
    <x v="0"/>
    <s v="Endemic"/>
    <s v="LC"/>
    <b v="1"/>
  </r>
  <r>
    <s v="Hermbstaedtia caffra"/>
    <n v="8430.6"/>
    <n v="7898.5"/>
    <s v="Well Protected"/>
    <s v="Well Protected"/>
    <n v="8430.6"/>
    <n v="4739.2700000000004"/>
    <x v="0"/>
    <x v="0"/>
    <s v="Endemic"/>
    <s v="LC"/>
    <b v="1"/>
  </r>
  <r>
    <s v="Hermbstaedtia capitata"/>
    <n v="30"/>
    <n v="30"/>
    <s v="Poorly Protected"/>
    <s v="Poorly Protected"/>
    <n v="16"/>
    <n v="20"/>
    <x v="3"/>
    <x v="3"/>
    <s v="Endemic"/>
    <s v="DD"/>
    <b v="1"/>
  </r>
  <r>
    <s v="Hermbstaedtia odorata"/>
    <n v="645631"/>
    <n v="588829.9"/>
    <s v="Well Protected"/>
    <s v="Well Protected"/>
    <n v="645631"/>
    <n v="588829.9"/>
    <x v="0"/>
    <x v="0"/>
    <s v="Not endemic"/>
    <s v="LC"/>
    <b v="1"/>
  </r>
  <r>
    <s v="Hesperantha bulbifera"/>
    <n v="163.66999999999999"/>
    <n v="20.8"/>
    <s v="Well Protected"/>
    <s v="Poorly Protected"/>
    <n v="163.66999999999999"/>
    <n v="18.66"/>
    <x v="0"/>
    <x v="3"/>
    <s v="Endemic"/>
    <s v="LC"/>
    <b v="1"/>
  </r>
  <r>
    <s v="Hesperantha glabrescens"/>
    <n v="0"/>
    <n v="0"/>
    <s v="Not Protected"/>
    <s v="Not Protected"/>
    <n v="0"/>
    <n v="0"/>
    <x v="2"/>
    <x v="2"/>
    <s v="Endemic"/>
    <s v="Rare"/>
    <b v="1"/>
  </r>
  <r>
    <s v="Hesperantha helmei"/>
    <n v="59.969090000000001"/>
    <n v="0"/>
    <s v="Moderately Protected"/>
    <s v="Not Protected"/>
    <n v="59.969090000000001"/>
    <n v="0"/>
    <x v="1"/>
    <x v="2"/>
    <s v="Endemic"/>
    <s v="Rare"/>
    <b v="1"/>
  </r>
  <r>
    <s v="Hesperantha huttonii"/>
    <n v="0"/>
    <n v="0"/>
    <s v="Not Protected"/>
    <s v="Not Protected"/>
    <n v="0"/>
    <n v="0"/>
    <x v="2"/>
    <x v="2"/>
    <s v="Endemic"/>
    <s v="LC"/>
    <b v="1"/>
  </r>
  <r>
    <s v="Hesperantha muirii"/>
    <n v="3.9"/>
    <n v="3.9"/>
    <s v="Not Protected"/>
    <s v="Not Protected"/>
    <n v="3.8050000000000002"/>
    <n v="1.93"/>
    <x v="2"/>
    <x v="2"/>
    <s v="Endemic"/>
    <s v="EN"/>
    <b v="1"/>
  </r>
  <r>
    <s v="Hesperantha schelpeana"/>
    <n v="1017.8"/>
    <n v="1029.4000000000001"/>
    <s v="Well Protected"/>
    <s v="Well Protected"/>
    <n v="1017.8"/>
    <n v="1029.4000000000001"/>
    <x v="0"/>
    <x v="0"/>
    <s v="Not endemic"/>
    <s v="LC"/>
    <b v="1"/>
  </r>
  <r>
    <s v="Hessea monticola"/>
    <n v="18142.599999999999"/>
    <n v="18168.900000000001"/>
    <s v="Well Protected"/>
    <s v="Well Protected"/>
    <n v="9245.75"/>
    <n v="9674.9699999999993"/>
    <x v="0"/>
    <x v="0"/>
    <s v="Endemic"/>
    <s v="LC"/>
    <b v="1"/>
  </r>
  <r>
    <s v="Heteropogon contortus"/>
    <n v="5075960"/>
    <n v="3845310"/>
    <s v="Well Protected"/>
    <s v="Well Protected"/>
    <n v="5075960"/>
    <n v="3845310"/>
    <x v="0"/>
    <x v="0"/>
    <s v="Not endemic"/>
    <s v="LC"/>
    <b v="1"/>
  </r>
  <r>
    <s v="Hewittia malabarica"/>
    <n v="44478.7"/>
    <n v="44396.6"/>
    <s v="Well Protected"/>
    <s v="Well Protected"/>
    <n v="44478.7"/>
    <n v="44396.6"/>
    <x v="0"/>
    <x v="0"/>
    <s v="Not endemic"/>
    <s v="LC"/>
    <b v="1"/>
  </r>
  <r>
    <s v="Hibiscus vitifolius subsp. vitifolius"/>
    <n v="169.3"/>
    <n v="154.15"/>
    <s v="Well Protected"/>
    <s v="Well Protected"/>
    <n v="164.42500000000001"/>
    <n v="77.174999999999997"/>
    <x v="0"/>
    <x v="1"/>
    <s v="Not endemic"/>
    <s v="LC"/>
    <b v="1"/>
  </r>
  <r>
    <s v="Holarrhena pubescens"/>
    <n v="3804.3"/>
    <n v="2993.3"/>
    <s v="Well Protected"/>
    <s v="Well Protected"/>
    <n v="3424.5749999999998"/>
    <n v="1572.6"/>
    <x v="0"/>
    <x v="0"/>
    <s v="Not endemic"/>
    <s v="LC"/>
    <b v="1"/>
  </r>
  <r>
    <s v="Holothrix brevipetala"/>
    <n v="12024.6"/>
    <n v="11980.1"/>
    <s v="Well Protected"/>
    <s v="Well Protected"/>
    <n v="6929.6450000000004"/>
    <n v="6112.03"/>
    <x v="0"/>
    <x v="0"/>
    <s v="Endemic"/>
    <s v="LC"/>
    <b v="1"/>
  </r>
  <r>
    <s v="Hugonia orientalis"/>
    <n v="1497.7"/>
    <n v="1497.9"/>
    <s v="Well Protected"/>
    <s v="Well Protected"/>
    <n v="1497.7"/>
    <n v="748.95"/>
    <x v="0"/>
    <x v="0"/>
    <s v="Not endemic"/>
    <s v="LC"/>
    <b v="1"/>
  </r>
  <r>
    <s v="Hymenolepis dentata"/>
    <n v="8794.9500000000007"/>
    <n v="8799.7000000000007"/>
    <s v="Well Protected"/>
    <s v="Well Protected"/>
    <n v="4694.2"/>
    <n v="5098.5"/>
    <x v="0"/>
    <x v="0"/>
    <s v="Endemic"/>
    <s v="LC"/>
    <b v="1"/>
  </r>
  <r>
    <s v="Hymenophyllum aeruginosum"/>
    <n v="161.82"/>
    <n v="161.96"/>
    <s v="Well Protected"/>
    <s v="Well Protected"/>
    <n v="155.15899999999999"/>
    <n v="83.417000000000002"/>
    <x v="0"/>
    <x v="1"/>
    <s v="Endemic"/>
    <s v="LC"/>
    <b v="1"/>
  </r>
  <r>
    <s v="Hyparrhenia tamba"/>
    <n v="40192.199999999997"/>
    <n v="38203.5"/>
    <s v="Well Protected"/>
    <s v="Well Protected"/>
    <n v="40192.199999999997"/>
    <n v="38203.5"/>
    <x v="0"/>
    <x v="0"/>
    <s v="Not endemic"/>
    <s v="LC"/>
    <b v="1"/>
  </r>
  <r>
    <s v="Hypericophyllum elatum"/>
    <n v="20"/>
    <n v="0"/>
    <s v="Poorly Protected"/>
    <s v="Not Protected"/>
    <n v="15"/>
    <n v="0"/>
    <x v="3"/>
    <x v="2"/>
    <s v="Not endemic"/>
    <s v="DD"/>
    <b v="1"/>
  </r>
  <r>
    <s v="Hypericum aethiopicum subsp. aethiopicum"/>
    <n v="2966.7"/>
    <n v="1137.2"/>
    <s v="Well Protected"/>
    <s v="Well Protected"/>
    <n v="2966.7"/>
    <n v="1137.2"/>
    <x v="0"/>
    <x v="0"/>
    <s v="Endemic"/>
    <s v="LC"/>
    <b v="1"/>
  </r>
  <r>
    <s v="Hypocalyptus oxalidifolius"/>
    <n v="16665.3"/>
    <n v="16617.400000000001"/>
    <s v="Well Protected"/>
    <s v="Well Protected"/>
    <n v="16665.3"/>
    <n v="16617.400000000001"/>
    <x v="0"/>
    <x v="0"/>
    <s v="Endemic"/>
    <s v="LC"/>
    <b v="1"/>
  </r>
  <r>
    <s v="Hypoxis rigidula"/>
    <n v="3636688"/>
    <n v="3299908"/>
    <s v="Well Protected"/>
    <s v="Well Protected"/>
    <n v="3461252"/>
    <n v="3174948"/>
    <x v="0"/>
    <x v="0"/>
    <s v="Not endemic"/>
    <s v="LC"/>
    <b v="1"/>
  </r>
  <r>
    <s v="Hypoxis zeyheri"/>
    <n v="493.5"/>
    <n v="493.7"/>
    <s v="Well Protected"/>
    <s v="Well Protected"/>
    <n v="476.02499999999998"/>
    <n v="475.17500000000001"/>
    <x v="0"/>
    <x v="0"/>
    <s v="Endemic"/>
    <s v="LC"/>
    <b v="1"/>
  </r>
  <r>
    <s v="Indigofera circinnata"/>
    <n v="3560.95"/>
    <n v="3156.7"/>
    <s v="Well Protected"/>
    <s v="Well Protected"/>
    <n v="2183.8000000000002"/>
    <n v="1164.4449999999999"/>
    <x v="0"/>
    <x v="0"/>
    <s v="Not endemic"/>
    <s v="LC"/>
    <b v="1"/>
  </r>
  <r>
    <s v="Indigofera daleoides"/>
    <n v="138100.29999999999"/>
    <n v="121286.1"/>
    <s v="Well Protected"/>
    <s v="Well Protected"/>
    <n v="138100.29999999999"/>
    <n v="121286.1"/>
    <x v="0"/>
    <x v="0"/>
    <s v="Not endemic"/>
    <s v="LC"/>
    <b v="1"/>
  </r>
  <r>
    <s v="Indigofera damarana"/>
    <n v="46.9"/>
    <n v="46.95"/>
    <s v="Poorly Protected"/>
    <s v="Poorly Protected"/>
    <n v="46.9"/>
    <n v="46.95"/>
    <x v="3"/>
    <x v="3"/>
    <s v="Not endemic"/>
    <s v="LC"/>
    <b v="1"/>
  </r>
  <r>
    <s v="Indigofera floribunda"/>
    <n v="0"/>
    <n v="0"/>
    <s v="Not Protected"/>
    <s v="Not Protected"/>
    <n v="0"/>
    <n v="0"/>
    <x v="2"/>
    <x v="2"/>
    <s v="Endemic"/>
    <s v="CR"/>
    <b v="1"/>
  </r>
  <r>
    <s v="Indigofera limosa"/>
    <n v="0"/>
    <n v="0"/>
    <s v="Not Protected"/>
    <s v="Not Protected"/>
    <n v="0"/>
    <n v="0"/>
    <x v="2"/>
    <x v="2"/>
    <s v="Endemic"/>
    <s v="EN"/>
    <b v="1"/>
  </r>
  <r>
    <s v="Indigofera ovina"/>
    <n v="0"/>
    <n v="0"/>
    <s v="Not Protected"/>
    <s v="Not Protected"/>
    <n v="0"/>
    <n v="0"/>
    <x v="2"/>
    <x v="2"/>
    <s v="Endemic"/>
    <s v="VU"/>
    <b v="1"/>
  </r>
  <r>
    <s v="Ipomoea pes-caprae subsp. brasiliensis"/>
    <n v="786.78679999999997"/>
    <n v="787.08709999999996"/>
    <s v="Well Protected"/>
    <s v="Well Protected"/>
    <n v="786.78679999999997"/>
    <n v="787.08709999999996"/>
    <x v="0"/>
    <x v="0"/>
    <s v="Not endemic"/>
    <s v="LC"/>
    <b v="1"/>
  </r>
  <r>
    <s v="Isoglossa ovata"/>
    <n v="626.20000000000005"/>
    <n v="626.65"/>
    <s v="Well Protected"/>
    <s v="Well Protected"/>
    <n v="626.20000000000005"/>
    <n v="570.17499999999995"/>
    <x v="0"/>
    <x v="0"/>
    <s v="Endemic"/>
    <s v="LC"/>
    <b v="1"/>
  </r>
  <r>
    <s v="Isolepis hemiuncialis"/>
    <n v="8979"/>
    <n v="8541.5"/>
    <s v="Well Protected"/>
    <s v="Well Protected"/>
    <n v="7128.35"/>
    <n v="6121.25"/>
    <x v="0"/>
    <x v="0"/>
    <s v="Not endemic"/>
    <s v="LC"/>
    <b v="1"/>
  </r>
  <r>
    <s v="Isolepis sororia"/>
    <n v="619.70000000000005"/>
    <n v="622.6"/>
    <s v="Well Protected"/>
    <s v="Well Protected"/>
    <n v="299.83"/>
    <n v="285.11"/>
    <x v="0"/>
    <x v="0"/>
    <s v="Endemic"/>
    <s v="LC"/>
    <b v="1"/>
  </r>
  <r>
    <s v="Ixia acaulis"/>
    <n v="21.195209999999999"/>
    <n v="21.20121"/>
    <s v="Poorly Protected"/>
    <s v="Poorly Protected"/>
    <n v="21.195209999999999"/>
    <n v="21.20121"/>
    <x v="3"/>
    <x v="3"/>
    <s v="Endemic"/>
    <s v="EN"/>
    <b v="1"/>
  </r>
  <r>
    <s v="Ixia capillaris"/>
    <n v="5217.5"/>
    <n v="5212.8"/>
    <s v="Well Protected"/>
    <s v="Well Protected"/>
    <n v="3438.15"/>
    <n v="3175.9"/>
    <x v="0"/>
    <x v="0"/>
    <s v="Endemic"/>
    <s v="NT"/>
    <b v="1"/>
  </r>
  <r>
    <s v="Ixia patens"/>
    <n v="0.1"/>
    <n v="0.1"/>
    <s v="Not Protected"/>
    <s v="Not Protected"/>
    <n v="0.05"/>
    <n v="0.05"/>
    <x v="2"/>
    <x v="2"/>
    <s v="Endemic"/>
    <s v="VU"/>
    <b v="1"/>
  </r>
  <r>
    <s v="Ixia ramulosa"/>
    <n v="214.5"/>
    <n v="214.6"/>
    <s v="Well Protected"/>
    <s v="Well Protected"/>
    <n v="152.65"/>
    <n v="214.6"/>
    <x v="0"/>
    <x v="0"/>
    <s v="Endemic"/>
    <s v="NT"/>
    <b v="1"/>
  </r>
  <r>
    <s v="Jamesbrittenia albanensis"/>
    <n v="6158.4"/>
    <n v="4280.7"/>
    <s v="Well Protected"/>
    <s v="Well Protected"/>
    <n v="6065.16"/>
    <n v="3243.5"/>
    <x v="0"/>
    <x v="0"/>
    <s v="Endemic"/>
    <s v="LC"/>
    <b v="1"/>
  </r>
  <r>
    <s v="Jamesbrittenia breviflora"/>
    <n v="23911.7"/>
    <n v="23591.200000000001"/>
    <s v="Well Protected"/>
    <s v="Well Protected"/>
    <n v="23560.59"/>
    <n v="11926.62"/>
    <x v="0"/>
    <x v="0"/>
    <s v="Not endemic"/>
    <s v="LC"/>
    <b v="1"/>
  </r>
  <r>
    <s v="Jamesbrittenia incisa"/>
    <n v="0"/>
    <n v="0"/>
    <s v="Not Protected"/>
    <s v="Not Protected"/>
    <n v="0"/>
    <n v="0"/>
    <x v="2"/>
    <x v="2"/>
    <s v="Endemic"/>
    <s v="VU"/>
    <b v="1"/>
  </r>
  <r>
    <s v="Jamesbrittenia kraussiana"/>
    <n v="784.5"/>
    <n v="634.20000000000005"/>
    <s v="Well Protected"/>
    <s v="Well Protected"/>
    <n v="675.76"/>
    <n v="403.55500000000001"/>
    <x v="0"/>
    <x v="0"/>
    <s v="Endemic"/>
    <s v="LC"/>
    <b v="1"/>
  </r>
  <r>
    <s v="Jamesbrittenia phlogiflora"/>
    <n v="0"/>
    <n v="0"/>
    <s v="Not Protected"/>
    <s v="Not Protected"/>
    <n v="0"/>
    <n v="0"/>
    <x v="2"/>
    <x v="2"/>
    <s v="Endemic"/>
    <s v="LC"/>
    <b v="1"/>
  </r>
  <r>
    <s v="Jatropha latifolia"/>
    <n v="4110.25"/>
    <n v="3250.5"/>
    <s v="Well Protected"/>
    <s v="Well Protected"/>
    <n v="3926.0650000000001"/>
    <n v="2138.2150000000001"/>
    <x v="0"/>
    <x v="0"/>
    <s v="Not endemic"/>
    <s v="LC"/>
    <b v="1"/>
  </r>
  <r>
    <s v="Jatropha orangeana"/>
    <n v="1553.8"/>
    <n v="1553.9"/>
    <s v="Well Protected"/>
    <s v="Well Protected"/>
    <n v="155.38"/>
    <n v="529.69000000000005"/>
    <x v="0"/>
    <x v="0"/>
    <s v="Not endemic"/>
    <s v="LC"/>
    <b v="1"/>
  </r>
  <r>
    <s v="Jordaaniella uniflora"/>
    <n v="190.7"/>
    <n v="146.25"/>
    <s v="Well Protected"/>
    <s v="Well Protected"/>
    <n v="95.35"/>
    <n v="146.25"/>
    <x v="1"/>
    <x v="0"/>
    <s v="Endemic"/>
    <s v="CR"/>
    <b v="0"/>
  </r>
  <r>
    <s v="Justicia cuneata subsp. latifolia"/>
    <n v="11907.5"/>
    <n v="11723.7"/>
    <s v="Well Protected"/>
    <s v="Well Protected"/>
    <n v="4802.72"/>
    <n v="8292.31"/>
    <x v="0"/>
    <x v="0"/>
    <s v="Endemic"/>
    <s v="LC"/>
    <b v="1"/>
  </r>
  <r>
    <s v="Justicia orchioides subsp. orchioides"/>
    <n v="1387.6"/>
    <n v="1390"/>
    <s v="Well Protected"/>
    <s v="Well Protected"/>
    <n v="1387.6"/>
    <n v="1390"/>
    <x v="0"/>
    <x v="0"/>
    <s v="Endemic"/>
    <s v="VU"/>
    <b v="1"/>
  </r>
  <r>
    <s v="Kalanchoe luciae subsp. montana"/>
    <n v="33.950000000000003"/>
    <n v="2.0499999999999998"/>
    <s v="Poorly Protected"/>
    <s v="Not Protected"/>
    <n v="30.405000000000001"/>
    <n v="0.20499999999999999"/>
    <x v="3"/>
    <x v="2"/>
    <s v="Not endemic"/>
    <s v="LC"/>
    <b v="1"/>
  </r>
  <r>
    <s v="Klattia partita"/>
    <n v="452.6"/>
    <n v="450.31"/>
    <s v="Well Protected"/>
    <s v="Well Protected"/>
    <n v="255.703"/>
    <n v="231.011"/>
    <x v="0"/>
    <x v="0"/>
    <s v="Endemic"/>
    <s v="LC"/>
    <b v="1"/>
  </r>
  <r>
    <s v="Kniphofia ensifolia subsp. autumnalis"/>
    <n v="0"/>
    <n v="0"/>
    <s v="Not Protected"/>
    <s v="Not Protected"/>
    <n v="0"/>
    <n v="0"/>
    <x v="2"/>
    <x v="2"/>
    <s v="Endemic"/>
    <s v="EN"/>
    <b v="1"/>
  </r>
  <r>
    <s v="Lablab purpureus subsp. uncinatus"/>
    <n v="25360.85"/>
    <n v="23431.5"/>
    <s v="Well Protected"/>
    <s v="Well Protected"/>
    <n v="25360.85"/>
    <n v="23431.5"/>
    <x v="0"/>
    <x v="0"/>
    <s v="Not endemic"/>
    <s v="LC"/>
    <b v="1"/>
  </r>
  <r>
    <s v="Lachenalia ameliae"/>
    <n v="600.85"/>
    <n v="600.9"/>
    <s v="Well Protected"/>
    <s v="Well Protected"/>
    <n v="449.23"/>
    <n v="592.34500000000003"/>
    <x v="0"/>
    <x v="0"/>
    <s v="Endemic"/>
    <s v="NT"/>
    <b v="1"/>
  </r>
  <r>
    <s v="Lachenalia doleritica"/>
    <n v="12.19"/>
    <n v="12.19"/>
    <s v="Poorly Protected"/>
    <s v="Poorly Protected"/>
    <n v="1.2190000000000001"/>
    <n v="12.19"/>
    <x v="2"/>
    <x v="3"/>
    <s v="Endemic"/>
    <s v="NT"/>
    <b v="0"/>
  </r>
  <r>
    <s v="Lachenalia duncanii"/>
    <n v="0"/>
    <n v="0"/>
    <s v="Not Protected"/>
    <s v="Not Protected"/>
    <n v="0"/>
    <n v="0"/>
    <x v="2"/>
    <x v="2"/>
    <s v="Endemic"/>
    <s v="VU"/>
    <b v="1"/>
  </r>
  <r>
    <s v="Lachenalia inconspicua"/>
    <n v="824.1"/>
    <n v="824.8"/>
    <s v="Well Protected"/>
    <s v="Well Protected"/>
    <n v="786.21"/>
    <n v="82.48"/>
    <x v="0"/>
    <x v="1"/>
    <s v="Endemic"/>
    <s v="LC"/>
    <b v="1"/>
  </r>
  <r>
    <s v="Lachenalia leomontana"/>
    <n v="10"/>
    <n v="10"/>
    <s v="Poorly Protected"/>
    <s v="Poorly Protected"/>
    <n v="5"/>
    <n v="5"/>
    <x v="3"/>
    <x v="3"/>
    <s v="Endemic"/>
    <s v="Critically Rare"/>
    <b v="1"/>
  </r>
  <r>
    <s v="Lachenalia longibracteata"/>
    <n v="1170.4000000000001"/>
    <n v="913.9"/>
    <s v="Well Protected"/>
    <s v="Well Protected"/>
    <n v="645.17999999999995"/>
    <n v="454.7"/>
    <x v="0"/>
    <x v="0"/>
    <s v="Endemic"/>
    <s v="VU"/>
    <b v="1"/>
  </r>
  <r>
    <s v="Lachenalia marlothii"/>
    <n v="170.75"/>
    <n v="170.86"/>
    <s v="Well Protected"/>
    <s v="Well Protected"/>
    <n v="130.52000000000001"/>
    <n v="130.58500000000001"/>
    <x v="0"/>
    <x v="0"/>
    <s v="Endemic"/>
    <s v="LC"/>
    <b v="1"/>
  </r>
  <r>
    <s v="Lachenalia martiniae"/>
    <n v="0"/>
    <n v="0"/>
    <s v="Not Protected"/>
    <s v="Not Protected"/>
    <n v="0"/>
    <n v="0"/>
    <x v="2"/>
    <x v="2"/>
    <s v="Endemic"/>
    <s v="VU"/>
    <b v="1"/>
  </r>
  <r>
    <s v="Lachenalia mutabilis"/>
    <n v="17206.599999999999"/>
    <n v="16703.2"/>
    <s v="Well Protected"/>
    <s v="Well Protected"/>
    <n v="6889.21"/>
    <n v="13145.86"/>
    <x v="0"/>
    <x v="0"/>
    <s v="Endemic"/>
    <s v="LC"/>
    <b v="1"/>
  </r>
  <r>
    <s v="Lachenalia orthopetala"/>
    <n v="0.8"/>
    <n v="0"/>
    <s v="Not Protected"/>
    <s v="Not Protected"/>
    <n v="0.36"/>
    <n v="0"/>
    <x v="2"/>
    <x v="2"/>
    <s v="Endemic"/>
    <s v="VU"/>
    <b v="1"/>
  </r>
  <r>
    <s v="Lachnaea burchellii"/>
    <n v="7380.1"/>
    <n v="7265.45"/>
    <s v="Well Protected"/>
    <s v="Well Protected"/>
    <n v="6454.85"/>
    <n v="6236.1750000000002"/>
    <x v="0"/>
    <x v="0"/>
    <s v="Endemic"/>
    <s v="LC"/>
    <b v="1"/>
  </r>
  <r>
    <s v="Lachnaea naviculifolia"/>
    <n v="4055.3"/>
    <n v="4055.9"/>
    <s v="Well Protected"/>
    <s v="Well Protected"/>
    <n v="2466.65"/>
    <n v="2670.4"/>
    <x v="0"/>
    <x v="0"/>
    <s v="Endemic"/>
    <s v="LC"/>
    <b v="1"/>
  </r>
  <r>
    <s v="Lachnostylis bilocularis"/>
    <n v="597.54999999999995"/>
    <n v="541.85"/>
    <s v="Well Protected"/>
    <s v="Well Protected"/>
    <n v="353.95"/>
    <n v="449.07499999999999"/>
    <x v="0"/>
    <x v="0"/>
    <s v="Endemic"/>
    <s v="LC"/>
    <b v="1"/>
  </r>
  <r>
    <s v="Lampranthus bicolor"/>
    <n v="6817.1"/>
    <n v="6767"/>
    <s v="Well Protected"/>
    <s v="Well Protected"/>
    <n v="3960.37"/>
    <n v="3380.21"/>
    <x v="0"/>
    <x v="0"/>
    <s v="Endemic"/>
    <s v="LC"/>
    <b v="1"/>
  </r>
  <r>
    <s v="Lampranthus falcatus"/>
    <n v="30711.8"/>
    <n v="30721.3"/>
    <s v="Well Protected"/>
    <s v="Well Protected"/>
    <n v="30711.8"/>
    <n v="30721.3"/>
    <x v="0"/>
    <x v="0"/>
    <s v="Endemic"/>
    <s v="LC"/>
    <b v="1"/>
  </r>
  <r>
    <s v="Lampranthus purpureus"/>
    <n v="10"/>
    <n v="10"/>
    <s v="Poorly Protected"/>
    <s v="Poorly Protected"/>
    <n v="5"/>
    <n v="5"/>
    <x v="3"/>
    <x v="3"/>
    <s v="Endemic"/>
    <s v="DD"/>
    <b v="1"/>
  </r>
  <r>
    <s v="Lampranthus sociorum"/>
    <n v="5.81"/>
    <n v="5.86"/>
    <s v="Poorly Protected"/>
    <s v="Poorly Protected"/>
    <n v="3.0939999999999999"/>
    <n v="2.5339999999999998"/>
    <x v="2"/>
    <x v="2"/>
    <s v="Endemic"/>
    <s v="EN"/>
    <b v="0"/>
  </r>
  <r>
    <s v="Lampranthus spiniformis"/>
    <n v="1904.4"/>
    <n v="1857.85"/>
    <s v="Well Protected"/>
    <s v="Well Protected"/>
    <n v="1244.2149999999999"/>
    <n v="1071.875"/>
    <x v="0"/>
    <x v="0"/>
    <s v="Endemic"/>
    <s v="NT"/>
    <b v="1"/>
  </r>
  <r>
    <s v="Lapeirousia dolomitica"/>
    <n v="7221.6"/>
    <n v="7222.3"/>
    <s v="Well Protected"/>
    <s v="Well Protected"/>
    <n v="722.16"/>
    <n v="722.23"/>
    <x v="0"/>
    <x v="0"/>
    <s v="Not endemic"/>
    <s v="LC"/>
    <b v="1"/>
  </r>
  <r>
    <s v="Lapeirousia littoralis"/>
    <n v="27449"/>
    <n v="27449.1"/>
    <s v="Well Protected"/>
    <s v="Well Protected"/>
    <n v="27449"/>
    <n v="27426.69"/>
    <x v="0"/>
    <x v="0"/>
    <s v="Not endemic"/>
    <s v="LC"/>
    <b v="1"/>
  </r>
  <r>
    <s v="Lasiosiphon polycephalus"/>
    <n v="403737.2"/>
    <n v="190417.1"/>
    <s v="Well Protected"/>
    <s v="Well Protected"/>
    <n v="403737.2"/>
    <n v="190417.1"/>
    <x v="0"/>
    <x v="0"/>
    <s v="Not endemic"/>
    <s v="LC"/>
    <b v="1"/>
  </r>
  <r>
    <s v="Ledebouria pilosa"/>
    <n v="911.6"/>
    <n v="835.95"/>
    <s v="Well Protected"/>
    <s v="Well Protected"/>
    <n v="889.5"/>
    <n v="438.15"/>
    <x v="0"/>
    <x v="0"/>
    <s v="Not endemic"/>
    <s v="VU"/>
    <b v="1"/>
  </r>
  <r>
    <s v="Ledebouria zebrina"/>
    <n v="54621.1"/>
    <n v="53184.3"/>
    <s v="Well Protected"/>
    <s v="Well Protected"/>
    <n v="52349.26"/>
    <n v="35347.980000000003"/>
    <x v="0"/>
    <x v="0"/>
    <s v="Not endemic"/>
    <s v="LC"/>
    <b v="1"/>
  </r>
  <r>
    <s v="Lepidium africanum subsp. divaricatum"/>
    <n v="80334.7"/>
    <n v="17566.2"/>
    <s v="Well Protected"/>
    <s v="Well Protected"/>
    <n v="80334.7"/>
    <n v="17566.2"/>
    <x v="0"/>
    <x v="0"/>
    <s v="Not endemic"/>
    <s v="LC"/>
    <b v="1"/>
  </r>
  <r>
    <s v="Lepidium pinnatum"/>
    <n v="193.16"/>
    <n v="193.25"/>
    <s v="Well Protected"/>
    <s v="Well Protected"/>
    <n v="96.950999999999993"/>
    <n v="96.453000000000003"/>
    <x v="1"/>
    <x v="1"/>
    <s v="Endemic"/>
    <s v="NT"/>
    <b v="0"/>
  </r>
  <r>
    <s v="Lessertia flanaganii"/>
    <n v="0"/>
    <n v="0"/>
    <s v="Not Protected"/>
    <s v="Not Protected"/>
    <n v="0"/>
    <n v="0"/>
    <x v="2"/>
    <x v="2"/>
    <s v="Endemic"/>
    <s v="DD"/>
    <b v="1"/>
  </r>
  <r>
    <s v="Lessertia flexuosa"/>
    <n v="23.5"/>
    <n v="23.51"/>
    <s v="Poorly Protected"/>
    <s v="Poorly Protected"/>
    <n v="23.5"/>
    <n v="23.51"/>
    <x v="3"/>
    <x v="3"/>
    <s v="Endemic"/>
    <s v="DD"/>
    <b v="1"/>
  </r>
  <r>
    <s v="Lessertia frutescens subsp. microphylla"/>
    <n v="24580.5"/>
    <n v="11714.2"/>
    <s v="Well Protected"/>
    <s v="Well Protected"/>
    <n v="24580.5"/>
    <n v="11714.2"/>
    <x v="0"/>
    <x v="0"/>
    <s v="Not endemic"/>
    <s v="LC"/>
    <b v="1"/>
  </r>
  <r>
    <s v="Lessertia perennans"/>
    <n v="10246.049999999999"/>
    <n v="9712"/>
    <s v="Well Protected"/>
    <s v="Well Protected"/>
    <n v="9603.0400000000009"/>
    <n v="5226.7749999999996"/>
    <x v="0"/>
    <x v="0"/>
    <s v="Not endemic"/>
    <s v="LC"/>
    <b v="1"/>
  </r>
  <r>
    <s v="Leucadendron chamelaea"/>
    <n v="2668.2979999999998"/>
    <n v="2671.17"/>
    <s v="Well Protected"/>
    <s v="Well Protected"/>
    <n v="1465.8510000000001"/>
    <n v="1426.415"/>
    <x v="0"/>
    <x v="0"/>
    <s v="Endemic"/>
    <s v="CR"/>
    <b v="1"/>
  </r>
  <r>
    <s v="Leucadendron comosum subsp. homaeophyllum"/>
    <n v="5"/>
    <n v="5"/>
    <s v="Poorly Protected"/>
    <s v="Poorly Protected"/>
    <n v="2.5"/>
    <n v="2.5"/>
    <x v="2"/>
    <x v="2"/>
    <s v="Endemic"/>
    <s v="CR"/>
    <b v="0"/>
  </r>
  <r>
    <s v="Leucadendron meridianum"/>
    <n v="22105.37"/>
    <n v="22112.68"/>
    <s v="Well Protected"/>
    <s v="Well Protected"/>
    <n v="11311.22"/>
    <n v="4227.8050000000003"/>
    <x v="0"/>
    <x v="0"/>
    <s v="Endemic"/>
    <s v="NT"/>
    <b v="1"/>
  </r>
  <r>
    <s v="Leucadendron stellare"/>
    <n v="537.73379999999997"/>
    <n v="503.08030000000002"/>
    <s v="Well Protected"/>
    <s v="Well Protected"/>
    <n v="343.7294"/>
    <n v="200.93510000000001"/>
    <x v="0"/>
    <x v="0"/>
    <s v="Endemic"/>
    <s v="EN"/>
    <b v="1"/>
  </r>
  <r>
    <s v="Leucadendron uliginosum subsp. uliginosum"/>
    <n v="23950.57"/>
    <n v="23966.21"/>
    <s v="Well Protected"/>
    <s v="Well Protected"/>
    <n v="15243.01"/>
    <n v="13438.57"/>
    <x v="0"/>
    <x v="0"/>
    <s v="Endemic"/>
    <s v="LC"/>
    <b v="1"/>
  </r>
  <r>
    <s v="Leucospermum gracile"/>
    <n v="212.3603"/>
    <n v="212.3603"/>
    <s v="Well Protected"/>
    <s v="Well Protected"/>
    <n v="164.16829999999999"/>
    <n v="187.4753"/>
    <x v="0"/>
    <x v="0"/>
    <s v="Endemic"/>
    <s v="NT"/>
    <b v="1"/>
  </r>
  <r>
    <s v="Leucospermum oleifolium"/>
    <n v="5950.71"/>
    <n v="5901.72"/>
    <s v="Well Protected"/>
    <s v="Well Protected"/>
    <n v="3399.0189999999998"/>
    <n v="2871.4279999999999"/>
    <x v="0"/>
    <x v="0"/>
    <s v="Endemic"/>
    <s v="NT"/>
    <b v="1"/>
  </r>
  <r>
    <s v="Limonium equisetinum"/>
    <n v="3853.8"/>
    <n v="3580.25"/>
    <s v="Well Protected"/>
    <s v="Well Protected"/>
    <n v="2544.7550000000001"/>
    <n v="2462.1550000000002"/>
    <x v="0"/>
    <x v="0"/>
    <s v="Endemic"/>
    <s v="LC"/>
    <b v="1"/>
  </r>
  <r>
    <s v="Limonium linifolium"/>
    <n v="228.7"/>
    <n v="230.1"/>
    <s v="Well Protected"/>
    <s v="Well Protected"/>
    <n v="228.7"/>
    <n v="230.1"/>
    <x v="0"/>
    <x v="0"/>
    <s v="Endemic"/>
    <s v="NT"/>
    <b v="1"/>
  </r>
  <r>
    <s v="Limonium scabrum"/>
    <n v="8361.4"/>
    <n v="8203"/>
    <s v="Well Protected"/>
    <s v="Well Protected"/>
    <n v="4849.9399999999996"/>
    <n v="3038.49"/>
    <x v="0"/>
    <x v="0"/>
    <s v="Endemic"/>
    <s v="LC"/>
    <b v="1"/>
  </r>
  <r>
    <s v="Linum gracile"/>
    <n v="8457.7000000000007"/>
    <n v="8474.2000000000007"/>
    <s v="Well Protected"/>
    <s v="Well Protected"/>
    <n v="5085.13"/>
    <n v="4278.01"/>
    <x v="0"/>
    <x v="0"/>
    <s v="Endemic"/>
    <s v="LC"/>
    <b v="1"/>
  </r>
  <r>
    <s v="Lippia javanica"/>
    <n v="680744.6"/>
    <n v="610257.5"/>
    <s v="Well Protected"/>
    <s v="Well Protected"/>
    <n v="680744.6"/>
    <n v="610257.5"/>
    <x v="0"/>
    <x v="0"/>
    <s v="Not endemic"/>
    <s v="LC"/>
    <b v="1"/>
  </r>
  <r>
    <s v="Lithops salicola"/>
    <n v="0"/>
    <n v="0"/>
    <s v="Not Protected"/>
    <s v="Not Protected"/>
    <n v="0"/>
    <n v="0"/>
    <x v="2"/>
    <x v="2"/>
    <s v="Endemic"/>
    <s v="NT"/>
    <b v="1"/>
  </r>
  <r>
    <s v="Lobelia ardisiandroides"/>
    <n v="214.9"/>
    <n v="214.95"/>
    <s v="Well Protected"/>
    <s v="Well Protected"/>
    <n v="125.075"/>
    <n v="122.77500000000001"/>
    <x v="0"/>
    <x v="0"/>
    <s v="Endemic"/>
    <s v="VU"/>
    <b v="1"/>
  </r>
  <r>
    <s v="Lobelia comptonii"/>
    <n v="101.03360000000001"/>
    <n v="101.03360000000001"/>
    <s v="Well Protected"/>
    <s v="Well Protected"/>
    <n v="50.516820000000003"/>
    <n v="52.042659999999998"/>
    <x v="1"/>
    <x v="1"/>
    <s v="Endemic"/>
    <s v="Rare"/>
    <b v="0"/>
  </r>
  <r>
    <s v="Lobelia setacea"/>
    <n v="13258.1"/>
    <n v="13115.2"/>
    <s v="Well Protected"/>
    <s v="Well Protected"/>
    <n v="8179.94"/>
    <n v="6450.83"/>
    <x v="0"/>
    <x v="0"/>
    <s v="Endemic"/>
    <s v="LC"/>
    <b v="1"/>
  </r>
  <r>
    <s v="Lopholaena disticha"/>
    <n v="65905.95"/>
    <n v="62077.98"/>
    <s v="Well Protected"/>
    <s v="Well Protected"/>
    <n v="59080.36"/>
    <n v="42141.07"/>
    <x v="0"/>
    <x v="0"/>
    <s v="Not endemic"/>
    <s v="LC"/>
    <b v="1"/>
  </r>
  <r>
    <s v="Lopholaena longipes"/>
    <n v="0"/>
    <n v="0"/>
    <s v="Not Protected"/>
    <s v="Not Protected"/>
    <n v="0"/>
    <n v="0"/>
    <x v="2"/>
    <x v="2"/>
    <s v="Endemic"/>
    <s v="DD"/>
    <b v="1"/>
  </r>
  <r>
    <s v="Lotononis lenticula"/>
    <n v="13487.4"/>
    <n v="2267.9"/>
    <s v="Well Protected"/>
    <s v="Well Protected"/>
    <n v="12391.36"/>
    <n v="1173.5"/>
    <x v="0"/>
    <x v="0"/>
    <s v="Endemic"/>
    <s v="LC"/>
    <b v="1"/>
  </r>
  <r>
    <s v="Lotononis oxyptera"/>
    <n v="23.8"/>
    <n v="23.82"/>
    <s v="Poorly Protected"/>
    <s v="Poorly Protected"/>
    <n v="11.9"/>
    <n v="11.246"/>
    <x v="3"/>
    <x v="3"/>
    <s v="Endemic"/>
    <s v="DD"/>
    <b v="1"/>
  </r>
  <r>
    <s v="Lotononis purpurescens"/>
    <n v="108.88890000000001"/>
    <n v="108.88890000000001"/>
    <s v="Well Protected"/>
    <s v="Well Protected"/>
    <n v="102.7778"/>
    <n v="60.55556"/>
    <x v="0"/>
    <x v="1"/>
    <s v="Endemic"/>
    <s v="Rare"/>
    <b v="1"/>
  </r>
  <r>
    <s v="Lycium bosciifolium"/>
    <n v="117225.5"/>
    <n v="106503.4"/>
    <s v="Well Protected"/>
    <s v="Well Protected"/>
    <n v="108748.3"/>
    <n v="104255"/>
    <x v="0"/>
    <x v="0"/>
    <s v="Not endemic"/>
    <s v="LC"/>
    <b v="1"/>
  </r>
  <r>
    <s v="Maerua rosmarinoides"/>
    <n v="20832.05"/>
    <n v="18696.55"/>
    <s v="Well Protected"/>
    <s v="Well Protected"/>
    <n v="17172.16"/>
    <n v="14173.1"/>
    <x v="0"/>
    <x v="0"/>
    <s v="Not endemic"/>
    <s v="LC"/>
    <b v="1"/>
  </r>
  <r>
    <s v="Malephora framesii"/>
    <n v="5882.5"/>
    <n v="5729.4"/>
    <s v="Well Protected"/>
    <s v="Well Protected"/>
    <n v="5882.5"/>
    <n v="5729.4"/>
    <x v="0"/>
    <x v="0"/>
    <s v="Endemic"/>
    <s v="LC"/>
    <b v="1"/>
  </r>
  <r>
    <s v="Malephora herrei"/>
    <n v="0"/>
    <n v="0"/>
    <s v="Not Protected"/>
    <s v="Not Protected"/>
    <n v="0"/>
    <n v="0"/>
    <x v="2"/>
    <x v="2"/>
    <s v="Endemic"/>
    <s v="LC"/>
    <b v="1"/>
  </r>
  <r>
    <s v="Manulea acutiloba"/>
    <n v="0"/>
    <n v="0"/>
    <s v="Not Protected"/>
    <s v="Not Protected"/>
    <n v="0"/>
    <n v="0"/>
    <x v="2"/>
    <x v="2"/>
    <s v="Endemic"/>
    <s v="DD"/>
    <b v="1"/>
  </r>
  <r>
    <s v="Manulea altissima subsp. altissima"/>
    <n v="67.5"/>
    <n v="51.6"/>
    <s v="Moderately Protected"/>
    <s v="Moderately Protected"/>
    <n v="67.5"/>
    <n v="5.16"/>
    <x v="1"/>
    <x v="3"/>
    <s v="Endemic"/>
    <s v="NT"/>
    <b v="1"/>
  </r>
  <r>
    <s v="Manulea minor"/>
    <n v="0"/>
    <n v="0"/>
    <s v="Not Protected"/>
    <s v="Not Protected"/>
    <n v="0"/>
    <n v="0"/>
    <x v="2"/>
    <x v="2"/>
    <s v="Endemic"/>
    <s v="CR"/>
    <b v="1"/>
  </r>
  <r>
    <s v="Manulea nervosa"/>
    <n v="0"/>
    <n v="0"/>
    <s v="Not Protected"/>
    <s v="Not Protected"/>
    <n v="0"/>
    <n v="0"/>
    <x v="2"/>
    <x v="2"/>
    <s v="Endemic"/>
    <s v="LC"/>
    <b v="1"/>
  </r>
  <r>
    <s v="Manulea robusta"/>
    <n v="412.49"/>
    <n v="412.53"/>
    <s v="Well Protected"/>
    <s v="Well Protected"/>
    <n v="41.249000000000002"/>
    <n v="41.253"/>
    <x v="3"/>
    <x v="3"/>
    <s v="Not endemic"/>
    <s v="CR"/>
    <b v="0"/>
  </r>
  <r>
    <s v="Margaritaria discoidea"/>
    <n v="113988.4"/>
    <n v="108168"/>
    <s v="Well Protected"/>
    <s v="Well Protected"/>
    <n v="99329.36"/>
    <n v="72123.56"/>
    <x v="0"/>
    <x v="0"/>
    <s v="Not endemic"/>
    <s v="LC"/>
    <b v="1"/>
  </r>
  <r>
    <s v="Melhania polygama"/>
    <n v="10"/>
    <n v="10"/>
    <s v="Poorly Protected"/>
    <s v="Poorly Protected"/>
    <n v="10"/>
    <n v="10"/>
    <x v="3"/>
    <x v="3"/>
    <s v="Endemic"/>
    <s v="Critically Rare"/>
    <b v="1"/>
  </r>
  <r>
    <s v="Melolobium calycinum"/>
    <n v="28228.3"/>
    <n v="10686.3"/>
    <s v="Well Protected"/>
    <s v="Well Protected"/>
    <n v="26882.25"/>
    <n v="8063.34"/>
    <x v="0"/>
    <x v="0"/>
    <s v="Not endemic"/>
    <s v="LC"/>
    <b v="1"/>
  </r>
  <r>
    <s v="Melolobium lampolobum"/>
    <n v="5684.7"/>
    <n v="5494.5"/>
    <s v="Well Protected"/>
    <s v="Well Protected"/>
    <n v="5345.4"/>
    <n v="3282.85"/>
    <x v="0"/>
    <x v="0"/>
    <s v="Endemic"/>
    <s v="LC"/>
    <b v="1"/>
  </r>
  <r>
    <s v="Merremia palmata"/>
    <n v="140917.79999999999"/>
    <n v="132977.20000000001"/>
    <s v="Well Protected"/>
    <s v="Well Protected"/>
    <n v="137811.9"/>
    <n v="125741.6"/>
    <x v="0"/>
    <x v="0"/>
    <s v="Not endemic"/>
    <s v="LC"/>
    <b v="1"/>
  </r>
  <r>
    <s v="Mesembryanthemum digitatum subsp. digitatum"/>
    <n v="2386"/>
    <n v="2386.4"/>
    <s v="Well Protected"/>
    <s v="Well Protected"/>
    <n v="2386"/>
    <n v="2386.4"/>
    <x v="0"/>
    <x v="0"/>
    <s v="Endemic"/>
    <s v="LC"/>
    <b v="1"/>
  </r>
  <r>
    <s v="Mesembryanthemum pallens subsp. luteum"/>
    <n v="2562.7629999999999"/>
    <n v="2567.2669999999998"/>
    <s v="Well Protected"/>
    <s v="Well Protected"/>
    <n v="2562.7629999999999"/>
    <n v="2567.2669999999998"/>
    <x v="0"/>
    <x v="0"/>
    <s v="Endemic"/>
    <s v="LC"/>
    <b v="1"/>
  </r>
  <r>
    <s v="Mesembryanthemum pellitum"/>
    <n v="25739.7"/>
    <n v="25374.2"/>
    <s v="Well Protected"/>
    <s v="Well Protected"/>
    <n v="25739.7"/>
    <n v="25374.2"/>
    <x v="0"/>
    <x v="0"/>
    <s v="Not endemic"/>
    <s v="LC"/>
    <b v="1"/>
  </r>
  <r>
    <s v="Mesogramma apiifolium"/>
    <n v="1951.529"/>
    <n v="1498.8240000000001"/>
    <s v="Well Protected"/>
    <s v="Well Protected"/>
    <n v="1951.529"/>
    <n v="1498.8240000000001"/>
    <x v="0"/>
    <x v="0"/>
    <s v="Not endemic"/>
    <s v="LC"/>
    <b v="1"/>
  </r>
  <r>
    <s v="Metalasia capitata"/>
    <n v="104.05"/>
    <n v="83.9"/>
    <s v="Well Protected"/>
    <s v="Moderately Protected"/>
    <n v="52.62"/>
    <n v="18.55"/>
    <x v="1"/>
    <x v="3"/>
    <s v="Endemic"/>
    <s v="VU"/>
    <b v="0"/>
  </r>
  <r>
    <s v="Metarungia longistrobus"/>
    <n v="3670.5"/>
    <n v="3596"/>
    <s v="Well Protected"/>
    <s v="Well Protected"/>
    <n v="3434.6"/>
    <n v="3303.09"/>
    <x v="0"/>
    <x v="0"/>
    <s v="Not endemic"/>
    <s v="LC"/>
    <b v="1"/>
  </r>
  <r>
    <s v="Meyerophytum meyeri"/>
    <n v="11660.36"/>
    <n v="11604.2"/>
    <s v="Well Protected"/>
    <s v="Well Protected"/>
    <n v="1221.171"/>
    <n v="11604.2"/>
    <x v="0"/>
    <x v="0"/>
    <s v="Endemic"/>
    <s v="LC"/>
    <b v="1"/>
  </r>
  <r>
    <s v="Microsorum pappei"/>
    <n v="10"/>
    <n v="10"/>
    <s v="Poorly Protected"/>
    <s v="Poorly Protected"/>
    <n v="10"/>
    <n v="10"/>
    <x v="3"/>
    <x v="3"/>
    <s v="Not endemic"/>
    <s v="LC"/>
    <b v="1"/>
  </r>
  <r>
    <s v="Mikaniopsis cissampelina"/>
    <n v="107.15"/>
    <n v="106.06"/>
    <s v="Well Protected"/>
    <s v="Well Protected"/>
    <n v="74.311000000000007"/>
    <n v="65.762"/>
    <x v="1"/>
    <x v="1"/>
    <s v="Not endemic"/>
    <s v="LC"/>
    <b v="0"/>
  </r>
  <r>
    <s v="Mimusops caffra"/>
    <n v="4857.2"/>
    <n v="4829.1499999999996"/>
    <s v="Well Protected"/>
    <s v="Well Protected"/>
    <n v="2662.7750000000001"/>
    <n v="4021.15"/>
    <x v="0"/>
    <x v="0"/>
    <s v="Not endemic"/>
    <s v="LC"/>
    <b v="1"/>
  </r>
  <r>
    <s v="Mimusops zeyheri"/>
    <n v="352134.8"/>
    <n v="286725.09999999998"/>
    <s v="Well Protected"/>
    <s v="Well Protected"/>
    <n v="293818.7"/>
    <n v="180925.2"/>
    <x v="0"/>
    <x v="0"/>
    <s v="Not endemic"/>
    <s v="LC"/>
    <b v="1"/>
  </r>
  <r>
    <s v="Mitrophyllum mitratum"/>
    <n v="733.9"/>
    <n v="733.95"/>
    <s v="Well Protected"/>
    <s v="Well Protected"/>
    <n v="73.39"/>
    <n v="206.1"/>
    <x v="1"/>
    <x v="0"/>
    <s v="Endemic"/>
    <s v="EN"/>
    <b v="0"/>
  </r>
  <r>
    <s v="Mohria nudiuscula"/>
    <n v="14229.85"/>
    <n v="13031.7"/>
    <s v="Well Protected"/>
    <s v="Well Protected"/>
    <n v="13466.1"/>
    <n v="11784.22"/>
    <x v="0"/>
    <x v="0"/>
    <s v="Not endemic"/>
    <s v="LC"/>
    <b v="1"/>
  </r>
  <r>
    <s v="Monanthotaxis caffra"/>
    <n v="352151.4"/>
    <n v="333886.5"/>
    <s v="Well Protected"/>
    <s v="Well Protected"/>
    <n v="216921.60000000001"/>
    <n v="202134.6"/>
    <x v="0"/>
    <x v="0"/>
    <s v="Not endemic"/>
    <s v="LC"/>
    <b v="1"/>
  </r>
  <r>
    <s v="Monopsis debilis"/>
    <n v="20374.7"/>
    <n v="19855.3"/>
    <s v="Well Protected"/>
    <s v="Well Protected"/>
    <n v="12261.59"/>
    <n v="13352.22"/>
    <x v="0"/>
    <x v="0"/>
    <s v="Endemic"/>
    <s v="LC"/>
    <b v="1"/>
  </r>
  <r>
    <s v="Monsonia herrei"/>
    <n v="216.45"/>
    <n v="216.53"/>
    <s v="Well Protected"/>
    <s v="Well Protected"/>
    <n v="61.973999999999997"/>
    <n v="21.652999999999999"/>
    <x v="1"/>
    <x v="3"/>
    <s v="Not endemic"/>
    <s v="EN"/>
    <b v="0"/>
  </r>
  <r>
    <s v="Monsonia vanderietiae"/>
    <n v="100.92"/>
    <n v="87.74"/>
    <s v="Well Protected"/>
    <s v="Moderately Protected"/>
    <n v="100.92"/>
    <n v="85.197999999999993"/>
    <x v="0"/>
    <x v="1"/>
    <s v="Endemic"/>
    <s v="LC"/>
    <b v="1"/>
  </r>
  <r>
    <s v="Moraea alticola"/>
    <n v="1677.8"/>
    <n v="1681.2"/>
    <s v="Well Protected"/>
    <s v="Well Protected"/>
    <n v="1677.8"/>
    <n v="1681.2"/>
    <x v="0"/>
    <x v="0"/>
    <s v="Not endemic"/>
    <s v="LC"/>
    <b v="1"/>
  </r>
  <r>
    <s v="Moraea bubalina"/>
    <n v="0"/>
    <n v="0"/>
    <s v="Not Protected"/>
    <s v="Not Protected"/>
    <n v="0"/>
    <n v="0"/>
    <x v="2"/>
    <x v="2"/>
    <s v="Endemic"/>
    <s v="LC"/>
    <b v="1"/>
  </r>
  <r>
    <s v="Moraea fergusoniae"/>
    <n v="346.1"/>
    <n v="346.6"/>
    <s v="Well Protected"/>
    <s v="Well Protected"/>
    <n v="346.1"/>
    <n v="192.55"/>
    <x v="0"/>
    <x v="0"/>
    <s v="Endemic"/>
    <s v="NT"/>
    <b v="1"/>
  </r>
  <r>
    <s v="Moraea hainebachiana"/>
    <n v="13.390610000000001"/>
    <n v="13.390610000000001"/>
    <s v="Poorly Protected"/>
    <s v="Poorly Protected"/>
    <n v="12.42666"/>
    <n v="12.625730000000001"/>
    <x v="3"/>
    <x v="3"/>
    <s v="Endemic"/>
    <s v="VU"/>
    <b v="1"/>
  </r>
  <r>
    <s v="Moraea indecora"/>
    <n v="7.3338739999999998"/>
    <n v="7.3559749999999999"/>
    <s v="Poorly Protected"/>
    <s v="Poorly Protected"/>
    <n v="7.3338739999999998"/>
    <n v="0.73559699999999995"/>
    <x v="3"/>
    <x v="2"/>
    <s v="Endemic"/>
    <s v="VU"/>
    <b v="1"/>
  </r>
  <r>
    <s v="Moraea lurida"/>
    <n v="14382.58"/>
    <n v="14085.89"/>
    <s v="Well Protected"/>
    <s v="Well Protected"/>
    <n v="7400.5410000000002"/>
    <n v="7296.9970000000003"/>
    <x v="0"/>
    <x v="0"/>
    <s v="Endemic"/>
    <s v="LC"/>
    <b v="1"/>
  </r>
  <r>
    <s v="Moraea pallida"/>
    <n v="168639"/>
    <n v="96086.19"/>
    <s v="Well Protected"/>
    <s v="Well Protected"/>
    <n v="166348.9"/>
    <n v="95478.98"/>
    <x v="0"/>
    <x v="0"/>
    <s v="Not endemic"/>
    <s v="LC"/>
    <b v="1"/>
  </r>
  <r>
    <s v="Moraea schlechteri"/>
    <n v="1028.2"/>
    <n v="1028.9000000000001"/>
    <s v="Well Protected"/>
    <s v="Well Protected"/>
    <n v="1028.2"/>
    <n v="102.89"/>
    <x v="0"/>
    <x v="0"/>
    <s v="Endemic"/>
    <s v="LC"/>
    <b v="1"/>
  </r>
  <r>
    <s v="Moraea spathulata"/>
    <n v="44934.9"/>
    <n v="34402.65"/>
    <s v="Well Protected"/>
    <s v="Well Protected"/>
    <n v="40779.279999999999"/>
    <n v="25867.7"/>
    <x v="0"/>
    <x v="0"/>
    <s v="Not endemic"/>
    <s v="LC"/>
    <b v="1"/>
  </r>
  <r>
    <s v="Morus mesozygia"/>
    <n v="63.590870000000002"/>
    <n v="63.110489999999999"/>
    <s v="Moderately Protected"/>
    <s v="Moderately Protected"/>
    <n v="33.957169999999998"/>
    <n v="63.110489999999999"/>
    <x v="3"/>
    <x v="1"/>
    <s v="Not endemic"/>
    <s v="NT"/>
    <b v="0"/>
  </r>
  <r>
    <s v="Muraltia longicuspis"/>
    <n v="239.15"/>
    <n v="239.15"/>
    <s v="Well Protected"/>
    <s v="Well Protected"/>
    <n v="119.575"/>
    <n v="119.575"/>
    <x v="0"/>
    <x v="0"/>
    <s v="Endemic"/>
    <s v="LC"/>
    <b v="1"/>
  </r>
  <r>
    <s v="Muraltia macropetala"/>
    <n v="779.3"/>
    <n v="707.6"/>
    <s v="Well Protected"/>
    <s v="Well Protected"/>
    <n v="475.49"/>
    <n v="331.34"/>
    <x v="0"/>
    <x v="0"/>
    <s v="Endemic"/>
    <s v="VU"/>
    <b v="1"/>
  </r>
  <r>
    <s v="Nemesia deflexa"/>
    <n v="2900.9"/>
    <n v="2869.2"/>
    <s v="Well Protected"/>
    <s v="Well Protected"/>
    <n v="2531.8000000000002"/>
    <n v="2309.1"/>
    <x v="0"/>
    <x v="0"/>
    <s v="Endemic"/>
    <s v="LC"/>
    <b v="1"/>
  </r>
  <r>
    <s v="Nemesia fleckii"/>
    <n v="0"/>
    <n v="0"/>
    <s v="Not Protected"/>
    <s v="Not Protected"/>
    <n v="0"/>
    <n v="0"/>
    <x v="2"/>
    <x v="2"/>
    <s v="Not endemic"/>
    <s v="DD"/>
    <b v="1"/>
  </r>
  <r>
    <s v="Nenax arenicola"/>
    <n v="2622.05"/>
    <n v="2500.4"/>
    <s v="Well Protected"/>
    <s v="Well Protected"/>
    <n v="1331"/>
    <n v="2500.4"/>
    <x v="0"/>
    <x v="0"/>
    <s v="Endemic"/>
    <s v="LC"/>
    <b v="1"/>
  </r>
  <r>
    <s v="Nenax divaricata"/>
    <n v="492.61"/>
    <n v="493.16"/>
    <s v="Well Protected"/>
    <s v="Well Protected"/>
    <n v="246.41499999999999"/>
    <n v="272.33999999999997"/>
    <x v="0"/>
    <x v="0"/>
    <s v="Endemic"/>
    <s v="LC"/>
    <b v="1"/>
  </r>
  <r>
    <s v="Nidorella tongensis"/>
    <n v="491.25"/>
    <n v="492.22"/>
    <s v="Well Protected"/>
    <s v="Well Protected"/>
    <n v="491.25"/>
    <n v="444.13"/>
    <x v="0"/>
    <x v="0"/>
    <s v="Endemic"/>
    <s v="EN"/>
    <b v="1"/>
  </r>
  <r>
    <s v="Ochna arborea"/>
    <n v="20483.8"/>
    <n v="16583.900000000001"/>
    <s v="Well Protected"/>
    <s v="Well Protected"/>
    <n v="15204.18"/>
    <n v="11316.23"/>
    <x v="0"/>
    <x v="0"/>
    <s v="Not endemic"/>
    <s v="LC"/>
    <b v="1"/>
  </r>
  <r>
    <s v="Ocimum angustifolium"/>
    <n v="5906.75"/>
    <n v="5740.7"/>
    <s v="Well Protected"/>
    <s v="Well Protected"/>
    <n v="2898.81"/>
    <n v="3675.3249999999998"/>
    <x v="0"/>
    <x v="0"/>
    <s v="Not endemic"/>
    <s v="LC"/>
    <b v="1"/>
  </r>
  <r>
    <s v="Ocimum dolomiticola"/>
    <n v="670.8"/>
    <n v="670.9"/>
    <s v="Well Protected"/>
    <s v="Well Protected"/>
    <n v="86.73"/>
    <n v="122.13"/>
    <x v="1"/>
    <x v="0"/>
    <s v="Endemic"/>
    <s v="LC"/>
    <b v="0"/>
  </r>
  <r>
    <s v="Oedera pungens subsp. angustifolia"/>
    <n v="783.3"/>
    <n v="784.5"/>
    <s v="Well Protected"/>
    <s v="Well Protected"/>
    <n v="761.9"/>
    <n v="745.44"/>
    <x v="0"/>
    <x v="0"/>
    <s v="Endemic"/>
    <s v="LC"/>
    <b v="1"/>
  </r>
  <r>
    <s v="Olinia radiata"/>
    <n v="167.03"/>
    <n v="134.62"/>
    <s v="Well Protected"/>
    <s v="Well Protected"/>
    <n v="145.91"/>
    <n v="101.71"/>
    <x v="0"/>
    <x v="0"/>
    <s v="Endemic"/>
    <s v="LC"/>
    <b v="1"/>
  </r>
  <r>
    <s v="Oncosiphon sabulosum"/>
    <n v="1289.25"/>
    <n v="1282.6500000000001"/>
    <s v="Well Protected"/>
    <s v="Well Protected"/>
    <n v="904.96"/>
    <n v="650.11500000000001"/>
    <x v="0"/>
    <x v="0"/>
    <s v="Endemic"/>
    <s v="LC"/>
    <b v="1"/>
  </r>
  <r>
    <s v="Oocephala centaureoides"/>
    <n v="700.67"/>
    <n v="599.17999999999995"/>
    <s v="Well Protected"/>
    <s v="Well Protected"/>
    <n v="680.92200000000003"/>
    <n v="379.88"/>
    <x v="0"/>
    <x v="0"/>
    <s v="Not endemic"/>
    <s v="LC"/>
    <b v="1"/>
  </r>
  <r>
    <s v="Orbivestus cinerascens"/>
    <n v="2153.4"/>
    <n v="2002.95"/>
    <s v="Well Protected"/>
    <s v="Well Protected"/>
    <n v="1765.4"/>
    <n v="1420.32"/>
    <x v="0"/>
    <x v="0"/>
    <s v="Not endemic"/>
    <s v="LC"/>
    <b v="1"/>
  </r>
  <r>
    <s v="Ormocarpum kirkii"/>
    <n v="2874.6"/>
    <n v="2226.0500000000002"/>
    <s v="Well Protected"/>
    <s v="Well Protected"/>
    <n v="2871.55"/>
    <n v="1354.9649999999999"/>
    <x v="0"/>
    <x v="0"/>
    <s v="Not endemic"/>
    <s v="LC"/>
    <b v="1"/>
  </r>
  <r>
    <s v="Ornithogalum candicans"/>
    <n v="6073.95"/>
    <n v="5571.75"/>
    <s v="Well Protected"/>
    <s v="Well Protected"/>
    <n v="5603.6750000000002"/>
    <n v="4893.2950000000001"/>
    <x v="0"/>
    <x v="0"/>
    <s v="Not endemic"/>
    <s v="LC"/>
    <b v="1"/>
  </r>
  <r>
    <s v="Ornithogalum capillifolium"/>
    <n v="20"/>
    <n v="20"/>
    <s v="Poorly Protected"/>
    <s v="Poorly Protected"/>
    <n v="10"/>
    <n v="10"/>
    <x v="3"/>
    <x v="3"/>
    <s v="Endemic"/>
    <s v="DD"/>
    <b v="1"/>
  </r>
  <r>
    <s v="Ornithogalum juncifolium"/>
    <n v="200642.8"/>
    <n v="105955.8"/>
    <s v="Well Protected"/>
    <s v="Well Protected"/>
    <n v="177396.8"/>
    <n v="78654.47"/>
    <x v="0"/>
    <x v="0"/>
    <s v="Not endemic"/>
    <s v="LC"/>
    <b v="1"/>
  </r>
  <r>
    <s v="Ornithoglossum parviflorum"/>
    <n v="1904.81"/>
    <n v="1845.55"/>
    <s v="Well Protected"/>
    <s v="Well Protected"/>
    <n v="856.55700000000002"/>
    <n v="1304.98"/>
    <x v="0"/>
    <x v="0"/>
    <s v="Not endemic"/>
    <s v="LC"/>
    <b v="1"/>
  </r>
  <r>
    <s v="Orthanthera jasminiflora"/>
    <n v="73669.899999999994"/>
    <n v="62810.400000000001"/>
    <s v="Well Protected"/>
    <s v="Well Protected"/>
    <n v="73669.899999999994"/>
    <n v="62810.400000000001"/>
    <x v="0"/>
    <x v="0"/>
    <s v="Not endemic"/>
    <s v="LC"/>
    <b v="1"/>
  </r>
  <r>
    <s v="Oscularia comptonii"/>
    <n v="6448.6"/>
    <n v="6462.2"/>
    <s v="Well Protected"/>
    <s v="Well Protected"/>
    <n v="3269.9"/>
    <n v="3917.5"/>
    <x v="0"/>
    <x v="0"/>
    <s v="Endemic"/>
    <s v="LC"/>
    <b v="1"/>
  </r>
  <r>
    <s v="Osteospermum ilicifolium"/>
    <n v="23546.799999999999"/>
    <n v="23444.7"/>
    <s v="Well Protected"/>
    <s v="Well Protected"/>
    <n v="14349.46"/>
    <n v="11483.12"/>
    <x v="0"/>
    <x v="0"/>
    <s v="Endemic"/>
    <s v="LC"/>
    <b v="1"/>
  </r>
  <r>
    <s v="Osteospermum karrooicum"/>
    <n v="7600.45"/>
    <n v="7601.1"/>
    <s v="Well Protected"/>
    <s v="Well Protected"/>
    <n v="760.04499999999996"/>
    <n v="760.11"/>
    <x v="0"/>
    <x v="0"/>
    <s v="Not endemic"/>
    <s v="LC"/>
    <b v="1"/>
  </r>
  <r>
    <s v="Osteospermum pyrifolium"/>
    <n v="133.5"/>
    <n v="133.69999999999999"/>
    <s v="Well Protected"/>
    <s v="Well Protected"/>
    <n v="74.3"/>
    <n v="69.260000000000005"/>
    <x v="1"/>
    <x v="1"/>
    <s v="Endemic"/>
    <s v="NT"/>
    <b v="0"/>
  </r>
  <r>
    <s v="Osteospermum scariosum"/>
    <n v="136356.5"/>
    <n v="62155.4"/>
    <s v="Well Protected"/>
    <s v="Well Protected"/>
    <n v="125814.8"/>
    <n v="42966.39"/>
    <x v="0"/>
    <x v="0"/>
    <s v="Not endemic"/>
    <s v="LC"/>
    <b v="1"/>
  </r>
  <r>
    <s v="Othonna arborescens"/>
    <n v="3011.6"/>
    <n v="2939.8"/>
    <s v="Well Protected"/>
    <s v="Well Protected"/>
    <n v="2808.78"/>
    <n v="1558.14"/>
    <x v="0"/>
    <x v="0"/>
    <s v="Endemic"/>
    <s v="LC"/>
    <b v="1"/>
  </r>
  <r>
    <s v="Othonna ciliata"/>
    <n v="1485.4"/>
    <n v="1492.8"/>
    <s v="Well Protected"/>
    <s v="Well Protected"/>
    <n v="747.62"/>
    <n v="717.2"/>
    <x v="0"/>
    <x v="0"/>
    <s v="Endemic"/>
    <s v="VU"/>
    <b v="1"/>
  </r>
  <r>
    <s v="Othonna cuneata"/>
    <n v="2585.65"/>
    <n v="2585.85"/>
    <s v="Well Protected"/>
    <s v="Well Protected"/>
    <n v="1292.825"/>
    <n v="2585.85"/>
    <x v="0"/>
    <x v="0"/>
    <s v="Endemic"/>
    <s v="LC"/>
    <b v="1"/>
  </r>
  <r>
    <s v="Othonna membranifolia"/>
    <n v="94.9"/>
    <n v="94.9"/>
    <s v="Moderately Protected"/>
    <s v="Moderately Protected"/>
    <n v="48.445"/>
    <n v="15.766"/>
    <x v="3"/>
    <x v="3"/>
    <s v="Endemic"/>
    <s v="NT"/>
    <b v="0"/>
  </r>
  <r>
    <s v="Othonna perfoliata"/>
    <n v="8947.25"/>
    <n v="8963.2999999999993"/>
    <s v="Well Protected"/>
    <s v="Well Protected"/>
    <n v="5247.4350000000004"/>
    <n v="5049.5349999999999"/>
    <x v="0"/>
    <x v="0"/>
    <s v="Endemic"/>
    <s v="LC"/>
    <b v="1"/>
  </r>
  <r>
    <s v="Othonna petiolaris"/>
    <n v="4030.33"/>
    <n v="4067.5680000000002"/>
    <s v="Well Protected"/>
    <s v="Well Protected"/>
    <n v="2015.165"/>
    <n v="2610.8110000000001"/>
    <x v="0"/>
    <x v="0"/>
    <s v="Endemic"/>
    <s v="NT"/>
    <b v="1"/>
  </r>
  <r>
    <s v="Othonna pygmaea"/>
    <n v="0"/>
    <n v="0"/>
    <s v="Not Protected"/>
    <s v="Not Protected"/>
    <n v="0"/>
    <n v="0"/>
    <x v="2"/>
    <x v="2"/>
    <s v="Endemic"/>
    <s v="Rare"/>
    <b v="1"/>
  </r>
  <r>
    <s v="Oxalis adenodes"/>
    <n v="0"/>
    <n v="0"/>
    <s v="Not Protected"/>
    <s v="Not Protected"/>
    <n v="0"/>
    <n v="0"/>
    <x v="2"/>
    <x v="2"/>
    <s v="Endemic"/>
    <s v="LC"/>
    <b v="1"/>
  </r>
  <r>
    <s v="Oxalis cathara"/>
    <n v="11.6"/>
    <n v="0"/>
    <s v="Poorly Protected"/>
    <s v="Not Protected"/>
    <n v="11.6"/>
    <n v="0"/>
    <x v="3"/>
    <x v="2"/>
    <s v="Endemic"/>
    <s v="Rare"/>
    <b v="1"/>
  </r>
  <r>
    <s v="Oxalis duriuscula"/>
    <n v="3.66"/>
    <n v="3.68"/>
    <s v="Not Protected"/>
    <s v="Not Protected"/>
    <n v="2.37"/>
    <n v="0.96799999999999997"/>
    <x v="2"/>
    <x v="2"/>
    <s v="Endemic"/>
    <s v="EN"/>
    <b v="1"/>
  </r>
  <r>
    <s v="Oxalis hygrophila"/>
    <n v="30"/>
    <n v="30"/>
    <s v="Poorly Protected"/>
    <s v="Poorly Protected"/>
    <n v="15"/>
    <n v="20"/>
    <x v="3"/>
    <x v="3"/>
    <s v="Endemic"/>
    <s v="CR (PE)"/>
    <b v="1"/>
  </r>
  <r>
    <s v="Oxalis obliquifolia"/>
    <n v="2233511"/>
    <n v="2071111"/>
    <s v="Well Protected"/>
    <s v="Well Protected"/>
    <n v="1977787"/>
    <n v="1639326"/>
    <x v="0"/>
    <x v="0"/>
    <s v="Not endemic"/>
    <s v="LC"/>
    <b v="1"/>
  </r>
  <r>
    <s v="Oxalis odorata"/>
    <n v="0"/>
    <n v="0"/>
    <s v="Not Protected"/>
    <s v="Not Protected"/>
    <n v="0"/>
    <n v="0"/>
    <x v="2"/>
    <x v="2"/>
    <s v="Endemic"/>
    <s v="LC"/>
    <b v="1"/>
  </r>
  <r>
    <s v="Oxalis pseudo-hirta"/>
    <n v="10"/>
    <n v="10"/>
    <s v="Poorly Protected"/>
    <s v="Poorly Protected"/>
    <n v="10"/>
    <n v="5"/>
    <x v="3"/>
    <x v="3"/>
    <s v="Endemic"/>
    <s v="CR (PE)"/>
    <b v="1"/>
  </r>
  <r>
    <s v="Oxalis saltusbelli"/>
    <n v="20"/>
    <n v="20"/>
    <s v="Poorly Protected"/>
    <s v="Poorly Protected"/>
    <n v="20"/>
    <n v="20"/>
    <x v="3"/>
    <x v="3"/>
    <s v="Endemic"/>
    <s v="Critically Rare"/>
    <b v="1"/>
  </r>
  <r>
    <s v="Oxalis sonderiana"/>
    <n v="7811.3"/>
    <n v="7811.5"/>
    <s v="Well Protected"/>
    <s v="Well Protected"/>
    <n v="905.51"/>
    <n v="1892.61"/>
    <x v="0"/>
    <x v="0"/>
    <s v="Endemic"/>
    <s v="LC"/>
    <b v="1"/>
  </r>
  <r>
    <s v="Oxygonum dregeanum subsp. canescens"/>
    <n v="209924.7"/>
    <n v="180387.1"/>
    <s v="Well Protected"/>
    <s v="Well Protected"/>
    <n v="209924.7"/>
    <n v="180387.1"/>
    <x v="0"/>
    <x v="0"/>
    <s v="Not endemic"/>
    <s v="LC"/>
    <b v="1"/>
  </r>
  <r>
    <s v="Ozoroa crassinervia"/>
    <n v="2411.4"/>
    <n v="2411.6"/>
    <s v="Well Protected"/>
    <s v="Well Protected"/>
    <n v="241.14"/>
    <n v="699.08"/>
    <x v="0"/>
    <x v="0"/>
    <s v="Not endemic"/>
    <s v="LC"/>
    <b v="1"/>
  </r>
  <r>
    <s v="Panicum deustum"/>
    <n v="266813.7"/>
    <n v="226212.8"/>
    <s v="Well Protected"/>
    <s v="Well Protected"/>
    <n v="248677.8"/>
    <n v="197715.1"/>
    <x v="0"/>
    <x v="0"/>
    <s v="Not endemic"/>
    <s v="LC"/>
    <b v="1"/>
  </r>
  <r>
    <s v="Panicum dewinteri"/>
    <n v="193.6"/>
    <n v="193.6"/>
    <s v="Well Protected"/>
    <s v="Well Protected"/>
    <n v="193.6"/>
    <n v="193.6"/>
    <x v="0"/>
    <x v="0"/>
    <s v="Endemic"/>
    <s v="LC"/>
    <b v="1"/>
  </r>
  <r>
    <s v="Panicum lanipes"/>
    <n v="0"/>
    <n v="0"/>
    <s v="Not Protected"/>
    <s v="Not Protected"/>
    <n v="0"/>
    <n v="0"/>
    <x v="2"/>
    <x v="2"/>
    <s v="Not endemic"/>
    <s v="LC"/>
    <b v="1"/>
  </r>
  <r>
    <s v="Paranomus centaureoides"/>
    <n v="672.54639999999995"/>
    <n v="672.8306"/>
    <s v="Well Protected"/>
    <s v="Well Protected"/>
    <n v="511.45359999999999"/>
    <n v="346.71039999999999"/>
    <x v="0"/>
    <x v="0"/>
    <s v="Endemic"/>
    <s v="LC"/>
    <b v="1"/>
  </r>
  <r>
    <s v="Parkinsonia africana"/>
    <n v="1318.2"/>
    <n v="1269.7"/>
    <s v="Well Protected"/>
    <s v="Well Protected"/>
    <n v="475.07"/>
    <n v="928.46"/>
    <x v="0"/>
    <x v="0"/>
    <s v="Not endemic"/>
    <s v="LC"/>
    <b v="1"/>
  </r>
  <r>
    <s v="Passerina truncata subsp. truncata"/>
    <n v="55130.6"/>
    <n v="54298.3"/>
    <s v="Well Protected"/>
    <s v="Well Protected"/>
    <n v="35036.75"/>
    <n v="31565.01"/>
    <x v="0"/>
    <x v="0"/>
    <s v="Endemic"/>
    <s v="LC"/>
    <b v="1"/>
  </r>
  <r>
    <s v="Pauridia maximiliani"/>
    <n v="0"/>
    <n v="0"/>
    <s v="Not Protected"/>
    <s v="Not Protected"/>
    <n v="0"/>
    <n v="0"/>
    <x v="2"/>
    <x v="2"/>
    <s v="Endemic"/>
    <s v="EN"/>
    <b v="1"/>
  </r>
  <r>
    <s v="Pavetta tshikondeni"/>
    <n v="55.641629999999999"/>
    <n v="55.641629999999999"/>
    <s v="Moderately Protected"/>
    <s v="Moderately Protected"/>
    <n v="55.641629999999999"/>
    <n v="55.641629999999999"/>
    <x v="1"/>
    <x v="1"/>
    <s v="Endemic"/>
    <s v="LC"/>
    <b v="1"/>
  </r>
  <r>
    <s v="Pavonia dregei"/>
    <n v="1217.0999999999999"/>
    <n v="885"/>
    <s v="Well Protected"/>
    <s v="Well Protected"/>
    <n v="1217.0999999999999"/>
    <n v="885"/>
    <x v="0"/>
    <x v="0"/>
    <s v="Endemic"/>
    <s v="VU"/>
    <b v="1"/>
  </r>
  <r>
    <s v="Pearsonia sessilifolia subsp. filifolia"/>
    <n v="3484.05"/>
    <n v="2645.9"/>
    <s v="Well Protected"/>
    <s v="Well Protected"/>
    <n v="2954.02"/>
    <n v="1384.825"/>
    <x v="0"/>
    <x v="0"/>
    <s v="Not endemic"/>
    <s v="LC"/>
    <b v="1"/>
  </r>
  <r>
    <s v="Pegolettia tenuifolia"/>
    <n v="32.270000000000003"/>
    <n v="0"/>
    <s v="Poorly Protected"/>
    <s v="Not Protected"/>
    <n v="32.270000000000003"/>
    <n v="0"/>
    <x v="3"/>
    <x v="2"/>
    <s v="Endemic"/>
    <s v="LC"/>
    <b v="1"/>
  </r>
  <r>
    <s v="Pelargonium acetosum"/>
    <n v="183.41"/>
    <n v="183.49"/>
    <s v="Well Protected"/>
    <s v="Well Protected"/>
    <n v="183.41"/>
    <n v="183.49"/>
    <x v="0"/>
    <x v="0"/>
    <s v="Endemic"/>
    <s v="VU"/>
    <b v="1"/>
  </r>
  <r>
    <s v="Pelargonium antidysentericum subsp. antidysentericum"/>
    <n v="638"/>
    <n v="638.1"/>
    <s v="Well Protected"/>
    <s v="Well Protected"/>
    <n v="63.8"/>
    <n v="63.81"/>
    <x v="1"/>
    <x v="1"/>
    <s v="Not endemic"/>
    <s v="LC"/>
    <b v="0"/>
  </r>
  <r>
    <s v="Pelargonium cordifolium"/>
    <n v="45878.3"/>
    <n v="45060"/>
    <s v="Well Protected"/>
    <s v="Well Protected"/>
    <n v="35433.33"/>
    <n v="27998.41"/>
    <x v="0"/>
    <x v="0"/>
    <s v="Endemic"/>
    <s v="LC"/>
    <b v="1"/>
  </r>
  <r>
    <s v="Pelargonium dolomiticum"/>
    <n v="3294.45"/>
    <n v="2538.4"/>
    <s v="Well Protected"/>
    <s v="Well Protected"/>
    <n v="2542.65"/>
    <n v="1664.395"/>
    <x v="0"/>
    <x v="0"/>
    <s v="Not endemic"/>
    <s v="LC"/>
    <b v="1"/>
  </r>
  <r>
    <s v="Pelargonium echinatum"/>
    <n v="20024.599999999999"/>
    <n v="19758.400000000001"/>
    <s v="Well Protected"/>
    <s v="Well Protected"/>
    <n v="3236.02"/>
    <n v="7006.87"/>
    <x v="0"/>
    <x v="0"/>
    <s v="Endemic"/>
    <s v="LC"/>
    <b v="1"/>
  </r>
  <r>
    <s v="Pelargonium hypoleucum"/>
    <n v="32.729999999999997"/>
    <n v="32.78"/>
    <s v="Poorly Protected"/>
    <s v="Poorly Protected"/>
    <n v="20.09"/>
    <n v="16.405000000000001"/>
    <x v="3"/>
    <x v="3"/>
    <s v="Endemic"/>
    <s v="LC"/>
    <b v="1"/>
  </r>
  <r>
    <s v="Pelargonium laevigatum subsp. diversifolium"/>
    <n v="2501.0500000000002"/>
    <n v="2338.3000000000002"/>
    <s v="Well Protected"/>
    <s v="Well Protected"/>
    <n v="1458.2750000000001"/>
    <n v="1222.7650000000001"/>
    <x v="0"/>
    <x v="0"/>
    <s v="Endemic"/>
    <s v="LC"/>
    <b v="1"/>
  </r>
  <r>
    <s v="Pelargonium nephrophyllum"/>
    <n v="0"/>
    <n v="0"/>
    <s v="Not Protected"/>
    <s v="Not Protected"/>
    <n v="0"/>
    <n v="0"/>
    <x v="2"/>
    <x v="2"/>
    <s v="Endemic"/>
    <s v="EN"/>
    <b v="1"/>
  </r>
  <r>
    <s v="Pelargonium ovale subsp. hyalinum"/>
    <n v="98.714489999999998"/>
    <n v="98.714489999999998"/>
    <s v="Moderately Protected"/>
    <s v="Moderately Protected"/>
    <n v="49.65934"/>
    <n v="49.357239999999997"/>
    <x v="3"/>
    <x v="3"/>
    <s v="Endemic"/>
    <s v="VU"/>
    <b v="0"/>
  </r>
  <r>
    <s v="Pelargonium patulum"/>
    <n v="47468.5"/>
    <n v="47413.1"/>
    <s v="Well Protected"/>
    <s v="Well Protected"/>
    <n v="47468.5"/>
    <n v="47190.85"/>
    <x v="0"/>
    <x v="0"/>
    <s v="Endemic"/>
    <s v="LC"/>
    <b v="1"/>
  </r>
  <r>
    <s v="Pelargonium petroselinifolium"/>
    <n v="268.35000000000002"/>
    <n v="268.5"/>
    <s v="Well Protected"/>
    <s v="Well Protected"/>
    <n v="136.85"/>
    <n v="264.97500000000002"/>
    <x v="0"/>
    <x v="0"/>
    <s v="Endemic"/>
    <s v="NT"/>
    <b v="1"/>
  </r>
  <r>
    <s v="Pelargonium pilosellifolium"/>
    <n v="1170.5"/>
    <n v="1165.54"/>
    <s v="Well Protected"/>
    <s v="Well Protected"/>
    <n v="825.08299999999997"/>
    <n v="639.27200000000005"/>
    <x v="0"/>
    <x v="0"/>
    <s v="Endemic"/>
    <s v="LC"/>
    <b v="1"/>
  </r>
  <r>
    <s v="Pelargonium quarciticola"/>
    <n v="84.95"/>
    <n v="84.95"/>
    <s v="Moderately Protected"/>
    <s v="Moderately Protected"/>
    <n v="42.475000000000001"/>
    <n v="84.95"/>
    <x v="3"/>
    <x v="1"/>
    <s v="Endemic"/>
    <s v="VU"/>
    <b v="0"/>
  </r>
  <r>
    <s v="Pelargonium tripalmatum"/>
    <n v="0"/>
    <n v="0"/>
    <s v="Not Protected"/>
    <s v="Not Protected"/>
    <n v="0"/>
    <n v="0"/>
    <x v="2"/>
    <x v="2"/>
    <s v="Endemic"/>
    <s v="CR"/>
    <b v="1"/>
  </r>
  <r>
    <s v="Peliostomum virgatum"/>
    <n v="22850.2"/>
    <n v="22676.6"/>
    <s v="Well Protected"/>
    <s v="Well Protected"/>
    <n v="22850.2"/>
    <n v="22676.6"/>
    <x v="0"/>
    <x v="0"/>
    <s v="Not endemic"/>
    <s v="LC"/>
    <b v="1"/>
  </r>
  <r>
    <s v="Pentameris capillaris"/>
    <n v="10108.6"/>
    <n v="9947.4"/>
    <s v="Well Protected"/>
    <s v="Well Protected"/>
    <n v="10108.6"/>
    <n v="9947.4"/>
    <x v="0"/>
    <x v="0"/>
    <s v="Endemic"/>
    <s v="LC"/>
    <b v="1"/>
  </r>
  <r>
    <s v="Pentameris ecklonii"/>
    <n v="0"/>
    <n v="0"/>
    <s v="Not Protected"/>
    <s v="Not Protected"/>
    <n v="0"/>
    <n v="0"/>
    <x v="2"/>
    <x v="2"/>
    <s v="Endemic"/>
    <s v="EN"/>
    <b v="1"/>
  </r>
  <r>
    <s v="Pentameris macrocalycina"/>
    <n v="90088.4"/>
    <n v="89528.6"/>
    <s v="Well Protected"/>
    <s v="Well Protected"/>
    <n v="60095.69"/>
    <n v="53204.53"/>
    <x v="0"/>
    <x v="0"/>
    <s v="Endemic"/>
    <s v="LC"/>
    <b v="1"/>
  </r>
  <r>
    <s v="Pentameris trifida"/>
    <n v="0"/>
    <n v="0"/>
    <s v="Not Protected"/>
    <s v="Not Protected"/>
    <n v="0"/>
    <n v="0"/>
    <x v="2"/>
    <x v="2"/>
    <s v="Endemic"/>
    <s v="VU"/>
    <b v="1"/>
  </r>
  <r>
    <s v="Pentanisia prunelloides subsp. latifolia"/>
    <n v="1421293"/>
    <n v="1262448"/>
    <s v="Well Protected"/>
    <s v="Well Protected"/>
    <n v="1421293"/>
    <n v="1262448"/>
    <x v="0"/>
    <x v="0"/>
    <s v="Not endemic"/>
    <s v="LC"/>
    <b v="1"/>
  </r>
  <r>
    <s v="Phacelurus franksiae"/>
    <n v="595.6"/>
    <n v="596.65"/>
    <s v="Well Protected"/>
    <s v="Well Protected"/>
    <n v="594.32500000000005"/>
    <n v="317.36"/>
    <x v="0"/>
    <x v="0"/>
    <s v="Not endemic"/>
    <s v="LC"/>
    <b v="1"/>
  </r>
  <r>
    <s v="Phoenix reclinata"/>
    <n v="145359.5"/>
    <n v="138937"/>
    <s v="Well Protected"/>
    <s v="Well Protected"/>
    <n v="133462.1"/>
    <n v="90880.68"/>
    <x v="0"/>
    <x v="0"/>
    <s v="Not endemic"/>
    <s v="LC"/>
    <b v="1"/>
  </r>
  <r>
    <s v="Phylica anomala"/>
    <n v="22.47"/>
    <n v="22.19"/>
    <s v="Poorly Protected"/>
    <s v="Poorly Protected"/>
    <n v="13.015000000000001"/>
    <n v="11.095000000000001"/>
    <x v="3"/>
    <x v="3"/>
    <s v="Endemic"/>
    <s v="EN"/>
    <b v="1"/>
  </r>
  <r>
    <s v="Phylica axillaris"/>
    <n v="201198.5"/>
    <n v="182587.1"/>
    <s v="Well Protected"/>
    <s v="Well Protected"/>
    <n v="157029"/>
    <n v="127452.5"/>
    <x v="0"/>
    <x v="0"/>
    <s v="Endemic"/>
    <s v="LC"/>
    <b v="1"/>
  </r>
  <r>
    <s v="Phylica barnardii"/>
    <n v="10387.549999999999"/>
    <n v="10397.65"/>
    <s v="Well Protected"/>
    <s v="Well Protected"/>
    <n v="5765.55"/>
    <n v="5759.2449999999999"/>
    <x v="0"/>
    <x v="0"/>
    <s v="Endemic"/>
    <s v="LC"/>
    <b v="1"/>
  </r>
  <r>
    <s v="Phylica elimensis"/>
    <n v="0.12"/>
    <n v="0.12"/>
    <s v="Not Protected"/>
    <s v="Not Protected"/>
    <n v="0.06"/>
    <n v="0.06"/>
    <x v="2"/>
    <x v="2"/>
    <s v="Endemic"/>
    <s v="EN"/>
    <b v="1"/>
  </r>
  <r>
    <s v="Phylica guthriei"/>
    <n v="20"/>
    <n v="20"/>
    <s v="Poorly Protected"/>
    <s v="Poorly Protected"/>
    <n v="10"/>
    <n v="10"/>
    <x v="3"/>
    <x v="3"/>
    <s v="Endemic"/>
    <s v="DD"/>
    <b v="1"/>
  </r>
  <r>
    <s v="Phylica hirta"/>
    <n v="132.94999999999999"/>
    <n v="134.49"/>
    <s v="Well Protected"/>
    <s v="Well Protected"/>
    <n v="66.474999999999994"/>
    <n v="87.125"/>
    <x v="1"/>
    <x v="1"/>
    <s v="Endemic"/>
    <s v="VU"/>
    <b v="0"/>
  </r>
  <r>
    <s v="Phylica incurvata"/>
    <n v="7.0611839999999999"/>
    <n v="7.0650570000000004"/>
    <s v="Poorly Protected"/>
    <s v="Poorly Protected"/>
    <n v="3.5774599999999999"/>
    <n v="0.96307900000000002"/>
    <x v="2"/>
    <x v="2"/>
    <s v="Endemic"/>
    <s v="EN"/>
    <b v="0"/>
  </r>
  <r>
    <s v="Phylica paniculata"/>
    <n v="61392.2"/>
    <n v="55366.3"/>
    <s v="Well Protected"/>
    <s v="Well Protected"/>
    <n v="49296.06"/>
    <n v="41926.44"/>
    <x v="0"/>
    <x v="0"/>
    <s v="Not endemic"/>
    <s v="LC"/>
    <b v="1"/>
  </r>
  <r>
    <s v="Phylica stenantha"/>
    <n v="794.9"/>
    <n v="795.1"/>
    <s v="Well Protected"/>
    <s v="Well Protected"/>
    <n v="658.7"/>
    <n v="397.55"/>
    <x v="0"/>
    <x v="0"/>
    <s v="Endemic"/>
    <s v="NT"/>
    <b v="1"/>
  </r>
  <r>
    <s v="Phyllopodium collinum"/>
    <n v="241.6"/>
    <n v="242.1"/>
    <s v="Well Protected"/>
    <s v="Well Protected"/>
    <n v="241.6"/>
    <n v="177.95"/>
    <x v="0"/>
    <x v="0"/>
    <s v="Endemic"/>
    <s v="LC"/>
    <b v="1"/>
  </r>
  <r>
    <s v="Phyllopodium heterophyllum"/>
    <n v="4283.2"/>
    <n v="4249.3"/>
    <s v="Well Protected"/>
    <s v="Well Protected"/>
    <n v="4283.2"/>
    <n v="4249.3"/>
    <x v="0"/>
    <x v="0"/>
    <s v="Endemic"/>
    <s v="LC"/>
    <b v="1"/>
  </r>
  <r>
    <s v="Phymaspermum leptophyllum"/>
    <n v="262.89999999999998"/>
    <n v="263.7"/>
    <s v="Well Protected"/>
    <s v="Well Protected"/>
    <n v="262.89999999999998"/>
    <n v="131.85"/>
    <x v="0"/>
    <x v="0"/>
    <s v="Endemic"/>
    <s v="NT"/>
    <b v="1"/>
  </r>
  <r>
    <s v="Phymaspermum parvifolium"/>
    <n v="343451.1"/>
    <n v="103195.8"/>
    <s v="Well Protected"/>
    <s v="Well Protected"/>
    <n v="338450.5"/>
    <n v="86963.51"/>
    <x v="0"/>
    <x v="0"/>
    <s v="Endemic"/>
    <s v="LC"/>
    <b v="1"/>
  </r>
  <r>
    <s v="Phymaspermum pinnatifidum"/>
    <n v="35.700000000000003"/>
    <n v="4"/>
    <s v="Poorly Protected"/>
    <s v="Not Protected"/>
    <n v="19"/>
    <n v="2"/>
    <x v="3"/>
    <x v="2"/>
    <s v="Endemic"/>
    <s v="VU"/>
    <b v="1"/>
  </r>
  <r>
    <s v="Phymaspermum scoparium"/>
    <n v="442.81"/>
    <n v="118.93"/>
    <s v="Well Protected"/>
    <s v="Well Protected"/>
    <n v="442.8"/>
    <n v="56.164000000000001"/>
    <x v="0"/>
    <x v="1"/>
    <s v="Endemic"/>
    <s v="DD"/>
    <b v="1"/>
  </r>
  <r>
    <s v="Platycarphella carlinoides"/>
    <n v="167987.4"/>
    <n v="168030.9"/>
    <s v="Well Protected"/>
    <s v="Well Protected"/>
    <n v="167987.4"/>
    <n v="168030.9"/>
    <x v="0"/>
    <x v="0"/>
    <s v="Not endemic"/>
    <s v="LC"/>
    <b v="1"/>
  </r>
  <r>
    <s v="Platycaulos callistachyus"/>
    <n v="32687.599999999999"/>
    <n v="32292.5"/>
    <s v="Well Protected"/>
    <s v="Well Protected"/>
    <n v="23601.82"/>
    <n v="19316.150000000001"/>
    <x v="0"/>
    <x v="0"/>
    <s v="Endemic"/>
    <s v="LC"/>
    <b v="1"/>
  </r>
  <r>
    <s v="Plectranthus ambiguus"/>
    <n v="882.1"/>
    <n v="806"/>
    <s v="Well Protected"/>
    <s v="Well Protected"/>
    <n v="747.25"/>
    <n v="373.46"/>
    <x v="0"/>
    <x v="0"/>
    <s v="Endemic"/>
    <s v="LC"/>
    <b v="1"/>
  </r>
  <r>
    <s v="Pleurostylia capensis"/>
    <n v="8536.0779999999995"/>
    <n v="7992.01"/>
    <s v="Well Protected"/>
    <s v="Well Protected"/>
    <n v="6806.4309999999996"/>
    <n v="7226.0590000000002"/>
    <x v="0"/>
    <x v="0"/>
    <s v="Not endemic"/>
    <s v="LC"/>
    <b v="1"/>
  </r>
  <r>
    <s v="Podalyria burchellii"/>
    <n v="19458.3"/>
    <n v="19047.400000000001"/>
    <s v="Well Protected"/>
    <s v="Well Protected"/>
    <n v="15370.67"/>
    <n v="13948.72"/>
    <x v="0"/>
    <x v="0"/>
    <s v="Endemic"/>
    <s v="LC"/>
    <b v="1"/>
  </r>
  <r>
    <s v="Podalyria calyptrata"/>
    <n v="18022.900000000001"/>
    <n v="17956"/>
    <s v="Well Protected"/>
    <s v="Well Protected"/>
    <n v="11353.56"/>
    <n v="8712.43"/>
    <x v="0"/>
    <x v="0"/>
    <s v="Endemic"/>
    <s v="LC"/>
    <b v="1"/>
  </r>
  <r>
    <s v="Podalyria hirsuta"/>
    <n v="7933.45"/>
    <n v="7916.95"/>
    <s v="Well Protected"/>
    <s v="Well Protected"/>
    <n v="4882.915"/>
    <n v="3954.34"/>
    <x v="0"/>
    <x v="0"/>
    <s v="Endemic"/>
    <s v="LC"/>
    <b v="1"/>
  </r>
  <r>
    <s v="Podalyria lanceolata"/>
    <n v="361.5"/>
    <n v="362.2"/>
    <s v="Well Protected"/>
    <s v="Well Protected"/>
    <n v="283.89999999999998"/>
    <n v="192.2"/>
    <x v="0"/>
    <x v="0"/>
    <s v="Endemic"/>
    <s v="NT"/>
    <b v="1"/>
  </r>
  <r>
    <s v="Polhillia pallens"/>
    <n v="0"/>
    <n v="0"/>
    <s v="Not Protected"/>
    <s v="Not Protected"/>
    <n v="0"/>
    <n v="0"/>
    <x v="2"/>
    <x v="2"/>
    <s v="Endemic"/>
    <s v="VU"/>
    <b v="1"/>
  </r>
  <r>
    <s v="Polygala amatymbica"/>
    <n v="15601.08"/>
    <n v="7845.5640000000003"/>
    <s v="Well Protected"/>
    <s v="Well Protected"/>
    <n v="12823.92"/>
    <n v="4674.2709999999997"/>
    <x v="0"/>
    <x v="0"/>
    <s v="Not endemic"/>
    <s v="LC"/>
    <b v="1"/>
  </r>
  <r>
    <s v="Polygala brachyphylla"/>
    <n v="4074.5"/>
    <n v="4091.6"/>
    <s v="Well Protected"/>
    <s v="Well Protected"/>
    <n v="2049.25"/>
    <n v="2386.3000000000002"/>
    <x v="0"/>
    <x v="0"/>
    <s v="Endemic"/>
    <s v="LC"/>
    <b v="1"/>
  </r>
  <r>
    <s v="Polygala ericaefolia"/>
    <n v="868.7"/>
    <n v="877.5"/>
    <s v="Well Protected"/>
    <s v="Well Protected"/>
    <n v="445.79"/>
    <n v="405.16"/>
    <x v="0"/>
    <x v="0"/>
    <s v="Endemic"/>
    <s v="LC"/>
    <b v="1"/>
  </r>
  <r>
    <s v="Polygala nematocaulis"/>
    <n v="238.52"/>
    <n v="238.07"/>
    <s v="Well Protected"/>
    <s v="Well Protected"/>
    <n v="129.35599999999999"/>
    <n v="121.895"/>
    <x v="0"/>
    <x v="0"/>
    <s v="Endemic"/>
    <s v="LC"/>
    <b v="1"/>
  </r>
  <r>
    <s v="Polystichum transvaalense"/>
    <n v="2049.6999999999998"/>
    <n v="1964.6"/>
    <s v="Well Protected"/>
    <s v="Well Protected"/>
    <n v="1963.4"/>
    <n v="1632.93"/>
    <x v="0"/>
    <x v="0"/>
    <s v="Not endemic"/>
    <s v="LC"/>
    <b v="1"/>
  </r>
  <r>
    <s v="Portulacaria namaquensis"/>
    <n v="18564.5"/>
    <n v="18152.3"/>
    <s v="Well Protected"/>
    <s v="Well Protected"/>
    <n v="2586.5100000000002"/>
    <n v="2614.61"/>
    <x v="0"/>
    <x v="0"/>
    <s v="Not endemic"/>
    <s v="NT"/>
    <b v="1"/>
  </r>
  <r>
    <s v="Printzia polifolia"/>
    <n v="29874.05"/>
    <n v="29333.05"/>
    <s v="Well Protected"/>
    <s v="Well Protected"/>
    <n v="20603.259999999998"/>
    <n v="18324.43"/>
    <x v="0"/>
    <x v="0"/>
    <s v="Endemic"/>
    <s v="LC"/>
    <b v="1"/>
  </r>
  <r>
    <s v="Prismatocarpus campanuloides"/>
    <n v="7592.2"/>
    <n v="7595.8"/>
    <s v="Well Protected"/>
    <s v="Well Protected"/>
    <n v="7592.2"/>
    <n v="7595.8"/>
    <x v="0"/>
    <x v="0"/>
    <s v="Endemic"/>
    <s v="LC"/>
    <b v="1"/>
  </r>
  <r>
    <s v="Protea lorifolia"/>
    <n v="126470.5"/>
    <n v="124365.4"/>
    <s v="Well Protected"/>
    <s v="Well Protected"/>
    <n v="100745.8"/>
    <n v="89045.92"/>
    <x v="0"/>
    <x v="0"/>
    <s v="Endemic"/>
    <s v="LC"/>
    <b v="1"/>
  </r>
  <r>
    <s v="Protea montana"/>
    <n v="271.40230000000003"/>
    <n v="271.536"/>
    <s v="Well Protected"/>
    <s v="Well Protected"/>
    <n v="166.77940000000001"/>
    <n v="137.65559999999999"/>
    <x v="0"/>
    <x v="0"/>
    <s v="Endemic"/>
    <s v="VU"/>
    <b v="1"/>
  </r>
  <r>
    <s v="Protea pendula"/>
    <n v="8434.7360000000008"/>
    <n v="8437.4760000000006"/>
    <s v="Well Protected"/>
    <s v="Well Protected"/>
    <n v="4709.1490000000003"/>
    <n v="5180.5479999999998"/>
    <x v="0"/>
    <x v="0"/>
    <s v="Endemic"/>
    <s v="LC"/>
    <b v="1"/>
  </r>
  <r>
    <s v="Protea susannae"/>
    <n v="11398.44"/>
    <n v="11409.34"/>
    <s v="Well Protected"/>
    <s v="Well Protected"/>
    <n v="5737.9179999999997"/>
    <n v="2761.2060000000001"/>
    <x v="0"/>
    <x v="0"/>
    <s v="Endemic"/>
    <s v="NT"/>
    <b v="1"/>
  </r>
  <r>
    <s v="Psammotropha alternifolia"/>
    <n v="280.10000000000002"/>
    <n v="282.8"/>
    <s v="Well Protected"/>
    <s v="Well Protected"/>
    <n v="280.10000000000002"/>
    <n v="151.69999999999999"/>
    <x v="0"/>
    <x v="0"/>
    <s v="Not endemic"/>
    <s v="LC"/>
    <b v="1"/>
  </r>
  <r>
    <s v="Pseudolachnostylis maprouneifolia"/>
    <n v="146889.29999999999"/>
    <n v="86480"/>
    <s v="Well Protected"/>
    <s v="Well Protected"/>
    <n v="133197"/>
    <n v="73798"/>
    <x v="0"/>
    <x v="0"/>
    <s v="Not endemic"/>
    <s v="LC"/>
    <b v="1"/>
  </r>
  <r>
    <s v="Pseudoschoenus inanis"/>
    <n v="194255.6"/>
    <n v="97554.05"/>
    <s v="Well Protected"/>
    <s v="Well Protected"/>
    <n v="156131.79999999999"/>
    <n v="52315.02"/>
    <x v="0"/>
    <x v="0"/>
    <s v="Not endemic"/>
    <s v="LC"/>
    <b v="1"/>
  </r>
  <r>
    <s v="Pseudoselago caerulescens"/>
    <n v="188.41"/>
    <n v="188.44"/>
    <s v="Well Protected"/>
    <s v="Well Protected"/>
    <n v="144.45500000000001"/>
    <n v="108.48"/>
    <x v="0"/>
    <x v="0"/>
    <s v="Endemic"/>
    <s v="Rare"/>
    <b v="1"/>
  </r>
  <r>
    <s v="Pseudoselago diplotricha"/>
    <n v="112.65819999999999"/>
    <n v="112.65819999999999"/>
    <s v="Well Protected"/>
    <s v="Well Protected"/>
    <n v="107.173"/>
    <n v="21.139240000000001"/>
    <x v="0"/>
    <x v="3"/>
    <s v="Endemic"/>
    <s v="Rare"/>
    <b v="1"/>
  </r>
  <r>
    <s v="Pseudoselago humilis"/>
    <n v="11678.4"/>
    <n v="11689.4"/>
    <s v="Well Protected"/>
    <s v="Well Protected"/>
    <n v="6019.8"/>
    <n v="6599"/>
    <x v="0"/>
    <x v="0"/>
    <s v="Endemic"/>
    <s v="LC"/>
    <b v="1"/>
  </r>
  <r>
    <s v="Psoralea acuminata"/>
    <n v="657.55"/>
    <n v="619.59"/>
    <s v="Well Protected"/>
    <s v="Well Protected"/>
    <n v="620.81399999999996"/>
    <n v="446.86599999999999"/>
    <x v="0"/>
    <x v="0"/>
    <s v="Endemic"/>
    <s v="LC"/>
    <b v="1"/>
  </r>
  <r>
    <s v="Psoralea angustifolia"/>
    <n v="0"/>
    <n v="0"/>
    <s v="Not Protected"/>
    <s v="Not Protected"/>
    <n v="0"/>
    <n v="0"/>
    <x v="2"/>
    <x v="2"/>
    <s v="Endemic"/>
    <s v="VU"/>
    <b v="1"/>
  </r>
  <r>
    <s v="Psoralea asarina"/>
    <n v="10089.65"/>
    <n v="10001.25"/>
    <s v="Well Protected"/>
    <s v="Well Protected"/>
    <n v="6458.99"/>
    <n v="5516.77"/>
    <x v="0"/>
    <x v="0"/>
    <s v="Endemic"/>
    <s v="LC"/>
    <b v="1"/>
  </r>
  <r>
    <s v="Psoralea fascicularis"/>
    <n v="31.61"/>
    <n v="32.130000000000003"/>
    <s v="Poorly Protected"/>
    <s v="Poorly Protected"/>
    <n v="15.459"/>
    <n v="11.016999999999999"/>
    <x v="3"/>
    <x v="3"/>
    <s v="Endemic"/>
    <s v="VU"/>
    <b v="1"/>
  </r>
  <r>
    <s v="Psoralea foliosa subsp. gazensis"/>
    <n v="183.34"/>
    <n v="170.12"/>
    <s v="Well Protected"/>
    <s v="Well Protected"/>
    <n v="183.34"/>
    <n v="170.12"/>
    <x v="0"/>
    <x v="0"/>
    <s v="Not endemic"/>
    <s v="LC"/>
    <b v="1"/>
  </r>
  <r>
    <s v="Psoralea swartbergensis"/>
    <n v="3555.9"/>
    <n v="3556.5"/>
    <s v="Well Protected"/>
    <s v="Well Protected"/>
    <n v="2085"/>
    <n v="1781.45"/>
    <x v="0"/>
    <x v="0"/>
    <s v="Endemic"/>
    <s v="NT"/>
    <b v="1"/>
  </r>
  <r>
    <s v="Psoralea trullata"/>
    <n v="4346.8500000000004"/>
    <n v="4284.75"/>
    <s v="Well Protected"/>
    <s v="Well Protected"/>
    <n v="3183.105"/>
    <n v="2996.49"/>
    <x v="0"/>
    <x v="0"/>
    <s v="Endemic"/>
    <s v="NT"/>
    <b v="1"/>
  </r>
  <r>
    <s v="Pterocelastrus echinatus"/>
    <n v="57942.78"/>
    <n v="47206.57"/>
    <s v="Well Protected"/>
    <s v="Well Protected"/>
    <n v="47667.14"/>
    <n v="33379.300000000003"/>
    <x v="0"/>
    <x v="0"/>
    <s v="Not endemic"/>
    <s v="LC"/>
    <b v="1"/>
  </r>
  <r>
    <s v="Pterocelastrus tricuspidatus"/>
    <n v="35550.5"/>
    <n v="32071.1"/>
    <s v="Well Protected"/>
    <s v="Well Protected"/>
    <n v="27763"/>
    <n v="22206.28"/>
    <x v="0"/>
    <x v="0"/>
    <s v="Endemic"/>
    <s v="LC"/>
    <b v="1"/>
  </r>
  <r>
    <s v="Pteronia camphorata"/>
    <n v="58425.1"/>
    <n v="57935.199999999997"/>
    <s v="Well Protected"/>
    <s v="Well Protected"/>
    <n v="39267.86"/>
    <n v="33298.129999999997"/>
    <x v="0"/>
    <x v="0"/>
    <s v="Endemic"/>
    <s v="LC"/>
    <b v="1"/>
  </r>
  <r>
    <s v="Pteronia hutchinsoniana"/>
    <n v="5391"/>
    <n v="5389.3"/>
    <s v="Well Protected"/>
    <s v="Well Protected"/>
    <n v="3950"/>
    <n v="3195.05"/>
    <x v="0"/>
    <x v="0"/>
    <s v="Endemic"/>
    <s v="LC"/>
    <b v="1"/>
  </r>
  <r>
    <s v="Pteronia membranacea"/>
    <n v="32038.400000000001"/>
    <n v="12156.45"/>
    <s v="Well Protected"/>
    <s v="Well Protected"/>
    <n v="31559.15"/>
    <n v="10761.85"/>
    <x v="0"/>
    <x v="0"/>
    <s v="Endemic"/>
    <s v="LC"/>
    <b v="1"/>
  </r>
  <r>
    <s v="Pterygodium hastatum"/>
    <n v="16123.45"/>
    <n v="14421.15"/>
    <s v="Well Protected"/>
    <s v="Well Protected"/>
    <n v="15534.13"/>
    <n v="13444.39"/>
    <x v="0"/>
    <x v="0"/>
    <s v="Not endemic"/>
    <s v="LC"/>
    <b v="1"/>
  </r>
  <r>
    <s v="Pycreus pelophilus"/>
    <n v="96936.3"/>
    <n v="92041.7"/>
    <s v="Well Protected"/>
    <s v="Well Protected"/>
    <n v="95399.91"/>
    <n v="87005.37"/>
    <x v="0"/>
    <x v="0"/>
    <s v="Not endemic"/>
    <s v="LC"/>
    <b v="1"/>
  </r>
  <r>
    <s v="Rabiea comptonii"/>
    <n v="0"/>
    <n v="0"/>
    <s v="Not Protected"/>
    <s v="Not Protected"/>
    <n v="0"/>
    <n v="0"/>
    <x v="2"/>
    <x v="2"/>
    <s v="Endemic"/>
    <s v="DD"/>
    <b v="1"/>
  </r>
  <r>
    <s v="Rafnia diffusa"/>
    <n v="1026.5999999999999"/>
    <n v="1031.3"/>
    <s v="Well Protected"/>
    <s v="Well Protected"/>
    <n v="656.8"/>
    <n v="737.11"/>
    <x v="0"/>
    <x v="0"/>
    <s v="Endemic"/>
    <s v="NT"/>
    <b v="1"/>
  </r>
  <r>
    <s v="Rafnia elliptica"/>
    <n v="8079.55"/>
    <n v="4202.7"/>
    <s v="Well Protected"/>
    <s v="Well Protected"/>
    <n v="6684.875"/>
    <n v="2407.875"/>
    <x v="0"/>
    <x v="0"/>
    <s v="Endemic"/>
    <s v="LC"/>
    <b v="1"/>
  </r>
  <r>
    <s v="Rafnia rostrata subsp. pluriflora"/>
    <n v="103.9713"/>
    <n v="103.9969"/>
    <s v="Well Protected"/>
    <s v="Well Protected"/>
    <n v="61.151679999999999"/>
    <n v="53.593389999999999"/>
    <x v="1"/>
    <x v="1"/>
    <s v="Endemic"/>
    <s v="Rare"/>
    <b v="0"/>
  </r>
  <r>
    <s v="Raphionacme flanaganii"/>
    <n v="4842"/>
    <n v="4070.3"/>
    <s v="Well Protected"/>
    <s v="Well Protected"/>
    <n v="4340.8999999999996"/>
    <n v="3630.3"/>
    <x v="0"/>
    <x v="0"/>
    <s v="Not endemic"/>
    <s v="LC"/>
    <b v="1"/>
  </r>
  <r>
    <s v="Restio andreaeanus"/>
    <n v="7379.75"/>
    <n v="7293.2"/>
    <s v="Well Protected"/>
    <s v="Well Protected"/>
    <n v="4891.875"/>
    <n v="4707.8"/>
    <x v="0"/>
    <x v="0"/>
    <s v="Endemic"/>
    <s v="LC"/>
    <b v="1"/>
  </r>
  <r>
    <s v="Restio burchellii"/>
    <n v="29656.2"/>
    <n v="29555.8"/>
    <s v="Well Protected"/>
    <s v="Well Protected"/>
    <n v="17459.87"/>
    <n v="14864.7"/>
    <x v="0"/>
    <x v="0"/>
    <s v="Endemic"/>
    <s v="LC"/>
    <b v="1"/>
  </r>
  <r>
    <s v="Restio cincinnatus"/>
    <n v="1810.8"/>
    <n v="1772.6"/>
    <s v="Well Protected"/>
    <s v="Well Protected"/>
    <n v="1322.38"/>
    <n v="946.88"/>
    <x v="0"/>
    <x v="0"/>
    <s v="Endemic"/>
    <s v="LC"/>
    <b v="1"/>
  </r>
  <r>
    <s v="Restio gaudichaudianus"/>
    <n v="107674.2"/>
    <n v="106727.9"/>
    <s v="Well Protected"/>
    <s v="Well Protected"/>
    <n v="74791.789999999994"/>
    <n v="69896.259999999995"/>
    <x v="0"/>
    <x v="0"/>
    <s v="Endemic"/>
    <s v="LC"/>
    <b v="1"/>
  </r>
  <r>
    <s v="Restio insignis"/>
    <n v="571.25"/>
    <n v="571.29999999999995"/>
    <s v="Well Protected"/>
    <s v="Well Protected"/>
    <n v="299.07499999999999"/>
    <n v="350.17"/>
    <x v="0"/>
    <x v="0"/>
    <s v="Endemic"/>
    <s v="LC"/>
    <b v="1"/>
  </r>
  <r>
    <s v="Restio nanus"/>
    <n v="5073.5739999999996"/>
    <n v="5075.6760000000004"/>
    <s v="Well Protected"/>
    <s v="Well Protected"/>
    <n v="3179.58"/>
    <n v="2461.3510000000001"/>
    <x v="0"/>
    <x v="0"/>
    <s v="Endemic"/>
    <s v="LC"/>
    <b v="1"/>
  </r>
  <r>
    <s v="Restio saroclados"/>
    <n v="6254.7"/>
    <n v="6240.6"/>
    <s v="Well Protected"/>
    <s v="Well Protected"/>
    <n v="3245.13"/>
    <n v="3193.99"/>
    <x v="0"/>
    <x v="0"/>
    <s v="Endemic"/>
    <s v="LC"/>
    <b v="1"/>
  </r>
  <r>
    <s v="Retzia capensis"/>
    <n v="4622.8999999999996"/>
    <n v="4591"/>
    <s v="Well Protected"/>
    <s v="Well Protected"/>
    <n v="2451.1"/>
    <n v="2381.92"/>
    <x v="0"/>
    <x v="0"/>
    <s v="Endemic"/>
    <s v="LC"/>
    <b v="1"/>
  </r>
  <r>
    <s v="Rhigozum brevispinosum"/>
    <n v="3953.75"/>
    <n v="3961.3"/>
    <s v="Well Protected"/>
    <s v="Well Protected"/>
    <n v="3582.375"/>
    <n v="2716.02"/>
    <x v="0"/>
    <x v="0"/>
    <s v="Not endemic"/>
    <s v="LC"/>
    <b v="1"/>
  </r>
  <r>
    <s v="Rhinephyllum pillansii"/>
    <n v="0"/>
    <n v="0"/>
    <s v="Not Protected"/>
    <s v="Not Protected"/>
    <n v="0"/>
    <n v="0"/>
    <x v="2"/>
    <x v="2"/>
    <s v="Endemic"/>
    <s v="LC"/>
    <b v="1"/>
  </r>
  <r>
    <s v="Rhodohypoxis rubella"/>
    <n v="3981.4"/>
    <n v="3984.9"/>
    <s v="Well Protected"/>
    <s v="Well Protected"/>
    <n v="3981.4"/>
    <n v="3984.9"/>
    <x v="0"/>
    <x v="0"/>
    <s v="Not endemic"/>
    <s v="LC"/>
    <b v="1"/>
  </r>
  <r>
    <s v="Rhynchosia bullata"/>
    <n v="3104.95"/>
    <n v="3106.85"/>
    <s v="Well Protected"/>
    <s v="Well Protected"/>
    <n v="1922.9"/>
    <n v="2309.625"/>
    <x v="0"/>
    <x v="0"/>
    <s v="Endemic"/>
    <s v="LC"/>
    <b v="1"/>
  </r>
  <r>
    <s v="Rhynchosia galpinii"/>
    <n v="169.8"/>
    <n v="165.15"/>
    <s v="Well Protected"/>
    <s v="Well Protected"/>
    <n v="167.47499999999999"/>
    <n v="82.575000000000003"/>
    <x v="0"/>
    <x v="1"/>
    <s v="Not endemic"/>
    <s v="DD"/>
    <b v="1"/>
  </r>
  <r>
    <s v="Rhynchosia genistoides"/>
    <n v="10"/>
    <n v="10"/>
    <s v="Poorly Protected"/>
    <s v="Poorly Protected"/>
    <n v="10"/>
    <n v="10"/>
    <x v="3"/>
    <x v="3"/>
    <s v="Not endemic"/>
    <s v="DD"/>
    <b v="1"/>
  </r>
  <r>
    <s v="Rhynchosia minima"/>
    <n v="94709.7"/>
    <n v="89491.4"/>
    <s v="Well Protected"/>
    <s v="Well Protected"/>
    <n v="94709.7"/>
    <n v="89491.4"/>
    <x v="0"/>
    <x v="0"/>
    <s v="Not endemic"/>
    <s v="LC"/>
    <b v="1"/>
  </r>
  <r>
    <s v="Rhynchosia reptabunda"/>
    <n v="15612.2"/>
    <n v="10778.9"/>
    <s v="Well Protected"/>
    <s v="Well Protected"/>
    <n v="15612.2"/>
    <n v="10778.9"/>
    <x v="0"/>
    <x v="0"/>
    <s v="Not endemic"/>
    <s v="LC"/>
    <b v="1"/>
  </r>
  <r>
    <s v="Romulea hirta"/>
    <n v="192.05"/>
    <n v="192.3"/>
    <s v="Well Protected"/>
    <s v="Well Protected"/>
    <n v="70.435000000000002"/>
    <n v="174.15"/>
    <x v="1"/>
    <x v="0"/>
    <s v="Endemic"/>
    <s v="LC"/>
    <b v="0"/>
  </r>
  <r>
    <s v="Romulea obscura"/>
    <n v="4003"/>
    <n v="4007.1"/>
    <s v="Well Protected"/>
    <s v="Well Protected"/>
    <n v="3268.57"/>
    <n v="2092.21"/>
    <x v="0"/>
    <x v="0"/>
    <s v="Endemic"/>
    <s v="LC"/>
    <b v="1"/>
  </r>
  <r>
    <s v="Romulea sanguinalis"/>
    <n v="0"/>
    <n v="0"/>
    <s v="Not Protected"/>
    <s v="Not Protected"/>
    <n v="0"/>
    <n v="0"/>
    <x v="2"/>
    <x v="2"/>
    <s v="Endemic"/>
    <s v="CR (PE)"/>
    <b v="1"/>
  </r>
  <r>
    <s v="Romulea setifolia"/>
    <n v="5760.2"/>
    <n v="5769.1"/>
    <s v="Well Protected"/>
    <s v="Well Protected"/>
    <n v="3996.15"/>
    <n v="4495.37"/>
    <x v="0"/>
    <x v="0"/>
    <s v="Endemic"/>
    <s v="LC"/>
    <b v="1"/>
  </r>
  <r>
    <s v="Romulea tubulosa"/>
    <n v="0"/>
    <n v="0"/>
    <s v="Not Protected"/>
    <s v="Not Protected"/>
    <n v="0"/>
    <n v="0"/>
    <x v="2"/>
    <x v="2"/>
    <s v="Endemic"/>
    <s v="VU"/>
    <b v="1"/>
  </r>
  <r>
    <s v="Rubia cordifolia subsp. conotricha"/>
    <n v="14350.3"/>
    <n v="12502.6"/>
    <s v="Well Protected"/>
    <s v="Well Protected"/>
    <n v="14350.3"/>
    <n v="12502.6"/>
    <x v="0"/>
    <x v="0"/>
    <s v="Not endemic"/>
    <s v="LC"/>
    <b v="1"/>
  </r>
  <r>
    <s v="Rubus rigidus"/>
    <n v="57026.7"/>
    <n v="55205.05"/>
    <s v="Well Protected"/>
    <s v="Well Protected"/>
    <n v="57026.7"/>
    <n v="55205.05"/>
    <x v="0"/>
    <x v="0"/>
    <s v="Not endemic"/>
    <s v="LC"/>
    <b v="1"/>
  </r>
  <r>
    <s v="Ruschia aristata"/>
    <n v="68.66"/>
    <n v="68.66"/>
    <s v="Moderately Protected"/>
    <s v="Moderately Protected"/>
    <n v="35.155000000000001"/>
    <n v="34.33"/>
    <x v="3"/>
    <x v="3"/>
    <s v="Endemic"/>
    <s v="VU"/>
    <b v="0"/>
  </r>
  <r>
    <s v="Ruschia glauca"/>
    <n v="3781.95"/>
    <n v="3782.3"/>
    <s v="Well Protected"/>
    <s v="Well Protected"/>
    <n v="378.19499999999999"/>
    <n v="1372.09"/>
    <x v="0"/>
    <x v="0"/>
    <s v="Endemic"/>
    <s v="EN"/>
    <b v="1"/>
  </r>
  <r>
    <s v="Ruschia unidens"/>
    <n v="675.18"/>
    <n v="189.05"/>
    <s v="Well Protected"/>
    <s v="Well Protected"/>
    <n v="675.18"/>
    <n v="188.62"/>
    <x v="0"/>
    <x v="0"/>
    <s v="Endemic"/>
    <s v="DD"/>
    <b v="1"/>
  </r>
  <r>
    <s v="Salsola aellenii"/>
    <n v="0"/>
    <n v="0"/>
    <s v="Not Protected"/>
    <s v="Not Protected"/>
    <n v="0"/>
    <n v="0"/>
    <x v="2"/>
    <x v="2"/>
    <s v="Endemic"/>
    <s v="LC"/>
    <b v="1"/>
  </r>
  <r>
    <s v="Salsola atrata"/>
    <n v="0"/>
    <n v="0"/>
    <s v="Not Protected"/>
    <s v="Not Protected"/>
    <n v="0"/>
    <n v="0"/>
    <x v="2"/>
    <x v="2"/>
    <s v="Endemic"/>
    <s v="DD"/>
    <b v="1"/>
  </r>
  <r>
    <s v="Salsola barbata"/>
    <n v="330.3"/>
    <n v="330.33"/>
    <s v="Well Protected"/>
    <s v="Well Protected"/>
    <n v="165.15"/>
    <n v="330.33"/>
    <x v="0"/>
    <x v="0"/>
    <s v="Not endemic"/>
    <s v="LC"/>
    <b v="1"/>
  </r>
  <r>
    <s v="Salsola exalata"/>
    <n v="0"/>
    <n v="0"/>
    <s v="Not Protected"/>
    <s v="Not Protected"/>
    <n v="0"/>
    <n v="0"/>
    <x v="2"/>
    <x v="2"/>
    <s v="Endemic"/>
    <s v="DD"/>
    <b v="1"/>
  </r>
  <r>
    <s v="Salsola geminiflora"/>
    <n v="8"/>
    <n v="8"/>
    <s v="Poorly Protected"/>
    <s v="Poorly Protected"/>
    <n v="4"/>
    <n v="8"/>
    <x v="2"/>
    <x v="3"/>
    <s v="Endemic"/>
    <s v="LC"/>
    <b v="0"/>
  </r>
  <r>
    <s v="Salsola nollothensis"/>
    <n v="198.1"/>
    <n v="0"/>
    <s v="Well Protected"/>
    <s v="Not Protected"/>
    <n v="196.9"/>
    <n v="0"/>
    <x v="0"/>
    <x v="2"/>
    <s v="Not endemic"/>
    <s v="LC"/>
    <b v="1"/>
  </r>
  <r>
    <s v="Salsola tetramera"/>
    <n v="0"/>
    <n v="0"/>
    <s v="Not Protected"/>
    <s v="Not Protected"/>
    <n v="0"/>
    <n v="0"/>
    <x v="2"/>
    <x v="2"/>
    <s v="Endemic"/>
    <s v="DD"/>
    <b v="1"/>
  </r>
  <r>
    <s v="Salvia runcinata"/>
    <n v="30547"/>
    <n v="28618.3"/>
    <s v="Well Protected"/>
    <s v="Well Protected"/>
    <n v="30547"/>
    <n v="28618.3"/>
    <x v="0"/>
    <x v="0"/>
    <s v="Not endemic"/>
    <s v="LC"/>
    <b v="1"/>
  </r>
  <r>
    <s v="Satyrium carneum"/>
    <n v="5370.5"/>
    <n v="5300.8"/>
    <s v="Well Protected"/>
    <s v="Well Protected"/>
    <n v="2521.71"/>
    <n v="2574.44"/>
    <x v="0"/>
    <x v="0"/>
    <s v="Endemic"/>
    <s v="LC"/>
    <b v="1"/>
  </r>
  <r>
    <s v="Satyrium longicauda"/>
    <n v="57276.9"/>
    <n v="51333"/>
    <s v="Well Protected"/>
    <s v="Well Protected"/>
    <n v="52751.14"/>
    <n v="40478.559999999998"/>
    <x v="0"/>
    <x v="0"/>
    <s v="Not endemic"/>
    <s v="LC"/>
    <b v="1"/>
  </r>
  <r>
    <s v="Satyrium muticum"/>
    <n v="0"/>
    <n v="0"/>
    <s v="Not Protected"/>
    <s v="Not Protected"/>
    <n v="0"/>
    <n v="0"/>
    <x v="2"/>
    <x v="2"/>
    <s v="Endemic"/>
    <s v="VU"/>
    <b v="1"/>
  </r>
  <r>
    <s v="Satyrium pygmaeum"/>
    <n v="7914.3"/>
    <n v="7907.85"/>
    <s v="Well Protected"/>
    <s v="Well Protected"/>
    <n v="5033.37"/>
    <n v="4285.2250000000004"/>
    <x v="0"/>
    <x v="0"/>
    <s v="Endemic"/>
    <s v="LC"/>
    <b v="1"/>
  </r>
  <r>
    <s v="Schismus schismoides"/>
    <n v="16389.599999999999"/>
    <n v="15492"/>
    <s v="Well Protected"/>
    <s v="Well Protected"/>
    <n v="16389.599999999999"/>
    <n v="15492"/>
    <x v="0"/>
    <x v="0"/>
    <s v="Not endemic"/>
    <s v="LC"/>
    <b v="1"/>
  </r>
  <r>
    <s v="Schistostephium umbellatum"/>
    <n v="8487.65"/>
    <n v="8381.35"/>
    <s v="Well Protected"/>
    <s v="Well Protected"/>
    <n v="5532.4750000000004"/>
    <n v="4532.7299999999996"/>
    <x v="0"/>
    <x v="0"/>
    <s v="Endemic"/>
    <s v="LC"/>
    <b v="1"/>
  </r>
  <r>
    <s v="Schizaea pectinata"/>
    <n v="62130.9"/>
    <n v="58026.9"/>
    <s v="Well Protected"/>
    <s v="Well Protected"/>
    <n v="46234.23"/>
    <n v="39086.44"/>
    <x v="0"/>
    <x v="0"/>
    <s v="Not endemic"/>
    <s v="LC"/>
    <b v="1"/>
  </r>
  <r>
    <s v="Schoenoxiphium altum"/>
    <n v="1429.75"/>
    <n v="1430.9"/>
    <s v="Well Protected"/>
    <s v="Well Protected"/>
    <n v="1141.1400000000001"/>
    <n v="750.45"/>
    <x v="0"/>
    <x v="0"/>
    <s v="Endemic"/>
    <s v="NT"/>
    <b v="1"/>
  </r>
  <r>
    <s v="Schoenus cuspidatus"/>
    <n v="153634.6"/>
    <n v="141421.20000000001"/>
    <s v="Well Protected"/>
    <s v="Well Protected"/>
    <n v="120380.4"/>
    <n v="102856.1"/>
    <x v="0"/>
    <x v="0"/>
    <s v="Endemic"/>
    <s v="LC"/>
    <b v="1"/>
  </r>
  <r>
    <s v="Schwantesia herrei"/>
    <n v="7177.5"/>
    <n v="7179.9"/>
    <s v="Well Protected"/>
    <s v="Well Protected"/>
    <n v="717.75"/>
    <n v="717.99"/>
    <x v="0"/>
    <x v="0"/>
    <s v="Not endemic"/>
    <s v="DD"/>
    <b v="1"/>
  </r>
  <r>
    <s v="Searsia laevigata"/>
    <n v="55698.5"/>
    <n v="54395.8"/>
    <s v="Well Protected"/>
    <s v="Well Protected"/>
    <n v="33836.400000000001"/>
    <n v="29806.91"/>
    <x v="0"/>
    <x v="0"/>
    <s v="Endemic"/>
    <s v="LC"/>
    <b v="1"/>
  </r>
  <r>
    <s v="Searsia scytophylla"/>
    <n v="21451.5"/>
    <n v="21443.45"/>
    <s v="Well Protected"/>
    <s v="Well Protected"/>
    <n v="11230.93"/>
    <n v="12098.2"/>
    <x v="0"/>
    <x v="0"/>
    <s v="Endemic"/>
    <s v="LC"/>
    <b v="1"/>
  </r>
  <r>
    <s v="Searsia zeyheri"/>
    <n v="22416.49"/>
    <n v="21874.86"/>
    <s v="Well Protected"/>
    <s v="Well Protected"/>
    <n v="11190.53"/>
    <n v="12882.7"/>
    <x v="0"/>
    <x v="0"/>
    <s v="Endemic"/>
    <s v="LC"/>
    <b v="1"/>
  </r>
  <r>
    <s v="Sebaea rara"/>
    <n v="18.54"/>
    <n v="18.54"/>
    <s v="Poorly Protected"/>
    <s v="Poorly Protected"/>
    <n v="18.54"/>
    <n v="9.27"/>
    <x v="3"/>
    <x v="3"/>
    <s v="Endemic"/>
    <s v="VU"/>
    <b v="1"/>
  </r>
  <r>
    <s v="Secamone alpini"/>
    <n v="525891.30000000005"/>
    <n v="489498.4"/>
    <s v="Well Protected"/>
    <s v="Well Protected"/>
    <n v="426802.2"/>
    <n v="343620.4"/>
    <x v="0"/>
    <x v="0"/>
    <s v="Not endemic"/>
    <s v="LC"/>
    <b v="1"/>
  </r>
  <r>
    <s v="Selago cryptadenia"/>
    <n v="83"/>
    <n v="83.52"/>
    <s v="Moderately Protected"/>
    <s v="Moderately Protected"/>
    <n v="41.5"/>
    <n v="49.755000000000003"/>
    <x v="3"/>
    <x v="3"/>
    <s v="Endemic"/>
    <s v="VU"/>
    <b v="0"/>
  </r>
  <r>
    <s v="Selago eckloniana"/>
    <n v="455.75"/>
    <n v="445.45"/>
    <s v="Well Protected"/>
    <s v="Well Protected"/>
    <n v="354.1"/>
    <n v="324.72500000000002"/>
    <x v="0"/>
    <x v="0"/>
    <s v="Endemic"/>
    <s v="LC"/>
    <b v="1"/>
  </r>
  <r>
    <s v="Selago exigua"/>
    <n v="20"/>
    <n v="20"/>
    <s v="Poorly Protected"/>
    <s v="Poorly Protected"/>
    <n v="10"/>
    <n v="10"/>
    <x v="3"/>
    <x v="3"/>
    <s v="Endemic"/>
    <s v="Rare"/>
    <b v="1"/>
  </r>
  <r>
    <s v="Selago fourcadei"/>
    <n v="538.15"/>
    <n v="538.70000000000005"/>
    <s v="Well Protected"/>
    <s v="Well Protected"/>
    <n v="530.70000000000005"/>
    <n v="313.3"/>
    <x v="0"/>
    <x v="0"/>
    <s v="Endemic"/>
    <s v="LC"/>
    <b v="1"/>
  </r>
  <r>
    <s v="Selago glandulosa"/>
    <n v="12.61"/>
    <n v="12.61"/>
    <s v="Poorly Protected"/>
    <s v="Poorly Protected"/>
    <n v="6.3049999999999997"/>
    <n v="1.4690000000000001"/>
    <x v="3"/>
    <x v="2"/>
    <s v="Endemic"/>
    <s v="VU"/>
    <b v="1"/>
  </r>
  <r>
    <s v="Selago peduncularis"/>
    <n v="873.7"/>
    <n v="877"/>
    <s v="Well Protected"/>
    <s v="Well Protected"/>
    <n v="866.23"/>
    <n v="854.78"/>
    <x v="0"/>
    <x v="0"/>
    <s v="Endemic"/>
    <s v="LC"/>
    <b v="1"/>
  </r>
  <r>
    <s v="Selago persimilis"/>
    <n v="0.19"/>
    <n v="0.19"/>
    <s v="Not Protected"/>
    <s v="Not Protected"/>
    <n v="0.19"/>
    <n v="9.5000000000000001E-2"/>
    <x v="2"/>
    <x v="2"/>
    <s v="Endemic"/>
    <s v="DD"/>
    <b v="1"/>
  </r>
  <r>
    <s v="Selago tenuis"/>
    <n v="10"/>
    <n v="10"/>
    <s v="Poorly Protected"/>
    <s v="Poorly Protected"/>
    <n v="5"/>
    <n v="10"/>
    <x v="3"/>
    <x v="3"/>
    <s v="Endemic"/>
    <s v="DD"/>
    <b v="1"/>
  </r>
  <r>
    <s v="Senecio achilleifolius"/>
    <n v="43330.15"/>
    <n v="16950.099999999999"/>
    <s v="Well Protected"/>
    <s v="Well Protected"/>
    <n v="43330.15"/>
    <n v="16950.099999999999"/>
    <x v="0"/>
    <x v="0"/>
    <s v="Not endemic"/>
    <s v="LC"/>
    <b v="1"/>
  </r>
  <r>
    <s v="Senecio brachypodus"/>
    <n v="11196.25"/>
    <n v="10009.9"/>
    <s v="Well Protected"/>
    <s v="Well Protected"/>
    <n v="10680.59"/>
    <n v="9340.6149999999998"/>
    <x v="0"/>
    <x v="0"/>
    <s v="Not endemic"/>
    <s v="LC"/>
    <b v="1"/>
  </r>
  <r>
    <s v="Senecio cotyledonis"/>
    <n v="35845.599999999999"/>
    <n v="14820.7"/>
    <s v="Well Protected"/>
    <s v="Well Protected"/>
    <n v="35844.6"/>
    <n v="14483.15"/>
    <x v="0"/>
    <x v="0"/>
    <s v="Endemic"/>
    <s v="LC"/>
    <b v="1"/>
  </r>
  <r>
    <s v="Senecio glaberrimus"/>
    <n v="6660209"/>
    <n v="5632809"/>
    <s v="Well Protected"/>
    <s v="Well Protected"/>
    <n v="6196423"/>
    <n v="3794372"/>
    <x v="0"/>
    <x v="0"/>
    <s v="Not endemic"/>
    <s v="LC"/>
    <b v="1"/>
  </r>
  <r>
    <s v="Senecio hirtifolius"/>
    <n v="1.26"/>
    <n v="1.26"/>
    <s v="Not Protected"/>
    <s v="Not Protected"/>
    <n v="0.63"/>
    <n v="0.126"/>
    <x v="2"/>
    <x v="2"/>
    <s v="Endemic"/>
    <s v="EN"/>
    <b v="1"/>
  </r>
  <r>
    <s v="Senecio hollandii"/>
    <n v="973.15"/>
    <n v="949.85"/>
    <s v="Well Protected"/>
    <s v="Well Protected"/>
    <n v="916.72500000000002"/>
    <n v="837.62"/>
    <x v="0"/>
    <x v="0"/>
    <s v="Endemic"/>
    <s v="LC"/>
    <b v="1"/>
  </r>
  <r>
    <s v="Senecio oxyriifolius"/>
    <n v="3255978"/>
    <n v="3078406"/>
    <s v="Well Protected"/>
    <s v="Well Protected"/>
    <n v="2933644"/>
    <n v="2488214"/>
    <x v="0"/>
    <x v="0"/>
    <s v="Not endemic"/>
    <s v="LC"/>
    <b v="1"/>
  </r>
  <r>
    <s v="Senecio puberulus"/>
    <n v="196.63"/>
    <n v="121.58"/>
    <s v="Well Protected"/>
    <s v="Well Protected"/>
    <n v="196.53"/>
    <n v="121.58"/>
    <x v="0"/>
    <x v="0"/>
    <s v="Endemic"/>
    <s v="LC"/>
    <b v="1"/>
  </r>
  <r>
    <s v="Senecio rhyncholaenus"/>
    <n v="6885.9"/>
    <n v="6447.6"/>
    <s v="Well Protected"/>
    <s v="Well Protected"/>
    <n v="6462.5450000000001"/>
    <n v="5328.6549999999997"/>
    <x v="0"/>
    <x v="0"/>
    <s v="Not endemic"/>
    <s v="LC"/>
    <b v="1"/>
  </r>
  <r>
    <s v="Senecio sophioides"/>
    <n v="2461"/>
    <n v="2462.54"/>
    <s v="Well Protected"/>
    <s v="Well Protected"/>
    <n v="1493.7650000000001"/>
    <n v="1440.269"/>
    <x v="0"/>
    <x v="0"/>
    <s v="Endemic"/>
    <s v="LC"/>
    <b v="1"/>
  </r>
  <r>
    <s v="Senecio venosus"/>
    <n v="3247017"/>
    <n v="2816100"/>
    <s v="Well Protected"/>
    <s v="Well Protected"/>
    <n v="3247017"/>
    <n v="2816100"/>
    <x v="0"/>
    <x v="0"/>
    <s v="Not endemic"/>
    <s v="LC"/>
    <b v="1"/>
  </r>
  <r>
    <s v="Sericorema sericea"/>
    <n v="2353"/>
    <n v="2355.6"/>
    <s v="Well Protected"/>
    <s v="Well Protected"/>
    <n v="2353"/>
    <n v="2355.6"/>
    <x v="0"/>
    <x v="0"/>
    <s v="Not endemic"/>
    <s v="LC"/>
    <b v="1"/>
  </r>
  <r>
    <s v="Seriphium incanum"/>
    <n v="34038"/>
    <n v="34023.1"/>
    <s v="Well Protected"/>
    <s v="Well Protected"/>
    <n v="19352.96"/>
    <n v="16304.71"/>
    <x v="0"/>
    <x v="0"/>
    <s v="Endemic"/>
    <s v="LC"/>
    <b v="1"/>
  </r>
  <r>
    <s v="Serruria decipiens"/>
    <n v="2956.5410000000002"/>
    <n v="2514.4119999999998"/>
    <s v="Well Protected"/>
    <s v="Well Protected"/>
    <n v="2361.386"/>
    <n v="1006.153"/>
    <x v="0"/>
    <x v="0"/>
    <s v="Endemic"/>
    <s v="NT"/>
    <b v="1"/>
  </r>
  <r>
    <s v="Serruria fucifolia"/>
    <n v="350.6422"/>
    <n v="253.39449999999999"/>
    <s v="Well Protected"/>
    <s v="Well Protected"/>
    <n v="299.81650000000002"/>
    <n v="50.807340000000003"/>
    <x v="0"/>
    <x v="1"/>
    <s v="Endemic"/>
    <s v="NT"/>
    <b v="1"/>
  </r>
  <r>
    <s v="Sesbania sesban subsp. sesban"/>
    <n v="183517.9"/>
    <n v="178918"/>
    <s v="Well Protected"/>
    <s v="Well Protected"/>
    <n v="179954.2"/>
    <n v="107764.8"/>
    <x v="0"/>
    <x v="0"/>
    <s v="Not endemic"/>
    <s v="LC"/>
    <b v="1"/>
  </r>
  <r>
    <s v="Siphonochilus aethiopicus"/>
    <n v="3.9485969999999999"/>
    <n v="3.9258890000000002"/>
    <s v="Not Protected"/>
    <s v="Not Protected"/>
    <n v="3.5380630000000002"/>
    <n v="2.030087"/>
    <x v="2"/>
    <x v="2"/>
    <s v="Not endemic"/>
    <s v="CR"/>
    <b v="1"/>
  </r>
  <r>
    <s v="Sisyranthus huttoniae"/>
    <n v="7583.81"/>
    <n v="3546.7530000000002"/>
    <s v="Well Protected"/>
    <s v="Well Protected"/>
    <n v="6900.433"/>
    <n v="1810.9349999999999"/>
    <x v="0"/>
    <x v="0"/>
    <s v="Not endemic"/>
    <s v="LC"/>
    <b v="1"/>
  </r>
  <r>
    <s v="Solenostemon latifolius"/>
    <n v="3838.8"/>
    <n v="3573.4"/>
    <s v="Well Protected"/>
    <s v="Well Protected"/>
    <n v="3153.72"/>
    <n v="2201.395"/>
    <x v="0"/>
    <x v="0"/>
    <s v="Not endemic"/>
    <s v="LC"/>
    <b v="1"/>
  </r>
  <r>
    <s v="Sonchus jacottetianus"/>
    <n v="40"/>
    <n v="40"/>
    <s v="Poorly Protected"/>
    <s v="Poorly Protected"/>
    <n v="40"/>
    <n v="30"/>
    <x v="3"/>
    <x v="3"/>
    <s v="Not endemic"/>
    <s v="LC"/>
    <b v="1"/>
  </r>
  <r>
    <s v="Sorocephalus lanatus"/>
    <n v="4493.732"/>
    <n v="4495.4290000000001"/>
    <s v="Well Protected"/>
    <s v="Well Protected"/>
    <n v="2749.2930000000001"/>
    <n v="2302.2669999999998"/>
    <x v="0"/>
    <x v="0"/>
    <s v="Endemic"/>
    <s v="LC"/>
    <b v="1"/>
  </r>
  <r>
    <s v="Spatalla salsoloides"/>
    <n v="21.2"/>
    <n v="21.2"/>
    <s v="Poorly Protected"/>
    <s v="Poorly Protected"/>
    <n v="10.6"/>
    <n v="10.6"/>
    <x v="3"/>
    <x v="3"/>
    <s v="Endemic"/>
    <s v="EN"/>
    <b v="1"/>
  </r>
  <r>
    <s v="Staavia verticillata"/>
    <n v="100.6566"/>
    <n v="100.6566"/>
    <s v="Well Protected"/>
    <s v="Well Protected"/>
    <n v="50.328299999999999"/>
    <n v="50.328299999999999"/>
    <x v="1"/>
    <x v="1"/>
    <s v="Endemic"/>
    <s v="EN"/>
    <b v="0"/>
  </r>
  <r>
    <s v="Stangeria eriopus"/>
    <n v="2713.25"/>
    <n v="2713.8"/>
    <s v="Well Protected"/>
    <s v="Well Protected"/>
    <n v="2524.645"/>
    <n v="1611.2149999999999"/>
    <x v="0"/>
    <x v="0"/>
    <s v="Not endemic"/>
    <s v="VU"/>
    <b v="1"/>
  </r>
  <r>
    <s v="Stipagrostis geminifolia"/>
    <n v="128.6"/>
    <n v="82.15"/>
    <s v="Well Protected"/>
    <s v="Moderately Protected"/>
    <n v="55.204999999999998"/>
    <n v="8.2149999999999999"/>
    <x v="1"/>
    <x v="3"/>
    <s v="Not endemic"/>
    <s v="CR"/>
    <b v="0"/>
  </r>
  <r>
    <s v="Stoebe prostrata"/>
    <n v="255.71"/>
    <n v="255.08"/>
    <s v="Well Protected"/>
    <s v="Well Protected"/>
    <n v="136.80000000000001"/>
    <n v="128.982"/>
    <x v="0"/>
    <x v="0"/>
    <s v="Endemic"/>
    <s v="LC"/>
    <b v="1"/>
  </r>
  <r>
    <s v="Stomatium alboroseum"/>
    <n v="843.2432"/>
    <n v="0"/>
    <s v="Well Protected"/>
    <s v="Not Protected"/>
    <n v="843.2432"/>
    <n v="0"/>
    <x v="0"/>
    <x v="2"/>
    <s v="Endemic"/>
    <s v="LC"/>
    <b v="1"/>
  </r>
  <r>
    <s v="Stomatium paucidens"/>
    <n v="0"/>
    <n v="0"/>
    <s v="Not Protected"/>
    <s v="Not Protected"/>
    <n v="0"/>
    <n v="0"/>
    <x v="2"/>
    <x v="2"/>
    <s v="Endemic"/>
    <s v="DD"/>
    <b v="1"/>
  </r>
  <r>
    <s v="Streptocarpus fenestra-dei"/>
    <n v="87.151889999999995"/>
    <n v="84.315740000000005"/>
    <s v="Moderately Protected"/>
    <s v="Moderately Protected"/>
    <n v="87.143349999999998"/>
    <n v="84.307190000000006"/>
    <x v="1"/>
    <x v="1"/>
    <s v="Endemic"/>
    <s v="NT"/>
    <b v="1"/>
  </r>
  <r>
    <s v="Streptocarpus pusillus"/>
    <n v="12134.95"/>
    <n v="11704.65"/>
    <s v="Well Protected"/>
    <s v="Well Protected"/>
    <n v="11671.5"/>
    <n v="6207.37"/>
    <x v="0"/>
    <x v="0"/>
    <s v="Not endemic"/>
    <s v="LC"/>
    <b v="1"/>
  </r>
  <r>
    <s v="Strophanthus petersianus"/>
    <n v="8324.1"/>
    <n v="6790.25"/>
    <s v="Well Protected"/>
    <s v="Well Protected"/>
    <n v="7755.0749999999998"/>
    <n v="6622.48"/>
    <x v="0"/>
    <x v="0"/>
    <s v="Not endemic"/>
    <s v="LC"/>
    <b v="1"/>
  </r>
  <r>
    <s v="Struthiola myrsinites"/>
    <n v="70676.800000000003"/>
    <n v="70533.399999999994"/>
    <s v="Well Protected"/>
    <s v="Well Protected"/>
    <n v="40278.28"/>
    <n v="37009.17"/>
    <x v="0"/>
    <x v="0"/>
    <s v="Endemic"/>
    <s v="LC"/>
    <b v="1"/>
  </r>
  <r>
    <s v="Suregada africana"/>
    <n v="13021.4"/>
    <n v="12780.1"/>
    <s v="Well Protected"/>
    <s v="Well Protected"/>
    <n v="10423.43"/>
    <n v="10305.66"/>
    <x v="0"/>
    <x v="0"/>
    <s v="Not endemic"/>
    <s v="LC"/>
    <b v="1"/>
  </r>
  <r>
    <s v="Synaptolepis oliveriana"/>
    <n v="7274.3"/>
    <n v="7273.1"/>
    <s v="Well Protected"/>
    <s v="Well Protected"/>
    <n v="7215.1"/>
    <n v="3506.85"/>
    <x v="0"/>
    <x v="0"/>
    <s v="Not endemic"/>
    <s v="NT"/>
    <b v="1"/>
  </r>
  <r>
    <s v="Syncarpha loganiana"/>
    <n v="791.15"/>
    <n v="744.1"/>
    <s v="Well Protected"/>
    <s v="Well Protected"/>
    <n v="694.02499999999998"/>
    <n v="387.1"/>
    <x v="0"/>
    <x v="0"/>
    <s v="Endemic"/>
    <s v="LC"/>
    <b v="1"/>
  </r>
  <r>
    <s v="Syncolostemon macranthus"/>
    <n v="1012.25"/>
    <n v="917.6"/>
    <s v="Well Protected"/>
    <s v="Well Protected"/>
    <n v="834.59"/>
    <n v="472.26499999999999"/>
    <x v="0"/>
    <x v="0"/>
    <s v="Endemic"/>
    <s v="NT"/>
    <b v="1"/>
  </r>
  <r>
    <s v="Syringodea derustensis"/>
    <n v="35.799999999999997"/>
    <n v="35.799999999999997"/>
    <s v="Poorly Protected"/>
    <s v="Poorly Protected"/>
    <n v="19.05"/>
    <n v="17.899999999999999"/>
    <x v="3"/>
    <x v="3"/>
    <s v="Endemic"/>
    <s v="VU"/>
    <b v="1"/>
  </r>
  <r>
    <s v="Tapinanthus oleifolius"/>
    <n v="120396.8"/>
    <n v="97548.3"/>
    <s v="Well Protected"/>
    <s v="Well Protected"/>
    <n v="101922.3"/>
    <n v="86319.28"/>
    <x v="0"/>
    <x v="0"/>
    <s v="Not endemic"/>
    <s v="LC"/>
    <b v="1"/>
  </r>
  <r>
    <s v="Tapinanthus rubromarginatus"/>
    <n v="12292"/>
    <n v="10918"/>
    <s v="Well Protected"/>
    <s v="Well Protected"/>
    <n v="10663.29"/>
    <n v="6986.95"/>
    <x v="0"/>
    <x v="0"/>
    <s v="Not endemic"/>
    <s v="LC"/>
    <b v="1"/>
  </r>
  <r>
    <s v="Tenaxia aureocephala"/>
    <n v="1521.3209999999999"/>
    <n v="1521.3209999999999"/>
    <s v="Well Protected"/>
    <s v="Well Protected"/>
    <n v="1521.3209999999999"/>
    <n v="760.66070000000002"/>
    <x v="0"/>
    <x v="0"/>
    <s v="Endemic"/>
    <s v="LC"/>
    <b v="1"/>
  </r>
  <r>
    <s v="Tephrosia brummittii"/>
    <n v="5697.8"/>
    <n v="5712.6"/>
    <s v="Well Protected"/>
    <s v="Well Protected"/>
    <n v="5697.8"/>
    <n v="5712.6"/>
    <x v="0"/>
    <x v="0"/>
    <s v="Not endemic"/>
    <s v="LC"/>
    <b v="1"/>
  </r>
  <r>
    <s v="Tetrachne dregei"/>
    <n v="28162.799999999999"/>
    <n v="5967.2"/>
    <s v="Well Protected"/>
    <s v="Well Protected"/>
    <n v="27482.33"/>
    <n v="4093.31"/>
    <x v="0"/>
    <x v="0"/>
    <s v="Not endemic"/>
    <s v="LC"/>
    <b v="1"/>
  </r>
  <r>
    <s v="Tetraena chrysopteron"/>
    <n v="10019.700000000001"/>
    <n v="5132.5"/>
    <s v="Well Protected"/>
    <s v="Well Protected"/>
    <n v="10019.68"/>
    <n v="4880.125"/>
    <x v="0"/>
    <x v="0"/>
    <s v="Not endemic"/>
    <s v="LC"/>
    <b v="1"/>
  </r>
  <r>
    <s v="Tetraena decumbens"/>
    <n v="36634.83"/>
    <n v="35264.86"/>
    <s v="Well Protected"/>
    <s v="Well Protected"/>
    <n v="7047.5680000000002"/>
    <n v="16217.99"/>
    <x v="0"/>
    <x v="0"/>
    <s v="Not endemic"/>
    <s v="LC"/>
    <b v="1"/>
  </r>
  <r>
    <s v="Tetraena retrofracta"/>
    <n v="60777.599999999999"/>
    <n v="59086.1"/>
    <s v="Well Protected"/>
    <s v="Well Protected"/>
    <n v="39328.660000000003"/>
    <n v="43133.54"/>
    <x v="0"/>
    <x v="0"/>
    <s v="Not endemic"/>
    <s v="LC"/>
    <b v="1"/>
  </r>
  <r>
    <s v="Tetragonia pillansii"/>
    <n v="4622.3"/>
    <n v="4465.8"/>
    <s v="Well Protected"/>
    <s v="Well Protected"/>
    <n v="2311.15"/>
    <n v="4465.8"/>
    <x v="0"/>
    <x v="0"/>
    <s v="Endemic"/>
    <s v="VU"/>
    <b v="1"/>
  </r>
  <r>
    <s v="Tetragonia portulacoides"/>
    <n v="1148"/>
    <n v="1116.5999999999999"/>
    <s v="Well Protected"/>
    <s v="Well Protected"/>
    <n v="1148"/>
    <n v="1116.5999999999999"/>
    <x v="0"/>
    <x v="0"/>
    <s v="Endemic"/>
    <s v="LC"/>
    <b v="1"/>
  </r>
  <r>
    <s v="Tetraria microstachys"/>
    <n v="18527.400000000001"/>
    <n v="18416.2"/>
    <s v="Well Protected"/>
    <s v="Well Protected"/>
    <n v="10625.52"/>
    <n v="9453.94"/>
    <x v="0"/>
    <x v="0"/>
    <s v="Endemic"/>
    <s v="LC"/>
    <b v="1"/>
  </r>
  <r>
    <s v="Thamnochortus erectus"/>
    <n v="12811.1"/>
    <n v="12110.5"/>
    <s v="Well Protected"/>
    <s v="Well Protected"/>
    <n v="12811.1"/>
    <n v="12110.5"/>
    <x v="0"/>
    <x v="0"/>
    <s v="Endemic"/>
    <s v="LC"/>
    <b v="1"/>
  </r>
  <r>
    <s v="Thamnochortus sporadicus"/>
    <n v="4049.8"/>
    <n v="4034.45"/>
    <s v="Well Protected"/>
    <s v="Well Protected"/>
    <n v="2329.125"/>
    <n v="1989.0250000000001"/>
    <x v="0"/>
    <x v="0"/>
    <s v="Endemic"/>
    <s v="LC"/>
    <b v="1"/>
  </r>
  <r>
    <s v="Thereianthus racemosus"/>
    <n v="451.7"/>
    <n v="451.7"/>
    <s v="Well Protected"/>
    <s v="Well Protected"/>
    <n v="225.85"/>
    <n v="284.89999999999998"/>
    <x v="0"/>
    <x v="0"/>
    <s v="Endemic"/>
    <s v="Rare"/>
    <b v="1"/>
  </r>
  <r>
    <s v="Thesium asperifolium"/>
    <n v="0"/>
    <n v="0"/>
    <s v="Not Protected"/>
    <s v="Not Protected"/>
    <n v="0"/>
    <n v="0"/>
    <x v="2"/>
    <x v="2"/>
    <s v="Endemic"/>
    <s v="DD"/>
    <b v="1"/>
  </r>
  <r>
    <s v="Thesium carinatum"/>
    <n v="84195.3"/>
    <n v="84124.9"/>
    <s v="Well Protected"/>
    <s v="Well Protected"/>
    <n v="52739.99"/>
    <n v="43544.03"/>
    <x v="0"/>
    <x v="0"/>
    <s v="Endemic"/>
    <s v="LC"/>
    <b v="1"/>
  </r>
  <r>
    <s v="Thesium hirtum"/>
    <n v="1696.15"/>
    <n v="1697.45"/>
    <s v="Well Protected"/>
    <s v="Well Protected"/>
    <n v="966.04"/>
    <n v="924.81"/>
    <x v="0"/>
    <x v="0"/>
    <s v="Endemic"/>
    <s v="LC"/>
    <b v="1"/>
  </r>
  <r>
    <s v="Thesium virens"/>
    <n v="320.01"/>
    <n v="320.08"/>
    <s v="Well Protected"/>
    <s v="Well Protected"/>
    <n v="319.97000000000003"/>
    <n v="172.28399999999999"/>
    <x v="0"/>
    <x v="0"/>
    <s v="Endemic"/>
    <s v="DD"/>
    <b v="1"/>
  </r>
  <r>
    <s v="Thespesia acutiloba"/>
    <n v="16807.400000000001"/>
    <n v="15708.3"/>
    <s v="Well Protected"/>
    <s v="Well Protected"/>
    <n v="11123.69"/>
    <n v="12672.78"/>
    <x v="0"/>
    <x v="0"/>
    <s v="Not endemic"/>
    <s v="LC"/>
    <b v="1"/>
  </r>
  <r>
    <s v="Thorncroftia media"/>
    <n v="0"/>
    <n v="0"/>
    <s v="Not Protected"/>
    <s v="Not Protected"/>
    <n v="0"/>
    <n v="0"/>
    <x v="2"/>
    <x v="2"/>
    <s v="Endemic"/>
    <s v="Critically Rare"/>
    <b v="1"/>
  </r>
  <r>
    <s v="Thorncroftia succulenta"/>
    <n v="151.12"/>
    <n v="129.57"/>
    <s v="Well Protected"/>
    <s v="Well Protected"/>
    <n v="132.303"/>
    <n v="118.37"/>
    <x v="0"/>
    <x v="0"/>
    <s v="Endemic"/>
    <s v="LC"/>
    <b v="1"/>
  </r>
  <r>
    <s v="Tiliacora funifera"/>
    <n v="285.78429999999997"/>
    <n v="285.78429999999997"/>
    <s v="Well Protected"/>
    <s v="Well Protected"/>
    <n v="285.78429999999997"/>
    <n v="172.94120000000001"/>
    <x v="0"/>
    <x v="0"/>
    <s v="Not endemic"/>
    <s v="LC"/>
    <b v="1"/>
  </r>
  <r>
    <s v="Trachyandra aridimontana"/>
    <n v="1914.1"/>
    <n v="1914.25"/>
    <s v="Well Protected"/>
    <s v="Well Protected"/>
    <n v="191.41"/>
    <n v="191.42500000000001"/>
    <x v="0"/>
    <x v="0"/>
    <s v="Endemic"/>
    <s v="CR"/>
    <b v="1"/>
  </r>
  <r>
    <s v="Trachyandra filiformis"/>
    <n v="4484.7"/>
    <n v="4418.7"/>
    <s v="Well Protected"/>
    <s v="Well Protected"/>
    <n v="1834.1"/>
    <n v="2175.2600000000002"/>
    <x v="0"/>
    <x v="0"/>
    <s v="Endemic"/>
    <s v="VU"/>
    <b v="1"/>
  </r>
  <r>
    <s v="Trachyandra thyrsoidea"/>
    <n v="34.85"/>
    <n v="34.9"/>
    <s v="Poorly Protected"/>
    <s v="Poorly Protected"/>
    <n v="17.574999999999999"/>
    <n v="34.9"/>
    <x v="3"/>
    <x v="3"/>
    <s v="Endemic"/>
    <s v="LC"/>
    <b v="1"/>
  </r>
  <r>
    <s v="Tragia minor"/>
    <n v="17.3"/>
    <n v="0"/>
    <s v="Poorly Protected"/>
    <s v="Not Protected"/>
    <n v="17.024999999999999"/>
    <n v="0"/>
    <x v="3"/>
    <x v="2"/>
    <s v="Not endemic"/>
    <s v="LC"/>
    <b v="1"/>
  </r>
  <r>
    <s v="Tragia physocarpa"/>
    <n v="14.58774"/>
    <n v="0"/>
    <s v="Poorly Protected"/>
    <s v="Not Protected"/>
    <n v="14.58774"/>
    <n v="0"/>
    <x v="3"/>
    <x v="2"/>
    <s v="Not endemic"/>
    <s v="DD"/>
    <b v="1"/>
  </r>
  <r>
    <s v="Trianthema salsoloides var. transvaalensis"/>
    <n v="491547.4"/>
    <n v="481270.6"/>
    <s v="Well Protected"/>
    <s v="Well Protected"/>
    <n v="491547.4"/>
    <n v="481270.6"/>
    <x v="0"/>
    <x v="0"/>
    <s v="Not endemic"/>
    <s v="LC"/>
    <b v="1"/>
  </r>
  <r>
    <s v="Triaspis hypericoides subsp. nelsonii"/>
    <n v="2142.9499999999998"/>
    <n v="1944.65"/>
    <s v="Well Protected"/>
    <s v="Well Protected"/>
    <n v="1875.35"/>
    <n v="1493.085"/>
    <x v="0"/>
    <x v="0"/>
    <s v="Not endemic"/>
    <s v="LC"/>
    <b v="1"/>
  </r>
  <r>
    <s v="Trichodiadema decorum"/>
    <n v="0"/>
    <n v="0"/>
    <s v="Not Protected"/>
    <s v="Not Protected"/>
    <n v="0"/>
    <n v="0"/>
    <x v="2"/>
    <x v="2"/>
    <s v="Endemic"/>
    <s v="DD"/>
    <b v="1"/>
  </r>
  <r>
    <s v="Trieenea frigida"/>
    <n v="10"/>
    <n v="10"/>
    <s v="Poorly Protected"/>
    <s v="Poorly Protected"/>
    <n v="5"/>
    <n v="5"/>
    <x v="3"/>
    <x v="3"/>
    <s v="Endemic"/>
    <s v="Critically Rare"/>
    <b v="1"/>
  </r>
  <r>
    <s v="Trieenea longipedicellata"/>
    <n v="102.9359"/>
    <n v="102.9359"/>
    <s v="Well Protected"/>
    <s v="Well Protected"/>
    <n v="51.467939999999999"/>
    <n v="51.467939999999999"/>
    <x v="1"/>
    <x v="1"/>
    <s v="Endemic"/>
    <s v="Rare"/>
    <b v="0"/>
  </r>
  <r>
    <s v="Trifolium africanum"/>
    <n v="47298"/>
    <n v="34508.199999999997"/>
    <s v="Well Protected"/>
    <s v="Well Protected"/>
    <n v="42365.88"/>
    <n v="18820"/>
    <x v="0"/>
    <x v="0"/>
    <s v="Not endemic"/>
    <s v="LC"/>
    <b v="1"/>
  </r>
  <r>
    <s v="Trifolium burchellianum subsp. burchellianum"/>
    <n v="67228.2"/>
    <n v="39200.400000000001"/>
    <s v="Well Protected"/>
    <s v="Well Protected"/>
    <n v="64675.24"/>
    <n v="22722.99"/>
    <x v="0"/>
    <x v="0"/>
    <s v="Not endemic"/>
    <s v="LC"/>
    <b v="1"/>
  </r>
  <r>
    <s v="Trisetopsis capensis"/>
    <n v="3905.3"/>
    <n v="3561.8"/>
    <s v="Well Protected"/>
    <s v="Well Protected"/>
    <n v="3905.3"/>
    <n v="3561.8"/>
    <x v="0"/>
    <x v="0"/>
    <s v="Endemic"/>
    <s v="LC"/>
    <b v="1"/>
  </r>
  <r>
    <s v="Tritonia bakeri subsp. bakeri"/>
    <n v="2095.9499999999998"/>
    <n v="1956.5"/>
    <s v="Well Protected"/>
    <s v="Well Protected"/>
    <n v="1567.6"/>
    <n v="1519.95"/>
    <x v="0"/>
    <x v="0"/>
    <s v="Endemic"/>
    <s v="LC"/>
    <b v="1"/>
  </r>
  <r>
    <s v="Tritoniopsis toximontana"/>
    <n v="4.0556590000000003"/>
    <n v="4.0556590000000003"/>
    <s v="Not Protected"/>
    <s v="Not Protected"/>
    <n v="2.0278299999999998"/>
    <n v="4.0556590000000003"/>
    <x v="2"/>
    <x v="2"/>
    <s v="Endemic"/>
    <s v="Rare"/>
    <b v="1"/>
  </r>
  <r>
    <s v="Triumfetta pilosa"/>
    <n v="21240"/>
    <n v="18233.95"/>
    <s v="Well Protected"/>
    <s v="Well Protected"/>
    <n v="21240"/>
    <n v="18233.95"/>
    <x v="0"/>
    <x v="0"/>
    <s v="Not endemic"/>
    <s v="LC"/>
    <b v="1"/>
  </r>
  <r>
    <s v="Tulbaghia galpinii"/>
    <n v="7410.5"/>
    <n v="1473.2"/>
    <s v="Well Protected"/>
    <s v="Well Protected"/>
    <n v="7410.5"/>
    <n v="1473.2"/>
    <x v="0"/>
    <x v="0"/>
    <s v="Endemic"/>
    <s v="LC"/>
    <b v="1"/>
  </r>
  <r>
    <s v="Tylecodon reticulatus subsp. phyllopodium"/>
    <n v="4992.8999999999996"/>
    <n v="4282"/>
    <s v="Well Protected"/>
    <s v="Well Protected"/>
    <n v="1140.18"/>
    <n v="4282"/>
    <x v="0"/>
    <x v="0"/>
    <s v="Not endemic"/>
    <s v="LC"/>
    <b v="1"/>
  </r>
  <r>
    <s v="Tylosema esculentum"/>
    <n v="547.65"/>
    <n v="385.3"/>
    <s v="Well Protected"/>
    <s v="Well Protected"/>
    <n v="547.65"/>
    <n v="385.3"/>
    <x v="0"/>
    <x v="0"/>
    <s v="Not endemic"/>
    <s v="LC"/>
    <b v="1"/>
  </r>
  <r>
    <s v="Urochloa brachyura"/>
    <n v="12015.4"/>
    <n v="8344"/>
    <s v="Well Protected"/>
    <s v="Well Protected"/>
    <n v="9600.0400000000009"/>
    <n v="3426.53"/>
    <x v="0"/>
    <x v="0"/>
    <s v="Not endemic"/>
    <s v="LC"/>
    <b v="1"/>
  </r>
  <r>
    <s v="Ursinia filipes"/>
    <n v="115.59"/>
    <n v="115.61"/>
    <s v="Well Protected"/>
    <s v="Well Protected"/>
    <n v="58.25"/>
    <n v="57.511000000000003"/>
    <x v="1"/>
    <x v="1"/>
    <s v="Endemic"/>
    <s v="NT"/>
    <b v="0"/>
  </r>
  <r>
    <s v="Ursinia heterodonta"/>
    <n v="26164.05"/>
    <n v="25576.45"/>
    <s v="Well Protected"/>
    <s v="Well Protected"/>
    <n v="19703.509999999998"/>
    <n v="15816.71"/>
    <x v="0"/>
    <x v="0"/>
    <s v="Endemic"/>
    <s v="LC"/>
    <b v="1"/>
  </r>
  <r>
    <s v="Ursinia nana subsp. nana"/>
    <n v="851651.7"/>
    <n v="551926.4"/>
    <s v="Well Protected"/>
    <s v="Well Protected"/>
    <n v="851651.7"/>
    <n v="551926.4"/>
    <x v="0"/>
    <x v="0"/>
    <s v="Not endemic"/>
    <s v="LC"/>
    <b v="1"/>
  </r>
  <r>
    <s v="Ursinia sericea"/>
    <n v="17655.45"/>
    <n v="17585.900000000001"/>
    <s v="Well Protected"/>
    <s v="Well Protected"/>
    <n v="11274.18"/>
    <n v="9613.02"/>
    <x v="0"/>
    <x v="0"/>
    <s v="Endemic"/>
    <s v="LC"/>
    <b v="1"/>
  </r>
  <r>
    <s v="Vachellia erioloba"/>
    <n v="140937"/>
    <n v="129029.7"/>
    <s v="Well Protected"/>
    <s v="Well Protected"/>
    <n v="134279.70000000001"/>
    <n v="120117"/>
    <x v="0"/>
    <x v="0"/>
    <s v="Not endemic"/>
    <s v="LC"/>
    <b v="1"/>
  </r>
  <r>
    <s v="Vachellia nebrownii"/>
    <n v="4835.5"/>
    <n v="4863.3"/>
    <s v="Well Protected"/>
    <s v="Well Protected"/>
    <n v="4380.1000000000004"/>
    <n v="3245.58"/>
    <x v="0"/>
    <x v="0"/>
    <s v="Not endemic"/>
    <s v="LC"/>
    <b v="1"/>
  </r>
  <r>
    <s v="Vachellia nilotica subsp. kraussiana"/>
    <n v="1681983"/>
    <n v="1579647"/>
    <s v="Well Protected"/>
    <s v="Well Protected"/>
    <n v="1598278"/>
    <n v="1059715"/>
    <x v="0"/>
    <x v="0"/>
    <s v="Not endemic"/>
    <s v="LC"/>
    <b v="1"/>
  </r>
  <r>
    <s v="Vachellia robusta subsp. robusta"/>
    <n v="4834.3500000000004"/>
    <n v="4377.05"/>
    <s v="Well Protected"/>
    <s v="Well Protected"/>
    <n v="4366.32"/>
    <n v="3379.2049999999999"/>
    <x v="0"/>
    <x v="0"/>
    <s v="Not endemic"/>
    <s v="LC"/>
    <b v="1"/>
  </r>
  <r>
    <s v="Vahlia capensis subsp. vulgaris"/>
    <n v="66205.2"/>
    <n v="63198.2"/>
    <s v="Well Protected"/>
    <s v="Well Protected"/>
    <n v="66205.2"/>
    <n v="63198.2"/>
    <x v="0"/>
    <x v="0"/>
    <s v="Not endemic"/>
    <s v="LC"/>
    <b v="1"/>
  </r>
  <r>
    <s v="Vangueria soutpansbergensis"/>
    <n v="56"/>
    <n v="0"/>
    <s v="Moderately Protected"/>
    <s v="Not Protected"/>
    <n v="5.6"/>
    <n v="0"/>
    <x v="3"/>
    <x v="2"/>
    <s v="Endemic"/>
    <s v="LC"/>
    <b v="0"/>
  </r>
  <r>
    <s v="Vigna unguiculata subsp. dekindtiana"/>
    <n v="156208.6"/>
    <n v="134653"/>
    <s v="Well Protected"/>
    <s v="Well Protected"/>
    <n v="150532.6"/>
    <n v="121620"/>
    <x v="0"/>
    <x v="0"/>
    <s v="Not endemic"/>
    <s v="LC"/>
    <b v="1"/>
  </r>
  <r>
    <s v="Viscum hoolei"/>
    <n v="13402.9"/>
    <n v="13328.9"/>
    <s v="Well Protected"/>
    <s v="Well Protected"/>
    <n v="11064.49"/>
    <n v="7729.31"/>
    <x v="0"/>
    <x v="0"/>
    <s v="Not endemic"/>
    <s v="LC"/>
    <b v="1"/>
  </r>
  <r>
    <s v="Wahlenbergia capensis"/>
    <n v="12435.2"/>
    <n v="12322.1"/>
    <s v="Well Protected"/>
    <s v="Well Protected"/>
    <n v="12435.2"/>
    <n v="12322.1"/>
    <x v="0"/>
    <x v="0"/>
    <s v="Endemic"/>
    <s v="LC"/>
    <b v="1"/>
  </r>
  <r>
    <s v="Wahlenbergia costata"/>
    <n v="0"/>
    <n v="0"/>
    <s v="Not Protected"/>
    <s v="Not Protected"/>
    <n v="0"/>
    <n v="0"/>
    <x v="2"/>
    <x v="2"/>
    <s v="Endemic"/>
    <s v="DD"/>
    <b v="1"/>
  </r>
  <r>
    <s v="Wahlenbergia juncea"/>
    <n v="7183.9"/>
    <n v="877.2"/>
    <s v="Well Protected"/>
    <s v="Well Protected"/>
    <n v="7146.25"/>
    <n v="760.25"/>
    <x v="0"/>
    <x v="0"/>
    <s v="Endemic"/>
    <s v="LC"/>
    <b v="1"/>
  </r>
  <r>
    <s v="Wahlenbergia longifolia"/>
    <n v="1565.65"/>
    <n v="1476.65"/>
    <s v="Well Protected"/>
    <s v="Well Protected"/>
    <n v="1565.65"/>
    <n v="1476.65"/>
    <x v="0"/>
    <x v="0"/>
    <s v="Endemic"/>
    <s v="NT"/>
    <b v="1"/>
  </r>
  <r>
    <s v="Wahlenbergia paniculata"/>
    <n v="4053"/>
    <n v="3521.9"/>
    <s v="Well Protected"/>
    <s v="Well Protected"/>
    <n v="4053"/>
    <n v="3521.9"/>
    <x v="0"/>
    <x v="0"/>
    <s v="Endemic"/>
    <s v="LC"/>
    <b v="1"/>
  </r>
  <r>
    <s v="Wahlenbergia rivularis"/>
    <n v="4684.8999999999996"/>
    <n v="4561.3500000000004"/>
    <s v="Well Protected"/>
    <s v="Well Protected"/>
    <n v="4435.3850000000002"/>
    <n v="2520.0500000000002"/>
    <x v="0"/>
    <x v="0"/>
    <s v="Endemic"/>
    <s v="LC"/>
    <b v="1"/>
  </r>
  <r>
    <s v="Wahlenbergia tenerrima"/>
    <n v="45984.3"/>
    <n v="27561.85"/>
    <s v="Well Protected"/>
    <s v="Well Protected"/>
    <n v="38866.57"/>
    <n v="17398.97"/>
    <x v="0"/>
    <x v="0"/>
    <s v="Endemic"/>
    <s v="LC"/>
    <b v="1"/>
  </r>
  <r>
    <s v="Warburgia salutaris"/>
    <n v="23.3"/>
    <n v="22.12"/>
    <s v="Poorly Protected"/>
    <s v="Poorly Protected"/>
    <n v="15.994"/>
    <n v="13.496"/>
    <x v="3"/>
    <x v="3"/>
    <s v="Not endemic"/>
    <s v="VU"/>
    <b v="1"/>
  </r>
  <r>
    <s v="Watsonia borbonica subsp. ardernei"/>
    <n v="350.2"/>
    <n v="350.8"/>
    <s v="Well Protected"/>
    <s v="Well Protected"/>
    <n v="175.1"/>
    <n v="151.37"/>
    <x v="0"/>
    <x v="0"/>
    <s v="Endemic"/>
    <s v="EN"/>
    <b v="1"/>
  </r>
  <r>
    <s v="Watsonia vanderspuyiae"/>
    <n v="9791.5"/>
    <n v="9814.2999999999993"/>
    <s v="Well Protected"/>
    <s v="Well Protected"/>
    <n v="5008.8500000000004"/>
    <n v="5706.65"/>
    <x v="0"/>
    <x v="0"/>
    <s v="Endemic"/>
    <s v="LC"/>
    <b v="1"/>
  </r>
  <r>
    <s v="Watsonia versfeldii"/>
    <n v="51.31"/>
    <n v="51.31"/>
    <s v="Moderately Protected"/>
    <s v="Moderately Protected"/>
    <n v="25.655000000000001"/>
    <n v="29.98"/>
    <x v="3"/>
    <x v="3"/>
    <s v="Endemic"/>
    <s v="LC"/>
    <b v="0"/>
  </r>
  <r>
    <s v="Watsonia wilmsii"/>
    <n v="1720"/>
    <n v="1719.25"/>
    <s v="Well Protected"/>
    <s v="Well Protected"/>
    <n v="1679.325"/>
    <n v="1430.11"/>
    <x v="0"/>
    <x v="0"/>
    <s v="Endemic"/>
    <s v="LC"/>
    <b v="1"/>
  </r>
  <r>
    <s v="Wiborgia obcordata"/>
    <n v="14979.9"/>
    <n v="14786.2"/>
    <s v="Well Protected"/>
    <s v="Well Protected"/>
    <n v="14979.9"/>
    <n v="14786.2"/>
    <x v="0"/>
    <x v="0"/>
    <s v="Endemic"/>
    <s v="LC"/>
    <b v="1"/>
  </r>
  <r>
    <s v="Wurmbea angustifolia"/>
    <n v="7316"/>
    <n v="7217.95"/>
    <s v="Well Protected"/>
    <s v="Well Protected"/>
    <n v="7175.1750000000002"/>
    <n v="6788.4"/>
    <x v="0"/>
    <x v="0"/>
    <s v="Not endemic"/>
    <s v="LC"/>
    <b v="1"/>
  </r>
  <r>
    <s v="Wurmbea spicata"/>
    <n v="2232.3000000000002"/>
    <n v="2242.0500000000002"/>
    <s v="Well Protected"/>
    <s v="Well Protected"/>
    <n v="1338.71"/>
    <n v="1303.22"/>
    <x v="0"/>
    <x v="0"/>
    <s v="Endemic"/>
    <s v="LC"/>
    <b v="1"/>
  </r>
  <r>
    <s v="Wurmbea stricta"/>
    <n v="2562.8000000000002"/>
    <n v="2577.6"/>
    <s v="Well Protected"/>
    <s v="Well Protected"/>
    <n v="1438.47"/>
    <n v="1657.66"/>
    <x v="0"/>
    <x v="0"/>
    <s v="Endemic"/>
    <s v="LC"/>
    <b v="1"/>
  </r>
  <r>
    <s v="Xylia torreana"/>
    <n v="551.1"/>
    <n v="551.15"/>
    <s v="Well Protected"/>
    <s v="Well Protected"/>
    <n v="551.1"/>
    <n v="275.57499999999999"/>
    <x v="0"/>
    <x v="0"/>
    <s v="Not endemic"/>
    <s v="LC"/>
    <b v="1"/>
  </r>
  <r>
    <s v="Xysmalobium confusum"/>
    <n v="119.55"/>
    <n v="109.18"/>
    <s v="Well Protected"/>
    <s v="Well Protected"/>
    <n v="119.38"/>
    <n v="102.765"/>
    <x v="0"/>
    <x v="0"/>
    <s v="Not endemic"/>
    <s v="LC"/>
    <b v="1"/>
  </r>
  <r>
    <s v="Zaluzianskya distans"/>
    <n v="68.97"/>
    <n v="69.430000000000007"/>
    <s v="Moderately Protected"/>
    <s v="Moderately Protected"/>
    <n v="65.400000000000006"/>
    <n v="40.42"/>
    <x v="1"/>
    <x v="3"/>
    <s v="Endemic"/>
    <s v="Rare"/>
    <b v="1"/>
  </r>
  <r>
    <s v="Zaluzianskya glandulosa"/>
    <n v="30"/>
    <n v="30"/>
    <s v="Poorly Protected"/>
    <s v="Poorly Protected"/>
    <n v="15"/>
    <n v="15"/>
    <x v="3"/>
    <x v="3"/>
    <s v="Endemic"/>
    <s v="Critically Rare"/>
    <b v="1"/>
  </r>
  <r>
    <s v="Zaluzianskya inflata"/>
    <n v="458.8"/>
    <n v="459.05"/>
    <s v="Well Protected"/>
    <s v="Well Protected"/>
    <n v="406.10500000000002"/>
    <n v="258.8"/>
    <x v="0"/>
    <x v="0"/>
    <s v="Endemic"/>
    <s v="LC"/>
    <b v="1"/>
  </r>
  <r>
    <s v="Zaluzianskya natalensis"/>
    <n v="3855.8"/>
    <n v="3276.85"/>
    <s v="Well Protected"/>
    <s v="Well Protected"/>
    <n v="3208.8049999999998"/>
    <n v="1784.4"/>
    <x v="0"/>
    <x v="0"/>
    <s v="Not endemic"/>
    <s v="LC"/>
    <b v="1"/>
  </r>
  <r>
    <s v="Zaluzianskya regalis"/>
    <n v="0"/>
    <n v="0"/>
    <s v="Not Protected"/>
    <s v="Not Protected"/>
    <n v="0"/>
    <n v="0"/>
    <x v="2"/>
    <x v="2"/>
    <s v="Endemic"/>
    <s v="Rare"/>
    <b v="1"/>
  </r>
  <r>
    <s v="Zaluzianskya spathacea"/>
    <n v="27798.1"/>
    <n v="25318.1"/>
    <s v="Well Protected"/>
    <s v="Well Protected"/>
    <n v="25437.25"/>
    <n v="13312.9"/>
    <x v="0"/>
    <x v="0"/>
    <s v="Not endemic"/>
    <s v="LC"/>
    <b v="1"/>
  </r>
  <r>
    <s v="Zehneria parvifolia"/>
    <n v="1707.35"/>
    <n v="1711.7"/>
    <s v="Well Protected"/>
    <s v="Well Protected"/>
    <n v="1707.35"/>
    <n v="1711.7"/>
    <x v="0"/>
    <x v="0"/>
    <s v="Not endemic"/>
    <s v="LC"/>
    <b v="1"/>
  </r>
  <r>
    <s v="Zyrphelis ecklonis subsp. strictifolia"/>
    <n v="50"/>
    <n v="50"/>
    <s v="Moderately Protected"/>
    <s v="Moderately Protected"/>
    <n v="25"/>
    <n v="45"/>
    <x v="3"/>
    <x v="3"/>
    <s v="Endemic"/>
    <s v="Rare"/>
    <b v="0"/>
  </r>
  <r>
    <s v="Zyrphelis leiocarpa"/>
    <n v="473"/>
    <n v="473.05"/>
    <s v="Well Protected"/>
    <s v="Well Protected"/>
    <n v="236.5"/>
    <n v="236.245"/>
    <x v="0"/>
    <x v="0"/>
    <s v="Endemic"/>
    <s v="NT"/>
    <b v="1"/>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r>
    <m/>
    <m/>
    <m/>
    <m/>
    <m/>
    <m/>
    <m/>
    <x v="4"/>
    <x v="4"/>
    <m/>
    <m/>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s v="Abutilon angulatum"/>
    <n v="95851"/>
    <n v="87902.75"/>
    <x v="0"/>
    <s v="Well Protected"/>
    <n v="95851"/>
    <n v="87902.75"/>
    <s v="Well Protected"/>
    <s v="Well Protected"/>
    <s v="Not endemic"/>
    <s v="LC"/>
    <b v="1"/>
    <b v="1"/>
  </r>
  <r>
    <s v="Acalypha sonderiana"/>
    <n v="6008.7"/>
    <n v="5672.5"/>
    <x v="0"/>
    <s v="Well Protected"/>
    <n v="4366.0600000000004"/>
    <n v="5091.18"/>
    <s v="Well Protected"/>
    <s v="Well Protected"/>
    <s v="Not endemic"/>
    <s v="LC"/>
    <b v="1"/>
    <b v="1"/>
  </r>
  <r>
    <s v="Acmadenia burchellii"/>
    <n v="139.19"/>
    <n v="139.22"/>
    <x v="0"/>
    <s v="Well Protected"/>
    <n v="80.497"/>
    <n v="73.418000000000006"/>
    <s v="Moderately Protected"/>
    <s v="Moderately Protected"/>
    <s v="Endemic"/>
    <s v="Rare"/>
    <b v="0"/>
    <b v="1"/>
  </r>
  <r>
    <s v="Acmadenia tetracarpellata"/>
    <n v="176.2"/>
    <n v="176.2"/>
    <x v="0"/>
    <s v="Well Protected"/>
    <n v="176.2"/>
    <n v="88.1"/>
    <s v="Well Protected"/>
    <s v="Moderately Protected"/>
    <s v="Endemic"/>
    <s v="Rare"/>
    <b v="1"/>
    <b v="0"/>
  </r>
  <r>
    <s v="Adenandra villosa subsp. orbicularis"/>
    <n v="629.29999999999995"/>
    <n v="611.45000000000005"/>
    <x v="0"/>
    <s v="Well Protected"/>
    <n v="315.11"/>
    <n v="305.07499999999999"/>
    <s v="Well Protected"/>
    <s v="Well Protected"/>
    <s v="Endemic"/>
    <s v="NT"/>
    <b v="1"/>
    <b v="1"/>
  </r>
  <r>
    <s v="Adenia fruticosa subsp. fruticosa"/>
    <n v="494.05"/>
    <n v="494.1"/>
    <x v="0"/>
    <s v="Well Protected"/>
    <n v="217.70500000000001"/>
    <n v="217.66"/>
    <s v="Well Protected"/>
    <s v="Well Protected"/>
    <s v="Endemic"/>
    <s v="NT"/>
    <b v="1"/>
    <b v="1"/>
  </r>
  <r>
    <s v="Adenium swazicum"/>
    <n v="6466.13"/>
    <n v="6467.39"/>
    <x v="0"/>
    <s v="Well Protected"/>
    <n v="6466.13"/>
    <n v="3686.5250000000001"/>
    <s v="Well Protected"/>
    <s v="Well Protected"/>
    <s v="Not endemic"/>
    <s v="VU"/>
    <b v="1"/>
    <b v="1"/>
  </r>
  <r>
    <s v="Adenogramma littoralis"/>
    <n v="0"/>
    <n v="0"/>
    <x v="1"/>
    <s v="Not Protected"/>
    <n v="0"/>
    <n v="0"/>
    <s v="Not Protected"/>
    <s v="Not Protected"/>
    <s v="Endemic"/>
    <s v="DD"/>
    <b v="1"/>
    <b v="1"/>
  </r>
  <r>
    <s v="Adromischus leucophyllus"/>
    <n v="40.341670000000001"/>
    <n v="37.925559999999997"/>
    <x v="2"/>
    <s v="Poorly Protected"/>
    <n v="32.068330000000003"/>
    <n v="34.893230000000003"/>
    <s v="Poorly Protected"/>
    <s v="Poorly Protected"/>
    <s v="Endemic"/>
    <s v="LC"/>
    <b v="1"/>
    <b v="1"/>
  </r>
  <r>
    <s v="Adromischus marianiae"/>
    <n v="14238.95"/>
    <n v="13886.3"/>
    <x v="0"/>
    <s v="Well Protected"/>
    <n v="6660.6049999999996"/>
    <n v="9021.26"/>
    <s v="Well Protected"/>
    <s v="Well Protected"/>
    <s v="Not endemic"/>
    <s v="NT"/>
    <b v="1"/>
    <b v="1"/>
  </r>
  <r>
    <s v="Aeollanthus buchnerianus"/>
    <n v="18879.75"/>
    <n v="17110.5"/>
    <x v="0"/>
    <s v="Well Protected"/>
    <n v="16723.740000000002"/>
    <n v="13842.53"/>
    <s v="Well Protected"/>
    <s v="Well Protected"/>
    <s v="Not endemic"/>
    <s v="LC"/>
    <b v="1"/>
    <b v="1"/>
  </r>
  <r>
    <s v="Agathosma affinis"/>
    <n v="9879.5"/>
    <n v="9880.6"/>
    <x v="0"/>
    <s v="Well Protected"/>
    <n v="8061"/>
    <n v="6771.05"/>
    <s v="Well Protected"/>
    <s v="Well Protected"/>
    <s v="Endemic"/>
    <s v="LC"/>
    <b v="1"/>
    <b v="1"/>
  </r>
  <r>
    <s v="Agathosma geniculata"/>
    <n v="2469.1"/>
    <n v="2469.6"/>
    <x v="0"/>
    <s v="Well Protected"/>
    <n v="1246.49"/>
    <n v="543.37"/>
    <s v="Well Protected"/>
    <s v="Well Protected"/>
    <s v="Endemic"/>
    <s v="NT"/>
    <b v="1"/>
    <b v="1"/>
  </r>
  <r>
    <s v="Agathosma hirta"/>
    <n v="1136.0999999999999"/>
    <n v="1137.2"/>
    <x v="0"/>
    <s v="Well Protected"/>
    <n v="575.6"/>
    <n v="341.06"/>
    <s v="Well Protected"/>
    <s v="Well Protected"/>
    <s v="Endemic"/>
    <s v="NT"/>
    <b v="1"/>
    <b v="1"/>
  </r>
  <r>
    <s v="Agathosma longicornu"/>
    <n v="2040.6"/>
    <n v="2044.95"/>
    <x v="0"/>
    <s v="Well Protected"/>
    <n v="1023.05"/>
    <n v="1391.85"/>
    <s v="Well Protected"/>
    <s v="Well Protected"/>
    <s v="Endemic"/>
    <s v="Rare"/>
    <b v="1"/>
    <b v="1"/>
  </r>
  <r>
    <s v="Agathosma peglerae"/>
    <n v="422.5"/>
    <n v="422.85"/>
    <x v="0"/>
    <s v="Well Protected"/>
    <n v="249.125"/>
    <n v="110.33"/>
    <s v="Well Protected"/>
    <s v="Well Protected"/>
    <s v="Endemic"/>
    <s v="LC"/>
    <b v="1"/>
    <b v="1"/>
  </r>
  <r>
    <s v="Agelanthus natalitius subsp. zeyheri"/>
    <n v="29595.1"/>
    <n v="29203.7"/>
    <x v="0"/>
    <s v="Well Protected"/>
    <n v="24783.919999999998"/>
    <n v="22526.400000000001"/>
    <s v="Well Protected"/>
    <s v="Well Protected"/>
    <s v="Not endemic"/>
    <s v="LC"/>
    <b v="1"/>
    <b v="1"/>
  </r>
  <r>
    <s v="Albuca ciliaris"/>
    <n v="0"/>
    <n v="0"/>
    <x v="1"/>
    <s v="Not Protected"/>
    <n v="0"/>
    <n v="0"/>
    <s v="Not Protected"/>
    <s v="Not Protected"/>
    <s v="Endemic"/>
    <s v="LC"/>
    <b v="1"/>
    <b v="1"/>
  </r>
  <r>
    <s v="Albuca clanwilliamaegloria"/>
    <n v="0"/>
    <n v="0"/>
    <x v="1"/>
    <s v="Not Protected"/>
    <n v="0"/>
    <n v="0"/>
    <s v="Not Protected"/>
    <s v="Not Protected"/>
    <s v="Endemic"/>
    <s v="EN"/>
    <b v="1"/>
    <b v="1"/>
  </r>
  <r>
    <s v="Albuca echinosperma"/>
    <n v="1410.05"/>
    <n v="1415.8"/>
    <x v="0"/>
    <s v="Well Protected"/>
    <n v="751.58500000000004"/>
    <n v="691.52499999999998"/>
    <s v="Well Protected"/>
    <s v="Well Protected"/>
    <s v="Endemic"/>
    <s v="NT"/>
    <b v="1"/>
    <b v="1"/>
  </r>
  <r>
    <s v="Albuca etesiogaripensis"/>
    <n v="10"/>
    <n v="10"/>
    <x v="2"/>
    <s v="Poorly Protected"/>
    <n v="1"/>
    <n v="1"/>
    <s v="Not Protected"/>
    <s v="Not Protected"/>
    <s v="Not endemic"/>
    <s v="DD"/>
    <b v="0"/>
    <b v="1"/>
  </r>
  <r>
    <s v="Albuca hesquaspoortensis"/>
    <n v="0"/>
    <n v="0"/>
    <x v="1"/>
    <s v="Not Protected"/>
    <n v="0"/>
    <n v="0"/>
    <s v="Not Protected"/>
    <s v="Not Protected"/>
    <s v="Endemic"/>
    <s v="DD"/>
    <b v="1"/>
    <b v="1"/>
  </r>
  <r>
    <s v="Albuca juncifolia subsp. xanthocodon"/>
    <n v="324.60000000000002"/>
    <n v="324.95"/>
    <x v="0"/>
    <s v="Well Protected"/>
    <n v="324.60000000000002"/>
    <n v="162.47499999999999"/>
    <s v="Well Protected"/>
    <s v="Well Protected"/>
    <s v="Not endemic"/>
    <s v="LC"/>
    <b v="1"/>
    <b v="1"/>
  </r>
  <r>
    <s v="Albuca longipes"/>
    <n v="35995.800000000003"/>
    <n v="35405"/>
    <x v="0"/>
    <s v="Well Protected"/>
    <n v="23263.279999999999"/>
    <n v="23869.67"/>
    <s v="Well Protected"/>
    <s v="Well Protected"/>
    <s v="Not endemic"/>
    <s v="LC"/>
    <b v="1"/>
    <b v="1"/>
  </r>
  <r>
    <s v="Albuca osmynella"/>
    <n v="1.9"/>
    <n v="1.9"/>
    <x v="1"/>
    <s v="Not Protected"/>
    <n v="0.19"/>
    <n v="1.9"/>
    <s v="Not Protected"/>
    <s v="Not Protected"/>
    <s v="Endemic"/>
    <s v="DD"/>
    <b v="1"/>
    <b v="1"/>
  </r>
  <r>
    <s v="Alchemilla elongata"/>
    <n v="1675.2"/>
    <n v="1594.35"/>
    <x v="0"/>
    <s v="Well Protected"/>
    <n v="1627.45"/>
    <n v="1001.86"/>
    <s v="Well Protected"/>
    <s v="Well Protected"/>
    <s v="Not endemic"/>
    <s v="LC"/>
    <b v="1"/>
    <b v="1"/>
  </r>
  <r>
    <s v="Alchemilla natalensis"/>
    <n v="8291.15"/>
    <n v="7121.6"/>
    <x v="0"/>
    <s v="Well Protected"/>
    <n v="7329.1"/>
    <n v="3761.68"/>
    <s v="Well Protected"/>
    <s v="Well Protected"/>
    <s v="Endemic"/>
    <s v="LC"/>
    <b v="1"/>
    <b v="1"/>
  </r>
  <r>
    <s v="Alectra orobanchoides"/>
    <n v="54635.3"/>
    <n v="46226.6"/>
    <x v="0"/>
    <s v="Well Protected"/>
    <n v="54635.3"/>
    <n v="46226.6"/>
    <s v="Well Protected"/>
    <s v="Well Protected"/>
    <s v="Not endemic"/>
    <s v="LC"/>
    <b v="1"/>
    <b v="1"/>
  </r>
  <r>
    <s v="Alectra sessiliflora"/>
    <n v="108091.8"/>
    <n v="105131"/>
    <x v="0"/>
    <s v="Well Protected"/>
    <n v="108091.8"/>
    <n v="105131"/>
    <s v="Well Protected"/>
    <s v="Well Protected"/>
    <s v="Not endemic"/>
    <s v="LC"/>
    <b v="1"/>
    <b v="1"/>
  </r>
  <r>
    <s v="Alepidea insculpta"/>
    <n v="100.5629"/>
    <n v="100.5629"/>
    <x v="0"/>
    <s v="Well Protected"/>
    <n v="100.5629"/>
    <n v="50.28143"/>
    <s v="Well Protected"/>
    <s v="Moderately Protected"/>
    <s v="Endemic"/>
    <s v="Rare"/>
    <b v="1"/>
    <b v="0"/>
  </r>
  <r>
    <s v="Alepidea jenkinsii"/>
    <n v="1.5092840000000001"/>
    <n v="1.480329"/>
    <x v="1"/>
    <s v="Not Protected"/>
    <n v="1.5092840000000001"/>
    <n v="1.462232"/>
    <s v="Not Protected"/>
    <s v="Not Protected"/>
    <s v="Endemic"/>
    <s v="VU"/>
    <b v="1"/>
    <b v="1"/>
  </r>
  <r>
    <s v="Allophylus dregeanus"/>
    <n v="18753"/>
    <n v="17794.099999999999"/>
    <x v="0"/>
    <s v="Well Protected"/>
    <n v="13905.75"/>
    <n v="14738.99"/>
    <s v="Well Protected"/>
    <s v="Well Protected"/>
    <s v="Endemic"/>
    <s v="LC"/>
    <b v="1"/>
    <b v="1"/>
  </r>
  <r>
    <s v="Aloe glauca"/>
    <n v="450.57"/>
    <n v="429.07"/>
    <x v="0"/>
    <s v="Well Protected"/>
    <n v="235.108"/>
    <n v="272.08499999999998"/>
    <s v="Well Protected"/>
    <s v="Well Protected"/>
    <s v="Endemic"/>
    <s v="LC"/>
    <b v="1"/>
    <b v="1"/>
  </r>
  <r>
    <s v="Aloe maculata"/>
    <n v="35043"/>
    <n v="28529.8"/>
    <x v="0"/>
    <s v="Well Protected"/>
    <n v="35037.800000000003"/>
    <n v="28077.55"/>
    <s v="Well Protected"/>
    <s v="Well Protected"/>
    <s v="Not endemic"/>
    <s v="LC"/>
    <b v="1"/>
    <b v="1"/>
  </r>
  <r>
    <s v="Aloe meyeri"/>
    <n v="107.15300000000001"/>
    <n v="107.15300000000001"/>
    <x v="0"/>
    <s v="Well Protected"/>
    <n v="10.715299999999999"/>
    <n v="10.715299999999999"/>
    <s v="Poorly Protected"/>
    <s v="Poorly Protected"/>
    <s v="Not endemic"/>
    <s v="CR"/>
    <b v="0"/>
    <b v="1"/>
  </r>
  <r>
    <s v="Aloe viridiana"/>
    <n v="152.61000000000001"/>
    <n v="119.62"/>
    <x v="0"/>
    <s v="Well Protected"/>
    <n v="152.61000000000001"/>
    <n v="115.88"/>
    <s v="Well Protected"/>
    <s v="Well Protected"/>
    <s v="Not endemic"/>
    <s v="LC"/>
    <b v="1"/>
    <b v="1"/>
  </r>
  <r>
    <s v="Alsophila dregei"/>
    <n v="17518.919999999998"/>
    <n v="15079.1"/>
    <x v="0"/>
    <s v="Well Protected"/>
    <n v="14658.67"/>
    <n v="11591.24"/>
    <s v="Well Protected"/>
    <s v="Well Protected"/>
    <s v="Not endemic"/>
    <s v="LC"/>
    <b v="1"/>
    <b v="1"/>
  </r>
  <r>
    <s v="Amphibolia succulenta"/>
    <n v="5743.1"/>
    <n v="5587.7"/>
    <x v="0"/>
    <s v="Well Protected"/>
    <n v="5743.1"/>
    <n v="5587.7"/>
    <s v="Well Protected"/>
    <s v="Well Protected"/>
    <s v="Endemic"/>
    <s v="EN"/>
    <b v="1"/>
    <b v="1"/>
  </r>
  <r>
    <s v="Anacampseros albissima"/>
    <n v="9712.7000000000007"/>
    <n v="8197.1"/>
    <x v="0"/>
    <s v="Well Protected"/>
    <n v="2960.67"/>
    <n v="2225.15"/>
    <s v="Well Protected"/>
    <s v="Well Protected"/>
    <s v="Not endemic"/>
    <s v="VU"/>
    <b v="1"/>
    <b v="1"/>
  </r>
  <r>
    <s v="Anaxeton hirsutum"/>
    <n v="660.25"/>
    <n v="660.35"/>
    <x v="0"/>
    <s v="Well Protected"/>
    <n v="430.47500000000002"/>
    <n v="312.01499999999999"/>
    <s v="Well Protected"/>
    <s v="Well Protected"/>
    <s v="Endemic"/>
    <s v="EN"/>
    <b v="1"/>
    <b v="1"/>
  </r>
  <r>
    <s v="Anemone fanninii"/>
    <n v="9867.5"/>
    <n v="9568.5499999999993"/>
    <x v="0"/>
    <s v="Well Protected"/>
    <n v="9547.5550000000003"/>
    <n v="4841.8149999999996"/>
    <s v="Well Protected"/>
    <s v="Well Protected"/>
    <s v="Not endemic"/>
    <s v="NT"/>
    <b v="1"/>
    <b v="1"/>
  </r>
  <r>
    <s v="Anisochaeta mikanioides"/>
    <n v="91.95"/>
    <n v="91.95"/>
    <x v="3"/>
    <s v="Moderately Protected"/>
    <n v="91.825000000000003"/>
    <n v="72.424999999999997"/>
    <s v="Moderately Protected"/>
    <s v="Moderately Protected"/>
    <s v="Endemic"/>
    <s v="NT"/>
    <b v="1"/>
    <b v="1"/>
  </r>
  <r>
    <s v="Anisotoma natalensis"/>
    <n v="0.44"/>
    <n v="0.44"/>
    <x v="1"/>
    <s v="Not Protected"/>
    <n v="0.4"/>
    <n v="8.4000000000000005E-2"/>
    <s v="Not Protected"/>
    <s v="Not Protected"/>
    <s v="Endemic"/>
    <s v="CR"/>
    <b v="1"/>
    <b v="1"/>
  </r>
  <r>
    <s v="Antegibbaeum fissoides"/>
    <n v="3136.5"/>
    <n v="2985.4"/>
    <x v="0"/>
    <s v="Well Protected"/>
    <n v="3136.5"/>
    <n v="2982.65"/>
    <s v="Well Protected"/>
    <s v="Well Protected"/>
    <s v="Endemic"/>
    <s v="LC"/>
    <b v="1"/>
    <b v="1"/>
  </r>
  <r>
    <s v="Antherotoma phaeotricha"/>
    <n v="684.95"/>
    <n v="532.85"/>
    <x v="0"/>
    <s v="Well Protected"/>
    <n v="621.4"/>
    <n v="463.27499999999998"/>
    <s v="Well Protected"/>
    <s v="Well Protected"/>
    <s v="Not endemic"/>
    <s v="LC"/>
    <b v="1"/>
    <b v="1"/>
  </r>
  <r>
    <s v="Anthochortus ecklonii"/>
    <n v="24504.400000000001"/>
    <n v="24476.9"/>
    <x v="0"/>
    <s v="Well Protected"/>
    <n v="17726.45"/>
    <n v="14386.84"/>
    <s v="Well Protected"/>
    <s v="Well Protected"/>
    <s v="Endemic"/>
    <s v="LC"/>
    <b v="1"/>
    <b v="1"/>
  </r>
  <r>
    <s v="Antimima bracteata"/>
    <n v="10"/>
    <n v="0"/>
    <x v="2"/>
    <s v="Not Protected"/>
    <n v="5"/>
    <n v="0"/>
    <s v="Poorly Protected"/>
    <s v="Not Protected"/>
    <s v="Endemic"/>
    <s v="DD"/>
    <b v="1"/>
    <b v="0"/>
  </r>
  <r>
    <s v="Antimima hallii"/>
    <n v="0"/>
    <n v="0"/>
    <x v="1"/>
    <s v="Not Protected"/>
    <n v="0"/>
    <n v="0"/>
    <s v="Not Protected"/>
    <s v="Not Protected"/>
    <s v="Endemic"/>
    <s v="LC"/>
    <b v="1"/>
    <b v="1"/>
  </r>
  <r>
    <s v="Antimima peersii"/>
    <n v="0"/>
    <n v="0"/>
    <x v="1"/>
    <s v="Not Protected"/>
    <n v="0"/>
    <n v="0"/>
    <s v="Not Protected"/>
    <s v="Not Protected"/>
    <s v="Endemic"/>
    <s v="VU"/>
    <b v="1"/>
    <b v="1"/>
  </r>
  <r>
    <s v="Antimima ventricosa"/>
    <n v="4062.5"/>
    <n v="3926.4"/>
    <x v="0"/>
    <s v="Well Protected"/>
    <n v="2031.25"/>
    <n v="3926.4"/>
    <s v="Well Protected"/>
    <s v="Well Protected"/>
    <s v="Endemic"/>
    <s v="LC"/>
    <b v="1"/>
    <b v="1"/>
  </r>
  <r>
    <s v="Antizoma miersiana"/>
    <n v="14419.4"/>
    <n v="13839.7"/>
    <x v="0"/>
    <s v="Well Protected"/>
    <n v="6183.25"/>
    <n v="5562.83"/>
    <s v="Well Protected"/>
    <s v="Well Protected"/>
    <s v="Not endemic"/>
    <s v="LC"/>
    <b v="1"/>
    <b v="1"/>
  </r>
  <r>
    <s v="Aptosimum albomarginatum"/>
    <n v="98307.5"/>
    <n v="87736.7"/>
    <x v="0"/>
    <s v="Well Protected"/>
    <n v="98307.5"/>
    <n v="87736.7"/>
    <s v="Well Protected"/>
    <s v="Well Protected"/>
    <s v="Not endemic"/>
    <s v="LC"/>
    <b v="1"/>
    <b v="1"/>
  </r>
  <r>
    <s v="Aptosimum marlothii"/>
    <n v="27031.599999999999"/>
    <n v="10024"/>
    <x v="0"/>
    <s v="Well Protected"/>
    <n v="26698.55"/>
    <n v="9379.51"/>
    <s v="Well Protected"/>
    <s v="Well Protected"/>
    <s v="Not endemic"/>
    <s v="LC"/>
    <b v="1"/>
    <b v="1"/>
  </r>
  <r>
    <s v="Arctopus echinatus"/>
    <n v="65420.4"/>
    <n v="64945.4"/>
    <x v="0"/>
    <s v="Well Protected"/>
    <n v="65420.4"/>
    <n v="64945.4"/>
    <s v="Well Protected"/>
    <s v="Well Protected"/>
    <s v="Endemic"/>
    <s v="LC"/>
    <b v="1"/>
    <b v="1"/>
  </r>
  <r>
    <s v="Arctotis acaulis"/>
    <n v="13308.9"/>
    <n v="12600.5"/>
    <x v="0"/>
    <s v="Well Protected"/>
    <n v="13308.9"/>
    <n v="12600.5"/>
    <s v="Well Protected"/>
    <s v="Well Protected"/>
    <s v="Endemic"/>
    <s v="LC"/>
    <b v="1"/>
    <b v="1"/>
  </r>
  <r>
    <s v="Arctotis diffusa"/>
    <n v="1145.0999999999999"/>
    <n v="1145.7"/>
    <x v="0"/>
    <s v="Well Protected"/>
    <n v="1145.0999999999999"/>
    <n v="572.85"/>
    <s v="Well Protected"/>
    <s v="Well Protected"/>
    <s v="Endemic"/>
    <s v="LC"/>
    <b v="1"/>
    <b v="1"/>
  </r>
  <r>
    <s v="Arenifera pillansii"/>
    <n v="177.85"/>
    <n v="177.9"/>
    <x v="0"/>
    <s v="Well Protected"/>
    <n v="17.785"/>
    <n v="22.95"/>
    <s v="Poorly Protected"/>
    <s v="Poorly Protected"/>
    <s v="Endemic"/>
    <s v="CR"/>
    <b v="0"/>
    <b v="1"/>
  </r>
  <r>
    <s v="Argyroderma testiculare"/>
    <n v="88.46"/>
    <n v="88.48"/>
    <x v="3"/>
    <s v="Moderately Protected"/>
    <n v="44.23"/>
    <n v="88.48"/>
    <s v="Poorly Protected"/>
    <s v="Moderately Protected"/>
    <s v="Endemic"/>
    <s v="NT"/>
    <b v="0"/>
    <b v="0"/>
  </r>
  <r>
    <s v="Argyrolobium harmsianum"/>
    <n v="2248.6999999999998"/>
    <n v="2249.4"/>
    <x v="0"/>
    <s v="Well Protected"/>
    <n v="1124.3499999999999"/>
    <n v="318.89999999999998"/>
    <s v="Well Protected"/>
    <s v="Well Protected"/>
    <s v="Endemic"/>
    <s v="NT"/>
    <b v="1"/>
    <b v="1"/>
  </r>
  <r>
    <s v="Aristea abyssinica"/>
    <n v="55494"/>
    <n v="54017.1"/>
    <x v="0"/>
    <s v="Well Protected"/>
    <n v="55494"/>
    <n v="54017.1"/>
    <s v="Well Protected"/>
    <s v="Well Protected"/>
    <s v="Not endemic"/>
    <s v="LC"/>
    <b v="1"/>
    <b v="1"/>
  </r>
  <r>
    <s v="Aristea ecklonii"/>
    <n v="13311.9"/>
    <n v="12721.9"/>
    <x v="0"/>
    <s v="Well Protected"/>
    <n v="10254.84"/>
    <n v="7666.84"/>
    <s v="Well Protected"/>
    <s v="Well Protected"/>
    <s v="Not endemic"/>
    <s v="LC"/>
    <b v="1"/>
    <b v="1"/>
  </r>
  <r>
    <s v="Aristea ensifolia"/>
    <n v="4291.5"/>
    <n v="4296.3"/>
    <x v="0"/>
    <s v="Well Protected"/>
    <n v="3292.63"/>
    <n v="2237.54"/>
    <s v="Well Protected"/>
    <s v="Well Protected"/>
    <s v="Endemic"/>
    <s v="LC"/>
    <b v="1"/>
    <b v="1"/>
  </r>
  <r>
    <s v="Aristea teretifolia"/>
    <n v="3.6"/>
    <n v="3.6"/>
    <x v="1"/>
    <s v="Not Protected"/>
    <n v="1.8"/>
    <n v="0.6"/>
    <s v="Not Protected"/>
    <s v="Not Protected"/>
    <s v="Endemic"/>
    <s v="EN"/>
    <b v="1"/>
    <b v="1"/>
  </r>
  <r>
    <s v="Aristida dasydesmis"/>
    <n v="1049.3"/>
    <n v="1050"/>
    <x v="0"/>
    <s v="Well Protected"/>
    <n v="1049.3"/>
    <n v="525"/>
    <s v="Well Protected"/>
    <s v="Well Protected"/>
    <s v="Endemic"/>
    <s v="LC"/>
    <b v="1"/>
    <b v="1"/>
  </r>
  <r>
    <s v="Aristida monticola"/>
    <n v="12789.3"/>
    <n v="12738.4"/>
    <x v="0"/>
    <s v="Well Protected"/>
    <n v="12725.35"/>
    <n v="6791.15"/>
    <s v="Well Protected"/>
    <s v="Well Protected"/>
    <s v="Not endemic"/>
    <s v="LC"/>
    <b v="1"/>
    <b v="1"/>
  </r>
  <r>
    <s v="Aristida recta"/>
    <n v="108.69"/>
    <n v="101.25"/>
    <x v="0"/>
    <s v="Well Protected"/>
    <n v="106.29"/>
    <n v="91.872"/>
    <s v="Well Protected"/>
    <s v="Moderately Protected"/>
    <s v="Not endemic"/>
    <s v="LC"/>
    <b v="1"/>
    <b v="0"/>
  </r>
  <r>
    <s v="Asclepias densiflora"/>
    <n v="327.94"/>
    <n v="327.83"/>
    <x v="0"/>
    <s v="Well Protected"/>
    <n v="327.94"/>
    <n v="327.83"/>
    <s v="Well Protected"/>
    <s v="Well Protected"/>
    <s v="Not endemic"/>
    <s v="LC"/>
    <b v="1"/>
    <b v="1"/>
  </r>
  <r>
    <s v="Asclepias woodii"/>
    <n v="5.12"/>
    <n v="3.47"/>
    <x v="2"/>
    <s v="Not Protected"/>
    <n v="2.91"/>
    <n v="0.53600000000000003"/>
    <s v="Not Protected"/>
    <s v="Not Protected"/>
    <s v="Endemic"/>
    <s v="VU"/>
    <b v="0"/>
    <b v="1"/>
  </r>
  <r>
    <s v="Askidiosperma andreaeanum"/>
    <n v="2437.1999999999998"/>
    <n v="2437.5"/>
    <x v="0"/>
    <s v="Well Protected"/>
    <n v="1353.95"/>
    <n v="1210.6199999999999"/>
    <s v="Well Protected"/>
    <s v="Well Protected"/>
    <s v="Endemic"/>
    <s v="NT"/>
    <b v="1"/>
    <b v="1"/>
  </r>
  <r>
    <s v="Aspalathus acanthoclada"/>
    <n v="18.600000000000001"/>
    <n v="19"/>
    <x v="2"/>
    <s v="Poorly Protected"/>
    <n v="18.600000000000001"/>
    <n v="19"/>
    <s v="Poorly Protected"/>
    <s v="Poorly Protected"/>
    <s v="Endemic"/>
    <s v="VU"/>
    <b v="1"/>
    <b v="1"/>
  </r>
  <r>
    <s v="Aspalathus arida subsp. arida"/>
    <n v="5502.25"/>
    <n v="5463"/>
    <x v="0"/>
    <s v="Well Protected"/>
    <n v="3248.55"/>
    <n v="2441.645"/>
    <s v="Well Protected"/>
    <s v="Well Protected"/>
    <s v="Endemic"/>
    <s v="LC"/>
    <b v="1"/>
    <b v="1"/>
  </r>
  <r>
    <s v="Aspalathus bowieana"/>
    <n v="1522.5"/>
    <n v="1528.25"/>
    <x v="0"/>
    <s v="Well Protected"/>
    <n v="900.05499999999995"/>
    <n v="765.41499999999996"/>
    <s v="Well Protected"/>
    <s v="Well Protected"/>
    <s v="Endemic"/>
    <s v="VU"/>
    <b v="1"/>
    <b v="1"/>
  </r>
  <r>
    <s v="Aspalathus calcarea"/>
    <n v="1467"/>
    <n v="1467"/>
    <x v="0"/>
    <s v="Well Protected"/>
    <n v="733.5"/>
    <n v="165.74"/>
    <s v="Well Protected"/>
    <s v="Well Protected"/>
    <s v="Endemic"/>
    <s v="VU"/>
    <b v="1"/>
    <b v="1"/>
  </r>
  <r>
    <s v="Aspalathus concava"/>
    <n v="20"/>
    <n v="20"/>
    <x v="2"/>
    <s v="Poorly Protected"/>
    <n v="10"/>
    <n v="10"/>
    <s v="Poorly Protected"/>
    <s v="Poorly Protected"/>
    <s v="Endemic"/>
    <s v="DD"/>
    <b v="1"/>
    <b v="1"/>
  </r>
  <r>
    <s v="Aspalathus divaricata subsp. gracilior"/>
    <n v="1417.75"/>
    <n v="1418.85"/>
    <x v="0"/>
    <s v="Well Protected"/>
    <n v="708.875"/>
    <n v="707.255"/>
    <s v="Well Protected"/>
    <s v="Well Protected"/>
    <s v="Endemic"/>
    <s v="VU"/>
    <b v="1"/>
    <b v="1"/>
  </r>
  <r>
    <s v="Aspalathus incurva"/>
    <n v="413.9"/>
    <n v="414"/>
    <x v="0"/>
    <s v="Well Protected"/>
    <n v="253.16"/>
    <n v="206.56"/>
    <s v="Well Protected"/>
    <s v="Well Protected"/>
    <s v="Endemic"/>
    <s v="Rare"/>
    <b v="1"/>
    <b v="1"/>
  </r>
  <r>
    <s v="Aspalathus intricata subsp. intricata"/>
    <n v="6.11"/>
    <n v="6.11"/>
    <x v="2"/>
    <s v="Poorly Protected"/>
    <n v="6.11"/>
    <n v="4.2949999999999999"/>
    <s v="Poorly Protected"/>
    <s v="Not Protected"/>
    <s v="Endemic"/>
    <s v="LC"/>
    <b v="1"/>
    <b v="0"/>
  </r>
  <r>
    <s v="Aspalathus lanifera"/>
    <n v="1310.5"/>
    <n v="1311.8"/>
    <x v="0"/>
    <s v="Well Protected"/>
    <n v="667.3"/>
    <n v="695.05"/>
    <s v="Well Protected"/>
    <s v="Well Protected"/>
    <s v="Endemic"/>
    <s v="VU"/>
    <b v="1"/>
    <b v="1"/>
  </r>
  <r>
    <s v="Aspalathus lotoides subsp. lotoides"/>
    <n v="295.7"/>
    <n v="172.15"/>
    <x v="0"/>
    <s v="Well Protected"/>
    <n v="176.94499999999999"/>
    <n v="85.375"/>
    <s v="Well Protected"/>
    <s v="Moderately Protected"/>
    <s v="Endemic"/>
    <s v="VU"/>
    <b v="1"/>
    <b v="0"/>
  </r>
  <r>
    <s v="Aspalathus patens"/>
    <n v="105.1523"/>
    <n v="105.1981"/>
    <x v="0"/>
    <s v="Well Protected"/>
    <n v="63.979849999999999"/>
    <n v="52.759329999999999"/>
    <s v="Moderately Protected"/>
    <s v="Moderately Protected"/>
    <s v="Endemic"/>
    <s v="Rare"/>
    <b v="0"/>
    <b v="1"/>
  </r>
  <r>
    <s v="Aspalathus pinea subsp. caudata"/>
    <n v="1263.25"/>
    <n v="1258.5999999999999"/>
    <x v="0"/>
    <s v="Well Protected"/>
    <n v="631.70000000000005"/>
    <n v="629.58500000000004"/>
    <s v="Well Protected"/>
    <s v="Well Protected"/>
    <s v="Endemic"/>
    <s v="EN"/>
    <b v="1"/>
    <b v="1"/>
  </r>
  <r>
    <s v="Aspalathus setacea"/>
    <n v="24903.4"/>
    <n v="22958.7"/>
    <x v="0"/>
    <s v="Well Protected"/>
    <n v="20594.27"/>
    <n v="17537.39"/>
    <s v="Well Protected"/>
    <s v="Well Protected"/>
    <s v="Endemic"/>
    <s v="LC"/>
    <b v="1"/>
    <b v="1"/>
  </r>
  <r>
    <s v="Aspalathus steudeliana"/>
    <n v="41.6"/>
    <n v="42"/>
    <x v="2"/>
    <s v="Poorly Protected"/>
    <n v="19"/>
    <n v="4.72"/>
    <s v="Poorly Protected"/>
    <s v="Not Protected"/>
    <s v="Endemic"/>
    <s v="VU"/>
    <b v="1"/>
    <b v="0"/>
  </r>
  <r>
    <s v="Asparagus concinnus"/>
    <n v="607.19000000000005"/>
    <n v="64.45"/>
    <x v="0"/>
    <s v="Moderately Protected"/>
    <n v="607.19000000000005"/>
    <n v="54.112000000000002"/>
    <s v="Well Protected"/>
    <s v="Moderately Protected"/>
    <s v="Endemic"/>
    <s v="LC"/>
    <b v="1"/>
    <b v="0"/>
  </r>
  <r>
    <s v="Asparagus laricinus"/>
    <n v="112169.8"/>
    <n v="70531.22"/>
    <x v="0"/>
    <s v="Well Protected"/>
    <n v="97141.15"/>
    <n v="52005.79"/>
    <s v="Well Protected"/>
    <s v="Well Protected"/>
    <s v="Not endemic"/>
    <s v="LC"/>
    <b v="1"/>
    <b v="1"/>
  </r>
  <r>
    <s v="Asparagus lignosus"/>
    <n v="1127.74"/>
    <n v="1098.04"/>
    <x v="0"/>
    <s v="Well Protected"/>
    <n v="759.33"/>
    <n v="337.74400000000003"/>
    <s v="Well Protected"/>
    <s v="Well Protected"/>
    <s v="Endemic"/>
    <s v="NT"/>
    <b v="1"/>
    <b v="1"/>
  </r>
  <r>
    <s v="Asparagus multituberosus"/>
    <n v="2034.99"/>
    <n v="1946.58"/>
    <x v="0"/>
    <s v="Well Protected"/>
    <n v="1631.4"/>
    <n v="1673.59"/>
    <s v="Well Protected"/>
    <s v="Well Protected"/>
    <s v="Endemic"/>
    <s v="LC"/>
    <b v="1"/>
    <b v="1"/>
  </r>
  <r>
    <s v="Asparagus stipulaceus"/>
    <n v="84.035380000000004"/>
    <n v="84.161749999999998"/>
    <x v="3"/>
    <s v="Moderately Protected"/>
    <n v="69.535589999999999"/>
    <n v="41.930289999999999"/>
    <s v="Moderately Protected"/>
    <s v="Poorly Protected"/>
    <s v="Endemic"/>
    <s v="NT"/>
    <b v="1"/>
    <b v="0"/>
  </r>
  <r>
    <s v="Asparagus volubilis"/>
    <n v="4478"/>
    <n v="4172.95"/>
    <x v="0"/>
    <s v="Well Protected"/>
    <n v="3472.45"/>
    <n v="2898.9349999999999"/>
    <s v="Well Protected"/>
    <s v="Well Protected"/>
    <s v="Endemic"/>
    <s v="LC"/>
    <b v="1"/>
    <b v="1"/>
  </r>
  <r>
    <s v="Astridia citrina"/>
    <n v="3.7944680000000002"/>
    <n v="3.82572"/>
    <x v="1"/>
    <s v="Not Protected"/>
    <n v="0.37944699999999998"/>
    <n v="1.91286"/>
    <s v="Not Protected"/>
    <s v="Not Protected"/>
    <s v="Endemic"/>
    <s v="CR"/>
    <b v="1"/>
    <b v="1"/>
  </r>
  <r>
    <s v="Babiana lineolata"/>
    <n v="1235.7"/>
    <n v="1236.5"/>
    <x v="0"/>
    <s v="Well Protected"/>
    <n v="647.85"/>
    <n v="648.25"/>
    <s v="Well Protected"/>
    <s v="Well Protected"/>
    <s v="Endemic"/>
    <s v="VU"/>
    <b v="1"/>
    <b v="1"/>
  </r>
  <r>
    <s v="Babiana radiata"/>
    <n v="0"/>
    <n v="0"/>
    <x v="1"/>
    <s v="Not Protected"/>
    <n v="0"/>
    <n v="0"/>
    <s v="Not Protected"/>
    <s v="Not Protected"/>
    <s v="Endemic"/>
    <s v="CR"/>
    <b v="1"/>
    <b v="1"/>
  </r>
  <r>
    <s v="Bergeranthus addoensis"/>
    <n v="332.55"/>
    <n v="332.65"/>
    <x v="0"/>
    <s v="Well Protected"/>
    <n v="332.55"/>
    <n v="332.65"/>
    <s v="Well Protected"/>
    <s v="Well Protected"/>
    <s v="Endemic"/>
    <s v="NT"/>
    <b v="1"/>
    <b v="1"/>
  </r>
  <r>
    <s v="Berkheya rhapontica subsp. aristosa"/>
    <n v="7127.45"/>
    <n v="7045.55"/>
    <x v="0"/>
    <s v="Well Protected"/>
    <n v="6983.3"/>
    <n v="3501.2"/>
    <s v="Well Protected"/>
    <s v="Well Protected"/>
    <s v="Not endemic"/>
    <s v="LC"/>
    <b v="1"/>
    <b v="1"/>
  </r>
  <r>
    <s v="Berkheya subulata"/>
    <n v="289442.90000000002"/>
    <n v="242621.4"/>
    <x v="0"/>
    <s v="Well Protected"/>
    <n v="274529.3"/>
    <n v="156379.29999999999"/>
    <s v="Well Protected"/>
    <s v="Well Protected"/>
    <s v="Not endemic"/>
    <s v="LC"/>
    <b v="1"/>
    <b v="1"/>
  </r>
  <r>
    <s v="Berkheya viscosa"/>
    <n v="92.75"/>
    <n v="93.35"/>
    <x v="3"/>
    <s v="Moderately Protected"/>
    <n v="46.375"/>
    <n v="63.064999999999998"/>
    <s v="Poorly Protected"/>
    <s v="Moderately Protected"/>
    <s v="Endemic"/>
    <s v="LC"/>
    <b v="0"/>
    <b v="0"/>
  </r>
  <r>
    <s v="Bersama lucens"/>
    <n v="3567.3"/>
    <n v="3371.3"/>
    <x v="0"/>
    <s v="Well Protected"/>
    <n v="2626.71"/>
    <n v="2317.5300000000002"/>
    <s v="Well Protected"/>
    <s v="Well Protected"/>
    <s v="Not endemic"/>
    <s v="LC"/>
    <b v="1"/>
    <b v="1"/>
  </r>
  <r>
    <s v="Bijlia tugwelliae"/>
    <n v="1205"/>
    <n v="1206.5"/>
    <x v="0"/>
    <s v="Well Protected"/>
    <n v="646.6"/>
    <n v="917.95"/>
    <s v="Well Protected"/>
    <s v="Well Protected"/>
    <s v="Endemic"/>
    <s v="VU"/>
    <b v="1"/>
    <b v="1"/>
  </r>
  <r>
    <s v="Blepharis capensis"/>
    <n v="129634.1"/>
    <n v="44505.2"/>
    <x v="0"/>
    <s v="Well Protected"/>
    <n v="129634.1"/>
    <n v="44505.2"/>
    <s v="Well Protected"/>
    <s v="Well Protected"/>
    <s v="Endemic"/>
    <s v="LC"/>
    <b v="1"/>
    <b v="1"/>
  </r>
  <r>
    <s v="Blepharis spinipes"/>
    <n v="0"/>
    <n v="0"/>
    <x v="1"/>
    <s v="Not Protected"/>
    <n v="0"/>
    <n v="0"/>
    <s v="Not Protected"/>
    <s v="Not Protected"/>
    <s v="Endemic"/>
    <s v="Rare"/>
    <b v="1"/>
    <b v="1"/>
  </r>
  <r>
    <s v="Bobartia gracilis"/>
    <n v="11.6"/>
    <n v="11.6"/>
    <x v="2"/>
    <s v="Poorly Protected"/>
    <n v="11.6"/>
    <n v="11.6"/>
    <s v="Poorly Protected"/>
    <s v="Poorly Protected"/>
    <s v="Endemic"/>
    <s v="LC"/>
    <b v="1"/>
    <b v="1"/>
  </r>
  <r>
    <s v="Bobartia longicyma subsp. magna"/>
    <n v="5908.6"/>
    <n v="5884.2"/>
    <x v="0"/>
    <s v="Well Protected"/>
    <n v="3067.73"/>
    <n v="1560.64"/>
    <s v="Well Protected"/>
    <s v="Well Protected"/>
    <s v="Endemic"/>
    <s v="LC"/>
    <b v="1"/>
    <b v="1"/>
  </r>
  <r>
    <s v="Bonatea cassidea"/>
    <n v="1248.4000000000001"/>
    <n v="854.6"/>
    <x v="0"/>
    <s v="Well Protected"/>
    <n v="1097.125"/>
    <n v="465.88"/>
    <s v="Well Protected"/>
    <s v="Well Protected"/>
    <s v="Not endemic"/>
    <s v="LC"/>
    <b v="1"/>
    <b v="1"/>
  </r>
  <r>
    <s v="Brachiaria xantholeuca"/>
    <n v="98493.6"/>
    <n v="96702.2"/>
    <x v="0"/>
    <s v="Well Protected"/>
    <n v="98493.6"/>
    <n v="96702.2"/>
    <s v="Well Protected"/>
    <s v="Well Protected"/>
    <s v="Not endemic"/>
    <s v="LC"/>
    <b v="1"/>
    <b v="1"/>
  </r>
  <r>
    <s v="Brachycorythis pubescens"/>
    <n v="1167.3"/>
    <n v="1075.0899999999999"/>
    <x v="0"/>
    <s v="Well Protected"/>
    <n v="1109.6600000000001"/>
    <n v="907.58399999999995"/>
    <s v="Well Protected"/>
    <s v="Well Protected"/>
    <s v="Not endemic"/>
    <s v="LC"/>
    <b v="1"/>
    <b v="1"/>
  </r>
  <r>
    <s v="Breonadia salicina"/>
    <n v="67543.350000000006"/>
    <n v="55596.53"/>
    <x v="0"/>
    <s v="Well Protected"/>
    <n v="59794.68"/>
    <n v="33322.83"/>
    <s v="Well Protected"/>
    <s v="Well Protected"/>
    <s v="Not endemic"/>
    <s v="LC"/>
    <b v="1"/>
    <b v="1"/>
  </r>
  <r>
    <s v="Bromus pectinatus"/>
    <n v="463478.7"/>
    <n v="297841.09999999998"/>
    <x v="0"/>
    <s v="Well Protected"/>
    <n v="463478.7"/>
    <n v="297841.09999999998"/>
    <s v="Well Protected"/>
    <s v="Well Protected"/>
    <s v="Not endemic"/>
    <s v="LC"/>
    <b v="1"/>
    <b v="1"/>
  </r>
  <r>
    <s v="Brunia microphylla"/>
    <n v="1929.8"/>
    <n v="1915.6"/>
    <x v="0"/>
    <s v="Well Protected"/>
    <n v="995.01"/>
    <n v="954.65"/>
    <s v="Well Protected"/>
    <s v="Well Protected"/>
    <s v="Endemic"/>
    <s v="LC"/>
    <b v="1"/>
    <b v="1"/>
  </r>
  <r>
    <s v="Brunia monostyla"/>
    <n v="90.885819999999995"/>
    <n v="90.916539999999998"/>
    <x v="3"/>
    <s v="Moderately Protected"/>
    <n v="52.84178"/>
    <n v="39.863799999999998"/>
    <s v="Moderately Protected"/>
    <s v="Poorly Protected"/>
    <s v="Endemic"/>
    <s v="LC"/>
    <b v="1"/>
    <b v="0"/>
  </r>
  <r>
    <s v="Brunia pentandra"/>
    <n v="7499.5"/>
    <n v="7509.8"/>
    <x v="0"/>
    <s v="Well Protected"/>
    <n v="3944.7"/>
    <n v="4444.6000000000004"/>
    <s v="Well Protected"/>
    <s v="Well Protected"/>
    <s v="Endemic"/>
    <s v="LC"/>
    <b v="1"/>
    <b v="1"/>
  </r>
  <r>
    <s v="Brunia trigyna"/>
    <n v="0.8"/>
    <n v="0.8"/>
    <x v="1"/>
    <s v="Not Protected"/>
    <n v="0.8"/>
    <n v="0.57999999999999996"/>
    <s v="Not Protected"/>
    <s v="Not Protected"/>
    <s v="Endemic"/>
    <s v="CR"/>
    <b v="1"/>
    <b v="1"/>
  </r>
  <r>
    <s v="Bulbine asphodeloides"/>
    <n v="12293"/>
    <n v="11148"/>
    <x v="0"/>
    <s v="Well Protected"/>
    <n v="12293"/>
    <n v="11130"/>
    <s v="Well Protected"/>
    <s v="Well Protected"/>
    <s v="Not endemic"/>
    <s v="LC"/>
    <b v="1"/>
    <b v="1"/>
  </r>
  <r>
    <s v="Bulbine cepacea"/>
    <n v="11088"/>
    <n v="10966.5"/>
    <x v="0"/>
    <s v="Well Protected"/>
    <n v="6069.25"/>
    <n v="5650.57"/>
    <s v="Well Protected"/>
    <s v="Well Protected"/>
    <s v="Endemic"/>
    <s v="LC"/>
    <b v="1"/>
    <b v="1"/>
  </r>
  <r>
    <s v="Bulbine lolita"/>
    <n v="0"/>
    <n v="0"/>
    <x v="1"/>
    <s v="Not Protected"/>
    <n v="0"/>
    <n v="0"/>
    <s v="Not Protected"/>
    <s v="Not Protected"/>
    <s v="Endemic"/>
    <s v="CR"/>
    <b v="1"/>
    <b v="1"/>
  </r>
  <r>
    <s v="Bulbine succulenta"/>
    <n v="3028.75"/>
    <n v="2939.45"/>
    <x v="0"/>
    <s v="Well Protected"/>
    <n v="2064.4499999999998"/>
    <n v="2744.3249999999998"/>
    <s v="Well Protected"/>
    <s v="Well Protected"/>
    <s v="Endemic"/>
    <s v="LC"/>
    <b v="1"/>
    <b v="1"/>
  </r>
  <r>
    <s v="Caesia capensis"/>
    <n v="311.89999999999998"/>
    <n v="312"/>
    <x v="0"/>
    <s v="Well Protected"/>
    <n v="227.55"/>
    <n v="134.04"/>
    <s v="Well Protected"/>
    <s v="Well Protected"/>
    <s v="Endemic"/>
    <s v="Rare"/>
    <b v="1"/>
    <b v="1"/>
  </r>
  <r>
    <s v="Caesia contorta"/>
    <n v="41307.65"/>
    <n v="40639.85"/>
    <x v="0"/>
    <s v="Well Protected"/>
    <n v="27588.28"/>
    <n v="23167.31"/>
    <s v="Well Protected"/>
    <s v="Well Protected"/>
    <s v="Endemic"/>
    <s v="LC"/>
    <b v="1"/>
    <b v="1"/>
  </r>
  <r>
    <s v="Cannomois arenicola"/>
    <n v="908.70870000000002"/>
    <n v="910.81079999999997"/>
    <x v="0"/>
    <s v="Well Protected"/>
    <n v="455.55560000000003"/>
    <n v="317.74770000000001"/>
    <s v="Well Protected"/>
    <s v="Well Protected"/>
    <s v="Endemic"/>
    <s v="EN"/>
    <b v="1"/>
    <b v="1"/>
  </r>
  <r>
    <s v="Cannomois parviflora"/>
    <n v="39360.5"/>
    <n v="39402.699999999997"/>
    <x v="0"/>
    <s v="Well Protected"/>
    <n v="23262.55"/>
    <n v="22648.12"/>
    <s v="Well Protected"/>
    <s v="Well Protected"/>
    <s v="Endemic"/>
    <s v="LC"/>
    <b v="1"/>
    <b v="1"/>
  </r>
  <r>
    <s v="Cannomois robusta"/>
    <n v="39400.199999999997"/>
    <n v="39276.199999999997"/>
    <x v="0"/>
    <s v="Well Protected"/>
    <n v="23716.400000000001"/>
    <n v="24577.42"/>
    <s v="Well Protected"/>
    <s v="Well Protected"/>
    <s v="Endemic"/>
    <s v="LC"/>
    <b v="1"/>
    <b v="1"/>
  </r>
  <r>
    <s v="Capnophyllum africanum"/>
    <n v="11249.85"/>
    <n v="9980.18"/>
    <x v="0"/>
    <s v="Well Protected"/>
    <n v="11249.85"/>
    <n v="9980.18"/>
    <s v="Well Protected"/>
    <s v="Well Protected"/>
    <s v="Endemic"/>
    <s v="NT"/>
    <b v="1"/>
    <b v="1"/>
  </r>
  <r>
    <s v="Carex zuluensis"/>
    <n v="20589.400000000001"/>
    <n v="15397.7"/>
    <x v="0"/>
    <s v="Well Protected"/>
    <n v="20589.400000000001"/>
    <n v="15397.7"/>
    <s v="Well Protected"/>
    <s v="Well Protected"/>
    <s v="Not endemic"/>
    <s v="LC"/>
    <b v="1"/>
    <b v="1"/>
  </r>
  <r>
    <s v="Carissa macrocarpa"/>
    <n v="10596.4"/>
    <n v="10110.299999999999"/>
    <x v="0"/>
    <s v="Well Protected"/>
    <n v="9868.8799999999992"/>
    <n v="6546.5"/>
    <s v="Well Protected"/>
    <s v="Well Protected"/>
    <s v="Not endemic"/>
    <s v="LC"/>
    <b v="1"/>
    <b v="1"/>
  </r>
  <r>
    <s v="Casearia gladiiformis"/>
    <n v="3037.1"/>
    <n v="3023.4"/>
    <x v="0"/>
    <s v="Well Protected"/>
    <n v="1528.95"/>
    <n v="2222.17"/>
    <s v="Well Protected"/>
    <s v="Well Protected"/>
    <s v="Not endemic"/>
    <s v="LC"/>
    <b v="1"/>
    <b v="1"/>
  </r>
  <r>
    <s v="Cassine peragua subsp. barbara"/>
    <n v="4404.8"/>
    <n v="4331.3999999999996"/>
    <x v="0"/>
    <s v="Well Protected"/>
    <n v="3464.29"/>
    <n v="849.23"/>
    <s v="Well Protected"/>
    <s v="Well Protected"/>
    <s v="Endemic"/>
    <s v="LC"/>
    <b v="1"/>
    <b v="1"/>
  </r>
  <r>
    <s v="Cassinopsis tinifolia"/>
    <n v="870.1"/>
    <n v="696"/>
    <x v="0"/>
    <s v="Well Protected"/>
    <n v="724.8"/>
    <n v="457.61"/>
    <s v="Well Protected"/>
    <s v="Well Protected"/>
    <s v="Not endemic"/>
    <s v="LC"/>
    <b v="1"/>
    <b v="1"/>
  </r>
  <r>
    <s v="Cassipourea malosana"/>
    <n v="9754.7999999999993"/>
    <n v="8379.2999999999993"/>
    <x v="0"/>
    <s v="Well Protected"/>
    <n v="6806.87"/>
    <n v="7045.88"/>
    <s v="Well Protected"/>
    <s v="Well Protected"/>
    <s v="Not endemic"/>
    <s v="LC"/>
    <b v="1"/>
    <b v="1"/>
  </r>
  <r>
    <s v="Cassytha pondoensis"/>
    <n v="352.5"/>
    <n v="352.9"/>
    <x v="0"/>
    <s v="Well Protected"/>
    <n v="352.5"/>
    <n v="349.125"/>
    <s v="Well Protected"/>
    <s v="Well Protected"/>
    <s v="Not endemic"/>
    <s v="LC"/>
    <b v="1"/>
    <b v="1"/>
  </r>
  <r>
    <s v="Catalepis gracilis"/>
    <n v="12194.9"/>
    <n v="12274.1"/>
    <x v="0"/>
    <s v="Well Protected"/>
    <n v="12194.9"/>
    <n v="12274.1"/>
    <s v="Well Protected"/>
    <s v="Well Protected"/>
    <s v="Not endemic"/>
    <s v="LC"/>
    <b v="1"/>
    <b v="1"/>
  </r>
  <r>
    <s v="Catophractes alexandri"/>
    <n v="4869.2"/>
    <n v="4880.8"/>
    <x v="0"/>
    <s v="Well Protected"/>
    <n v="4379.7"/>
    <n v="3217.38"/>
    <s v="Well Protected"/>
    <s v="Well Protected"/>
    <s v="Not endemic"/>
    <s v="LC"/>
    <b v="1"/>
    <b v="1"/>
  </r>
  <r>
    <s v="Celosia trigyna"/>
    <n v="19273.3"/>
    <n v="18008.099999999999"/>
    <x v="0"/>
    <s v="Well Protected"/>
    <n v="19273.3"/>
    <n v="18008.099999999999"/>
    <s v="Well Protected"/>
    <s v="Well Protected"/>
    <s v="Not endemic"/>
    <s v="LC"/>
    <b v="1"/>
    <b v="1"/>
  </r>
  <r>
    <s v="Celtis mildbraedii"/>
    <n v="24.16"/>
    <n v="24.12"/>
    <x v="2"/>
    <s v="Poorly Protected"/>
    <n v="16.882000000000001"/>
    <n v="13.481"/>
    <s v="Poorly Protected"/>
    <s v="Poorly Protected"/>
    <s v="Not endemic"/>
    <s v="LC"/>
    <b v="1"/>
    <b v="1"/>
  </r>
  <r>
    <s v="Centella glabrata"/>
    <n v="78844"/>
    <n v="78117.5"/>
    <x v="0"/>
    <s v="Well Protected"/>
    <n v="49206.69"/>
    <n v="40442.26"/>
    <s v="Well Protected"/>
    <s v="Well Protected"/>
    <s v="Endemic"/>
    <s v="LC"/>
    <b v="1"/>
    <b v="1"/>
  </r>
  <r>
    <s v="Centella thesioides"/>
    <n v="1658.9"/>
    <n v="1659.1"/>
    <x v="0"/>
    <s v="Well Protected"/>
    <n v="1405.2"/>
    <n v="829.55"/>
    <s v="Well Protected"/>
    <s v="Well Protected"/>
    <s v="Endemic"/>
    <s v="NT"/>
    <b v="1"/>
    <b v="1"/>
  </r>
  <r>
    <s v="Cephalaria rigida"/>
    <n v="975.5"/>
    <n v="983.1"/>
    <x v="0"/>
    <s v="Well Protected"/>
    <n v="487.21"/>
    <n v="445.83"/>
    <s v="Well Protected"/>
    <s v="Well Protected"/>
    <s v="Endemic"/>
    <s v="LC"/>
    <b v="1"/>
    <b v="1"/>
  </r>
  <r>
    <s v="Cephalophyllum purpureo-album"/>
    <n v="1472.7"/>
    <n v="1391.1"/>
    <x v="0"/>
    <s v="Well Protected"/>
    <n v="1456.6"/>
    <n v="1129.3499999999999"/>
    <s v="Well Protected"/>
    <s v="Well Protected"/>
    <s v="Endemic"/>
    <s v="LC"/>
    <b v="1"/>
    <b v="1"/>
  </r>
  <r>
    <s v="Ceropegia angustata"/>
    <n v="0"/>
    <n v="0"/>
    <x v="1"/>
    <s v="Not Protected"/>
    <n v="0"/>
    <n v="0"/>
    <s v="Not Protected"/>
    <s v="Not Protected"/>
    <s v="Endemic"/>
    <s v="VU"/>
    <b v="1"/>
    <b v="1"/>
  </r>
  <r>
    <s v="Ceropegia arnotii"/>
    <n v="0"/>
    <n v="0"/>
    <x v="1"/>
    <s v="Not Protected"/>
    <n v="0"/>
    <n v="0"/>
    <s v="Not Protected"/>
    <s v="Not Protected"/>
    <s v="Not endemic"/>
    <s v="DD"/>
    <b v="1"/>
    <b v="1"/>
  </r>
  <r>
    <s v="Ceropegia articulata subsp. namaquensis"/>
    <n v="0"/>
    <n v="0"/>
    <x v="1"/>
    <s v="Not Protected"/>
    <n v="0"/>
    <n v="0"/>
    <s v="Not Protected"/>
    <s v="Not Protected"/>
    <s v="Endemic"/>
    <s v="LC"/>
    <b v="1"/>
    <b v="1"/>
  </r>
  <r>
    <s v="Ceropegia atrosanguinea"/>
    <n v="186"/>
    <n v="99.1"/>
    <x v="0"/>
    <s v="Moderately Protected"/>
    <n v="186"/>
    <n v="99.1"/>
    <s v="Well Protected"/>
    <s v="Moderately Protected"/>
    <s v="Not endemic"/>
    <s v="LC"/>
    <b v="1"/>
    <b v="0"/>
  </r>
  <r>
    <s v="Ceropegia blyderiverensis"/>
    <n v="27.6"/>
    <n v="27.6"/>
    <x v="2"/>
    <s v="Poorly Protected"/>
    <n v="27.6"/>
    <n v="27.6"/>
    <s v="Poorly Protected"/>
    <s v="Poorly Protected"/>
    <s v="Endemic"/>
    <s v="Rare"/>
    <b v="1"/>
    <b v="1"/>
  </r>
  <r>
    <s v="Ceropegia clavicorona"/>
    <n v="105.1"/>
    <n v="93.8"/>
    <x v="0"/>
    <s v="Moderately Protected"/>
    <n v="99.45"/>
    <n v="46.9"/>
    <s v="Moderately Protected"/>
    <s v="Poorly Protected"/>
    <s v="Endemic"/>
    <s v="LC"/>
    <b v="0"/>
    <b v="0"/>
  </r>
  <r>
    <s v="Ceropegia cupulata"/>
    <n v="10"/>
    <n v="10"/>
    <x v="2"/>
    <s v="Poorly Protected"/>
    <n v="10"/>
    <n v="1"/>
    <s v="Poorly Protected"/>
    <s v="Not Protected"/>
    <s v="Not endemic"/>
    <s v="LC"/>
    <b v="1"/>
    <b v="0"/>
  </r>
  <r>
    <s v="Ceropegia dwequensis"/>
    <n v="0"/>
    <n v="0"/>
    <x v="1"/>
    <s v="Not Protected"/>
    <n v="0"/>
    <n v="0"/>
    <s v="Not Protected"/>
    <s v="Not Protected"/>
    <s v="Endemic"/>
    <s v="LC"/>
    <b v="1"/>
    <b v="1"/>
  </r>
  <r>
    <s v="Ceropegia filifolia"/>
    <n v="149.16999999999999"/>
    <n v="148.6"/>
    <x v="0"/>
    <s v="Well Protected"/>
    <n v="142.21899999999999"/>
    <n v="81.944000000000003"/>
    <s v="Well Protected"/>
    <s v="Moderately Protected"/>
    <s v="Not endemic"/>
    <s v="LC"/>
    <b v="1"/>
    <b v="0"/>
  </r>
  <r>
    <s v="Ceropegia herrei"/>
    <n v="6014.5"/>
    <n v="6014.8"/>
    <x v="0"/>
    <s v="Well Protected"/>
    <n v="601.45000000000005"/>
    <n v="1215.73"/>
    <s v="Well Protected"/>
    <s v="Well Protected"/>
    <s v="Not endemic"/>
    <s v="LC"/>
    <b v="1"/>
    <b v="1"/>
  </r>
  <r>
    <s v="Ceropegia inversa"/>
    <n v="0"/>
    <n v="0"/>
    <x v="1"/>
    <s v="Not Protected"/>
    <n v="0"/>
    <n v="0"/>
    <s v="Not Protected"/>
    <s v="Not Protected"/>
    <s v="Endemic"/>
    <s v="LC"/>
    <b v="1"/>
    <b v="1"/>
  </r>
  <r>
    <s v="Ceropegia neocompta"/>
    <n v="0.2"/>
    <n v="0.18"/>
    <x v="1"/>
    <s v="Not Protected"/>
    <n v="0.19500000000000001"/>
    <n v="0.18"/>
    <s v="Not Protected"/>
    <s v="Not Protected"/>
    <s v="Endemic"/>
    <s v="EN"/>
    <b v="1"/>
    <b v="1"/>
  </r>
  <r>
    <s v="Ceropegia obducta"/>
    <n v="20"/>
    <n v="20"/>
    <x v="2"/>
    <s v="Poorly Protected"/>
    <n v="20"/>
    <n v="20"/>
    <s v="Poorly Protected"/>
    <s v="Poorly Protected"/>
    <s v="Endemic"/>
    <s v="LC"/>
    <b v="1"/>
    <b v="1"/>
  </r>
  <r>
    <s v="Ceropegia oiantha"/>
    <n v="113.41"/>
    <n v="105.46"/>
    <x v="0"/>
    <s v="Well Protected"/>
    <n v="16.579000000000001"/>
    <n v="23.821999999999999"/>
    <s v="Poorly Protected"/>
    <s v="Poorly Protected"/>
    <s v="Endemic"/>
    <s v="LC"/>
    <b v="0"/>
    <b v="1"/>
  </r>
  <r>
    <s v="Ceropegia perlata"/>
    <n v="7978.2"/>
    <n v="7982.5"/>
    <x v="0"/>
    <s v="Well Protected"/>
    <n v="797.82"/>
    <n v="2758.93"/>
    <s v="Well Protected"/>
    <s v="Well Protected"/>
    <s v="Not endemic"/>
    <s v="LC"/>
    <b v="1"/>
    <b v="1"/>
  </r>
  <r>
    <s v="Ceropegia rendallii"/>
    <n v="2322.35"/>
    <n v="2098.52"/>
    <x v="0"/>
    <s v="Well Protected"/>
    <n v="1693.1890000000001"/>
    <n v="1378.453"/>
    <s v="Well Protected"/>
    <s v="Well Protected"/>
    <s v="Not endemic"/>
    <s v="LC"/>
    <b v="1"/>
    <b v="1"/>
  </r>
  <r>
    <s v="Ceropegia thudichumii"/>
    <n v="1125.79"/>
    <n v="1126.1300000000001"/>
    <x v="0"/>
    <s v="Well Protected"/>
    <n v="1125.68"/>
    <n v="1112.6600000000001"/>
    <s v="Well Protected"/>
    <s v="Well Protected"/>
    <s v="Endemic"/>
    <s v="LC"/>
    <b v="1"/>
    <b v="1"/>
  </r>
  <r>
    <s v="Ceropegia villosa"/>
    <n v="506.75"/>
    <n v="0"/>
    <x v="0"/>
    <s v="Not Protected"/>
    <n v="491.65"/>
    <n v="0"/>
    <s v="Well Protected"/>
    <s v="Not Protected"/>
    <s v="Not endemic"/>
    <s v="DD"/>
    <b v="1"/>
    <b v="0"/>
  </r>
  <r>
    <s v="Chaenostoma calycinum"/>
    <n v="0"/>
    <n v="0"/>
    <x v="1"/>
    <s v="Not Protected"/>
    <n v="0"/>
    <n v="0"/>
    <s v="Not Protected"/>
    <s v="Not Protected"/>
    <s v="Endemic"/>
    <s v="LC"/>
    <b v="1"/>
    <b v="1"/>
  </r>
  <r>
    <s v="Chaenostoma halimifolium"/>
    <n v="138040.79999999999"/>
    <n v="49544.1"/>
    <x v="0"/>
    <s v="Well Protected"/>
    <n v="136538.9"/>
    <n v="43746.02"/>
    <s v="Well Protected"/>
    <s v="Well Protected"/>
    <s v="Not endemic"/>
    <s v="LC"/>
    <b v="1"/>
    <b v="1"/>
  </r>
  <r>
    <s v="Chaenostoma titanophilum"/>
    <n v="88.646289999999993"/>
    <n v="88.646289999999993"/>
    <x v="3"/>
    <s v="Moderately Protected"/>
    <n v="44.323140000000002"/>
    <n v="8.8646290000000008"/>
    <s v="Poorly Protected"/>
    <s v="Poorly Protected"/>
    <s v="Endemic"/>
    <s v="VU"/>
    <b v="0"/>
    <b v="1"/>
  </r>
  <r>
    <s v="Chamaecrista mimosoides"/>
    <n v="3460945"/>
    <n v="3113815"/>
    <x v="0"/>
    <s v="Well Protected"/>
    <n v="3460945"/>
    <n v="3113815"/>
    <s v="Well Protected"/>
    <s v="Well Protected"/>
    <s v="Not endemic"/>
    <s v="LC"/>
    <b v="1"/>
    <b v="1"/>
  </r>
  <r>
    <s v="Chascanum cernuum"/>
    <n v="3299.15"/>
    <n v="3304.35"/>
    <x v="0"/>
    <s v="Well Protected"/>
    <n v="1976.615"/>
    <n v="866.31500000000005"/>
    <s v="Well Protected"/>
    <s v="Well Protected"/>
    <s v="Endemic"/>
    <s v="LC"/>
    <b v="1"/>
    <b v="1"/>
  </r>
  <r>
    <s v="Cheilanthes contracta"/>
    <n v="100926.5"/>
    <n v="81096"/>
    <x v="0"/>
    <s v="Well Protected"/>
    <n v="74788.89"/>
    <n v="52321.5"/>
    <s v="Well Protected"/>
    <s v="Well Protected"/>
    <s v="Endemic"/>
    <s v="LC"/>
    <b v="1"/>
    <b v="1"/>
  </r>
  <r>
    <s v="Cheilanthes namaquensis"/>
    <n v="118.55"/>
    <n v="118.61"/>
    <x v="0"/>
    <s v="Well Protected"/>
    <n v="109.855"/>
    <n v="108.24299999999999"/>
    <s v="Well Protected"/>
    <s v="Well Protected"/>
    <s v="Not endemic"/>
    <s v="LC"/>
    <b v="1"/>
    <b v="1"/>
  </r>
  <r>
    <s v="Cheilanthes parviloba"/>
    <n v="23283.45"/>
    <n v="15450.7"/>
    <x v="0"/>
    <s v="Well Protected"/>
    <n v="20677.53"/>
    <n v="12025.65"/>
    <s v="Well Protected"/>
    <s v="Well Protected"/>
    <s v="Not endemic"/>
    <s v="LC"/>
    <b v="1"/>
    <b v="1"/>
  </r>
  <r>
    <s v="Chenopodium mucronatum"/>
    <n v="100723.1"/>
    <n v="29858.2"/>
    <x v="0"/>
    <s v="Well Protected"/>
    <n v="100723.1"/>
    <n v="29858.2"/>
    <s v="Well Protected"/>
    <s v="Well Protected"/>
    <s v="Not endemic"/>
    <s v="LC"/>
    <b v="1"/>
    <b v="1"/>
  </r>
  <r>
    <s v="Chironia krebsii"/>
    <n v="37123"/>
    <n v="32100"/>
    <x v="0"/>
    <s v="Well Protected"/>
    <n v="34322.519999999997"/>
    <n v="18315.240000000002"/>
    <s v="Well Protected"/>
    <s v="Well Protected"/>
    <s v="Not endemic"/>
    <s v="LC"/>
    <b v="1"/>
    <b v="1"/>
  </r>
  <r>
    <s v="Chironia palustris subsp. transvaalensis"/>
    <n v="15027.2"/>
    <n v="13006.8"/>
    <x v="0"/>
    <s v="Well Protected"/>
    <n v="8979.49"/>
    <n v="6820.87"/>
    <s v="Well Protected"/>
    <s v="Well Protected"/>
    <s v="Not endemic"/>
    <s v="LC"/>
    <b v="1"/>
    <b v="1"/>
  </r>
  <r>
    <s v="Chlorophytum aridum"/>
    <n v="442.16"/>
    <n v="442.98"/>
    <x v="0"/>
    <s v="Well Protected"/>
    <n v="442.16"/>
    <n v="442.98"/>
    <s v="Well Protected"/>
    <s v="Well Protected"/>
    <s v="Not endemic"/>
    <s v="LC"/>
    <b v="1"/>
    <b v="1"/>
  </r>
  <r>
    <s v="Chrysocoma acicularis"/>
    <n v="0"/>
    <n v="0"/>
    <x v="1"/>
    <s v="Not Protected"/>
    <n v="0"/>
    <n v="0"/>
    <s v="Not Protected"/>
    <s v="Not Protected"/>
    <s v="Endemic"/>
    <s v="Rare"/>
    <b v="1"/>
    <b v="1"/>
  </r>
  <r>
    <s v="Chrysocoma strigosa"/>
    <n v="1008.75"/>
    <n v="1008.95"/>
    <x v="0"/>
    <s v="Well Protected"/>
    <n v="504.375"/>
    <n v="136.63499999999999"/>
    <s v="Well Protected"/>
    <s v="Well Protected"/>
    <s v="Endemic"/>
    <s v="VU"/>
    <b v="1"/>
    <b v="1"/>
  </r>
  <r>
    <s v="Chrysocoma tridentata"/>
    <n v="677.74"/>
    <n v="677.82"/>
    <x v="0"/>
    <s v="Well Protected"/>
    <n v="570.755"/>
    <n v="302.74400000000003"/>
    <s v="Well Protected"/>
    <s v="Well Protected"/>
    <s v="Endemic"/>
    <s v="LC"/>
    <b v="1"/>
    <b v="1"/>
  </r>
  <r>
    <s v="Cissus cactiformis"/>
    <n v="98195.1"/>
    <n v="93964.45"/>
    <x v="0"/>
    <s v="Well Protected"/>
    <n v="98195.1"/>
    <n v="93964.45"/>
    <s v="Well Protected"/>
    <s v="Well Protected"/>
    <s v="Not endemic"/>
    <s v="LC"/>
    <b v="1"/>
    <b v="1"/>
  </r>
  <r>
    <s v="Cleistanthus schlechteri"/>
    <n v="2357.3000000000002"/>
    <n v="2240.75"/>
    <x v="0"/>
    <s v="Well Protected"/>
    <n v="1375.075"/>
    <n v="819.53499999999997"/>
    <s v="Well Protected"/>
    <s v="Well Protected"/>
    <s v="Not endemic"/>
    <s v="LC"/>
    <b v="1"/>
    <b v="1"/>
  </r>
  <r>
    <s v="Clematis villosa subsp. stanleyi"/>
    <n v="39832.129999999997"/>
    <n v="39281.68"/>
    <x v="0"/>
    <s v="Well Protected"/>
    <n v="39832.129999999997"/>
    <n v="39281.68"/>
    <s v="Well Protected"/>
    <s v="Well Protected"/>
    <s v="Not endemic"/>
    <s v="LC"/>
    <b v="1"/>
    <b v="1"/>
  </r>
  <r>
    <s v="Cleome monophylla"/>
    <n v="637873.30000000005"/>
    <n v="578419.80000000005"/>
    <x v="0"/>
    <s v="Well Protected"/>
    <n v="637873.30000000005"/>
    <n v="578419.80000000005"/>
    <s v="Well Protected"/>
    <s v="Well Protected"/>
    <s v="Not endemic"/>
    <s v="LC"/>
    <b v="1"/>
    <b v="1"/>
  </r>
  <r>
    <s v="Cliffortia dentata"/>
    <n v="237.25"/>
    <n v="237.28"/>
    <x v="0"/>
    <s v="Well Protected"/>
    <n v="119.21"/>
    <n v="118.572"/>
    <s v="Well Protected"/>
    <s v="Well Protected"/>
    <s v="Endemic"/>
    <s v="LC"/>
    <b v="1"/>
    <b v="1"/>
  </r>
  <r>
    <s v="Cliffortia hexandra"/>
    <n v="2110.0500000000002"/>
    <n v="2111.0500000000002"/>
    <x v="0"/>
    <s v="Well Protected"/>
    <n v="1213.175"/>
    <n v="1044.2650000000001"/>
    <s v="Well Protected"/>
    <s v="Well Protected"/>
    <s v="Endemic"/>
    <s v="LC"/>
    <b v="1"/>
    <b v="1"/>
  </r>
  <r>
    <s v="Cliffortia odorata"/>
    <n v="24498.7"/>
    <n v="24525.5"/>
    <x v="0"/>
    <s v="Well Protected"/>
    <n v="14627.8"/>
    <n v="11933.82"/>
    <s v="Well Protected"/>
    <s v="Well Protected"/>
    <s v="Endemic"/>
    <s v="LC"/>
    <b v="1"/>
    <b v="1"/>
  </r>
  <r>
    <s v="Cliffortia propinqua"/>
    <n v="11179.35"/>
    <n v="11133.35"/>
    <x v="0"/>
    <s v="Well Protected"/>
    <n v="6191.3249999999998"/>
    <n v="5686.44"/>
    <s v="Well Protected"/>
    <s v="Well Protected"/>
    <s v="Endemic"/>
    <s v="LC"/>
    <b v="1"/>
    <b v="1"/>
  </r>
  <r>
    <s v="Cliffortia robusta"/>
    <n v="238.2"/>
    <n v="238.3"/>
    <x v="0"/>
    <s v="Well Protected"/>
    <n v="146.77500000000001"/>
    <n v="119.325"/>
    <s v="Well Protected"/>
    <s v="Well Protected"/>
    <s v="Endemic"/>
    <s v="LC"/>
    <b v="1"/>
    <b v="1"/>
  </r>
  <r>
    <s v="Cliffortia strigosa"/>
    <n v="100.34990000000001"/>
    <n v="100.34990000000001"/>
    <x v="0"/>
    <s v="Well Protected"/>
    <n v="50.174930000000003"/>
    <n v="50.174930000000003"/>
    <s v="Moderately Protected"/>
    <s v="Moderately Protected"/>
    <s v="Endemic"/>
    <s v="NT"/>
    <b v="0"/>
    <b v="1"/>
  </r>
  <r>
    <s v="Cliffortia virgata"/>
    <n v="1815.8"/>
    <n v="1816.25"/>
    <x v="0"/>
    <s v="Well Protected"/>
    <n v="1068.95"/>
    <n v="851.76"/>
    <s v="Well Protected"/>
    <s v="Well Protected"/>
    <s v="Endemic"/>
    <s v="LC"/>
    <b v="1"/>
    <b v="1"/>
  </r>
  <r>
    <s v="Coccinia mackenii"/>
    <n v="7040.2"/>
    <n v="6385.9"/>
    <x v="0"/>
    <s v="Well Protected"/>
    <n v="7040.2"/>
    <n v="6385.9"/>
    <s v="Well Protected"/>
    <s v="Well Protected"/>
    <s v="Not endemic"/>
    <s v="LC"/>
    <b v="1"/>
    <b v="1"/>
  </r>
  <r>
    <s v="Codon schenckii"/>
    <n v="719.47"/>
    <n v="719.6"/>
    <x v="0"/>
    <s v="Well Protected"/>
    <n v="71.947000000000003"/>
    <n v="71.959999999999994"/>
    <s v="Moderately Protected"/>
    <s v="Moderately Protected"/>
    <s v="Not endemic"/>
    <s v="LC"/>
    <b v="0"/>
    <b v="1"/>
  </r>
  <r>
    <s v="Codonorhiza fastigiata"/>
    <n v="355.4"/>
    <n v="132.5"/>
    <x v="0"/>
    <s v="Well Protected"/>
    <n v="177.7"/>
    <n v="70.55"/>
    <s v="Well Protected"/>
    <s v="Moderately Protected"/>
    <s v="Endemic"/>
    <s v="NT"/>
    <b v="1"/>
    <b v="0"/>
  </r>
  <r>
    <s v="Colchicum coloratum subsp. burchellii"/>
    <n v="8805.7000000000007"/>
    <n v="8657.5"/>
    <x v="0"/>
    <s v="Well Protected"/>
    <n v="8422.2000000000007"/>
    <n v="8657.5"/>
    <s v="Well Protected"/>
    <s v="Well Protected"/>
    <s v="Endemic"/>
    <s v="LC"/>
    <b v="1"/>
    <b v="1"/>
  </r>
  <r>
    <s v="Coleonema pulchrum"/>
    <n v="216.74"/>
    <n v="216.8"/>
    <x v="0"/>
    <s v="Well Protected"/>
    <n v="154.83000000000001"/>
    <n v="118.58799999999999"/>
    <s v="Well Protected"/>
    <s v="Well Protected"/>
    <s v="Endemic"/>
    <s v="NT"/>
    <b v="1"/>
    <b v="1"/>
  </r>
  <r>
    <s v="Coleus venteri"/>
    <n v="0"/>
    <n v="0"/>
    <x v="1"/>
    <s v="Not Protected"/>
    <n v="0"/>
    <n v="0"/>
    <s v="Not Protected"/>
    <s v="Not Protected"/>
    <s v="Not endemic"/>
    <s v="EN"/>
    <b v="1"/>
    <b v="1"/>
  </r>
  <r>
    <s v="Combretum nelsonii"/>
    <n v="4693.2"/>
    <n v="2115.6999999999998"/>
    <x v="0"/>
    <s v="Well Protected"/>
    <n v="4635.7"/>
    <n v="1514.05"/>
    <s v="Well Protected"/>
    <s v="Well Protected"/>
    <s v="Endemic"/>
    <s v="LC"/>
    <b v="1"/>
    <b v="1"/>
  </r>
  <r>
    <s v="Combretum patelliforme"/>
    <n v="5722.6"/>
    <n v="5695.8"/>
    <x v="0"/>
    <s v="Well Protected"/>
    <n v="5477.25"/>
    <n v="2714.09"/>
    <s v="Well Protected"/>
    <s v="Well Protected"/>
    <s v="Not endemic"/>
    <s v="LC"/>
    <b v="1"/>
    <b v="1"/>
  </r>
  <r>
    <s v="Commicarpus helenae"/>
    <n v="39249.1"/>
    <n v="37719.35"/>
    <x v="0"/>
    <s v="Well Protected"/>
    <n v="39249.1"/>
    <n v="37719.35"/>
    <s v="Well Protected"/>
    <s v="Well Protected"/>
    <s v="Not endemic"/>
    <s v="LC"/>
    <b v="1"/>
    <b v="1"/>
  </r>
  <r>
    <s v="Commiphora viminea"/>
    <n v="7695.85"/>
    <n v="6312.8"/>
    <x v="0"/>
    <s v="Well Protected"/>
    <n v="6819.97"/>
    <n v="3984.1849999999999"/>
    <s v="Well Protected"/>
    <s v="Well Protected"/>
    <s v="Not endemic"/>
    <s v="LC"/>
    <b v="1"/>
    <b v="1"/>
  </r>
  <r>
    <s v="Conophytum francoiseae"/>
    <n v="83.100170000000006"/>
    <n v="83.100170000000006"/>
    <x v="3"/>
    <s v="Moderately Protected"/>
    <n v="8.3100170000000002"/>
    <n v="83.100170000000006"/>
    <s v="Poorly Protected"/>
    <s v="Moderately Protected"/>
    <s v="Endemic"/>
    <s v="CR"/>
    <b v="0"/>
    <b v="0"/>
  </r>
  <r>
    <s v="Conophytum irmae"/>
    <n v="0"/>
    <n v="0"/>
    <x v="1"/>
    <s v="Not Protected"/>
    <n v="0"/>
    <n v="0"/>
    <s v="Not Protected"/>
    <s v="Not Protected"/>
    <s v="Endemic"/>
    <s v="CR"/>
    <b v="1"/>
    <b v="1"/>
  </r>
  <r>
    <s v="Conophytum minutum"/>
    <n v="35318.32"/>
    <n v="35013.51"/>
    <x v="0"/>
    <s v="Well Protected"/>
    <n v="12256.61"/>
    <n v="34962.910000000003"/>
    <s v="Well Protected"/>
    <s v="Well Protected"/>
    <s v="Endemic"/>
    <s v="LC"/>
    <b v="1"/>
    <b v="1"/>
  </r>
  <r>
    <s v="Conophytum pellucidum subsp. saueri"/>
    <n v="0"/>
    <n v="0"/>
    <x v="1"/>
    <s v="Not Protected"/>
    <n v="0"/>
    <n v="0"/>
    <s v="Not Protected"/>
    <s v="Not Protected"/>
    <s v="Endemic"/>
    <s v="CR"/>
    <b v="1"/>
    <b v="1"/>
  </r>
  <r>
    <s v="Conophytum praesectum"/>
    <n v="230.7"/>
    <n v="0"/>
    <x v="0"/>
    <s v="Not Protected"/>
    <n v="230.7"/>
    <n v="0"/>
    <s v="Well Protected"/>
    <s v="Not Protected"/>
    <s v="Endemic"/>
    <s v="EN"/>
    <b v="1"/>
    <b v="0"/>
  </r>
  <r>
    <s v="Conophytum rugosum"/>
    <n v="0"/>
    <n v="0"/>
    <x v="1"/>
    <s v="Not Protected"/>
    <n v="0"/>
    <n v="0"/>
    <s v="Not Protected"/>
    <s v="Not Protected"/>
    <s v="Endemic"/>
    <s v="EN"/>
    <b v="1"/>
    <b v="1"/>
  </r>
  <r>
    <s v="Conophytum stevens-jonesianum"/>
    <n v="6204.2"/>
    <n v="6204.7"/>
    <x v="0"/>
    <s v="Well Protected"/>
    <n v="620.41999999999996"/>
    <n v="620.47"/>
    <s v="Well Protected"/>
    <s v="Well Protected"/>
    <s v="Endemic"/>
    <s v="EN"/>
    <b v="1"/>
    <b v="1"/>
  </r>
  <r>
    <s v="Convolvulus dregeanus"/>
    <n v="46325.599999999999"/>
    <n v="8964.6"/>
    <x v="0"/>
    <s v="Well Protected"/>
    <n v="46325.599999999999"/>
    <n v="8964.6"/>
    <s v="Well Protected"/>
    <s v="Well Protected"/>
    <s v="Endemic"/>
    <s v="LC"/>
    <b v="1"/>
    <b v="1"/>
  </r>
  <r>
    <s v="Cotula discolor"/>
    <n v="694.89490000000001"/>
    <n v="695.49549999999999"/>
    <x v="0"/>
    <s v="Well Protected"/>
    <n v="289.12909999999999"/>
    <n v="343.30329999999998"/>
    <s v="Well Protected"/>
    <s v="Well Protected"/>
    <s v="Endemic"/>
    <s v="LC"/>
    <b v="1"/>
    <b v="1"/>
  </r>
  <r>
    <s v="Crassocephalum rubens"/>
    <n v="19.21922"/>
    <n v="19.21922"/>
    <x v="2"/>
    <s v="Poorly Protected"/>
    <n v="19.21922"/>
    <n v="19.21922"/>
    <s v="Poorly Protected"/>
    <s v="Poorly Protected"/>
    <s v="Not endemic"/>
    <s v="LC"/>
    <b v="1"/>
    <b v="1"/>
  </r>
  <r>
    <s v="Crassothonna rechingeri"/>
    <n v="3376.65"/>
    <n v="3367.55"/>
    <x v="0"/>
    <s v="Well Protected"/>
    <n v="2747.5"/>
    <n v="3365.85"/>
    <s v="Well Protected"/>
    <s v="Well Protected"/>
    <s v="Endemic"/>
    <s v="LC"/>
    <b v="1"/>
    <b v="1"/>
  </r>
  <r>
    <s v="Crassula alba"/>
    <n v="549006.1"/>
    <n v="516183.5"/>
    <x v="0"/>
    <s v="Well Protected"/>
    <n v="504824.7"/>
    <n v="373939.1"/>
    <s v="Well Protected"/>
    <s v="Well Protected"/>
    <s v="Not endemic"/>
    <s v="LC"/>
    <b v="1"/>
    <b v="1"/>
  </r>
  <r>
    <s v="Crassula alstonii"/>
    <n v="1007.9"/>
    <n v="964.1"/>
    <x v="0"/>
    <s v="Well Protected"/>
    <n v="140.93"/>
    <n v="964.1"/>
    <s v="Well Protected"/>
    <s v="Well Protected"/>
    <s v="Endemic"/>
    <s v="NT"/>
    <b v="1"/>
    <b v="1"/>
  </r>
  <r>
    <s v="Crassula arborescens subsp. arborescens"/>
    <n v="8158.4"/>
    <n v="7960.5"/>
    <x v="0"/>
    <s v="Well Protected"/>
    <n v="5260.24"/>
    <n v="5869.63"/>
    <s v="Well Protected"/>
    <s v="Well Protected"/>
    <s v="Endemic"/>
    <s v="LC"/>
    <b v="1"/>
    <b v="1"/>
  </r>
  <r>
    <s v="Crassula capensis"/>
    <n v="52155.1"/>
    <n v="51683.5"/>
    <x v="0"/>
    <s v="Well Protected"/>
    <n v="30028.94"/>
    <n v="29201.8"/>
    <s v="Well Protected"/>
    <s v="Well Protected"/>
    <s v="Endemic"/>
    <s v="LC"/>
    <b v="1"/>
    <b v="1"/>
  </r>
  <r>
    <s v="Crassula latibracteata"/>
    <n v="27.45"/>
    <n v="27.15"/>
    <x v="2"/>
    <s v="Poorly Protected"/>
    <n v="27.45"/>
    <n v="23.024999999999999"/>
    <s v="Poorly Protected"/>
    <s v="Poorly Protected"/>
    <s v="Endemic"/>
    <s v="LC"/>
    <b v="1"/>
    <b v="1"/>
  </r>
  <r>
    <s v="Crassula muricata"/>
    <n v="418.59"/>
    <n v="418.69"/>
    <x v="0"/>
    <s v="Well Protected"/>
    <n v="363.04500000000002"/>
    <n v="317.29500000000002"/>
    <s v="Well Protected"/>
    <s v="Well Protected"/>
    <s v="Endemic"/>
    <s v="LC"/>
    <b v="1"/>
    <b v="1"/>
  </r>
  <r>
    <s v="Crassula muscosa"/>
    <n v="321760"/>
    <n v="223970.5"/>
    <x v="0"/>
    <s v="Well Protected"/>
    <n v="248493.6"/>
    <n v="155391.5"/>
    <s v="Well Protected"/>
    <s v="Well Protected"/>
    <s v="Not endemic"/>
    <s v="LC"/>
    <b v="1"/>
    <b v="1"/>
  </r>
  <r>
    <s v="Crassula pruinosa"/>
    <n v="146.80000000000001"/>
    <n v="145.65"/>
    <x v="0"/>
    <s v="Well Protected"/>
    <n v="68.465000000000003"/>
    <n v="72.504999999999995"/>
    <s v="Moderately Protected"/>
    <s v="Moderately Protected"/>
    <s v="Endemic"/>
    <s v="LC"/>
    <b v="0"/>
    <b v="1"/>
  </r>
  <r>
    <s v="Crassula sediflora"/>
    <n v="63.65"/>
    <n v="45.25"/>
    <x v="3"/>
    <s v="Poorly Protected"/>
    <n v="31.824999999999999"/>
    <n v="22.625"/>
    <s v="Poorly Protected"/>
    <s v="Poorly Protected"/>
    <s v="Not endemic"/>
    <s v="LC"/>
    <b v="0"/>
    <b v="1"/>
  </r>
  <r>
    <s v="Crassula setulosa"/>
    <n v="58614.46"/>
    <n v="41363.5"/>
    <x v="0"/>
    <s v="Well Protected"/>
    <n v="48742.26"/>
    <n v="32173.63"/>
    <s v="Well Protected"/>
    <s v="Well Protected"/>
    <s v="Not endemic"/>
    <s v="LC"/>
    <b v="1"/>
    <b v="1"/>
  </r>
  <r>
    <s v="Crassula subacaulis subsp. subacaulis"/>
    <n v="2387"/>
    <n v="2387"/>
    <x v="0"/>
    <s v="Well Protected"/>
    <n v="238.7"/>
    <n v="238.7"/>
    <s v="Well Protected"/>
    <s v="Well Protected"/>
    <s v="Endemic"/>
    <s v="VU"/>
    <b v="1"/>
    <b v="1"/>
  </r>
  <r>
    <s v="Crassula subulata"/>
    <n v="60592"/>
    <n v="59685.5"/>
    <x v="0"/>
    <s v="Well Protected"/>
    <n v="38434.69"/>
    <n v="32345.03"/>
    <s v="Well Protected"/>
    <s v="Well Protected"/>
    <s v="Endemic"/>
    <s v="LC"/>
    <b v="1"/>
    <b v="1"/>
  </r>
  <r>
    <s v="Crassula susannae"/>
    <n v="4955"/>
    <n v="4955"/>
    <x v="0"/>
    <s v="Well Protected"/>
    <n v="495.5"/>
    <n v="4955"/>
    <s v="Well Protected"/>
    <s v="Well Protected"/>
    <s v="Endemic"/>
    <s v="VU"/>
    <b v="1"/>
    <b v="1"/>
  </r>
  <r>
    <s v="Cromidon minutum"/>
    <n v="0"/>
    <n v="0"/>
    <x v="1"/>
    <s v="Not Protected"/>
    <n v="0"/>
    <n v="0"/>
    <s v="Not Protected"/>
    <s v="Not Protected"/>
    <s v="Not endemic"/>
    <s v="LC"/>
    <b v="1"/>
    <b v="1"/>
  </r>
  <r>
    <s v="Crotalaria excisa subsp. namaquensis"/>
    <n v="9976"/>
    <n v="9267.1"/>
    <x v="0"/>
    <s v="Well Protected"/>
    <n v="9976"/>
    <n v="9267.1"/>
    <s v="Well Protected"/>
    <s v="Well Protected"/>
    <s v="Endemic"/>
    <s v="LC"/>
    <b v="1"/>
    <b v="1"/>
  </r>
  <r>
    <s v="Crotalaria humilis"/>
    <n v="10792.1"/>
    <n v="10062.5"/>
    <x v="0"/>
    <s v="Well Protected"/>
    <n v="5354.28"/>
    <n v="8959.48"/>
    <s v="Well Protected"/>
    <s v="Well Protected"/>
    <s v="Endemic"/>
    <s v="LC"/>
    <b v="1"/>
    <b v="1"/>
  </r>
  <r>
    <s v="Crotalaria podocarpa"/>
    <n v="21546.6"/>
    <n v="13517.4"/>
    <x v="0"/>
    <s v="Well Protected"/>
    <n v="21546.6"/>
    <n v="13517.4"/>
    <s v="Well Protected"/>
    <s v="Well Protected"/>
    <s v="Not endemic"/>
    <s v="LC"/>
    <b v="1"/>
    <b v="1"/>
  </r>
  <r>
    <s v="Crystallopollen angustifolium"/>
    <n v="61036.53"/>
    <n v="48648.37"/>
    <x v="0"/>
    <s v="Well Protected"/>
    <n v="61036.53"/>
    <n v="48648.37"/>
    <s v="Well Protected"/>
    <s v="Well Protected"/>
    <s v="Not endemic"/>
    <s v="LC"/>
    <b v="1"/>
    <b v="1"/>
  </r>
  <r>
    <s v="Cucumis rigidus"/>
    <n v="17685.2"/>
    <n v="17196.099999999999"/>
    <x v="0"/>
    <s v="Well Protected"/>
    <n v="17685.2"/>
    <n v="17196.099999999999"/>
    <s v="Well Protected"/>
    <s v="Well Protected"/>
    <s v="Not endemic"/>
    <s v="LC"/>
    <b v="1"/>
    <b v="1"/>
  </r>
  <r>
    <s v="Cyclopia burtonii"/>
    <n v="26.9"/>
    <n v="26.9"/>
    <x v="2"/>
    <s v="Poorly Protected"/>
    <n v="17.7"/>
    <n v="6.09"/>
    <s v="Poorly Protected"/>
    <s v="Poorly Protected"/>
    <s v="Endemic"/>
    <s v="VU"/>
    <b v="1"/>
    <b v="1"/>
  </r>
  <r>
    <s v="Cylindrophyllum calamiforme"/>
    <n v="0"/>
    <n v="0"/>
    <x v="1"/>
    <s v="Not Protected"/>
    <n v="0"/>
    <n v="0"/>
    <s v="Not Protected"/>
    <s v="Not Protected"/>
    <s v="Endemic"/>
    <s v="LC"/>
    <b v="1"/>
    <b v="1"/>
  </r>
  <r>
    <s v="Cymbopogon prolixus"/>
    <n v="138316.1"/>
    <n v="98535.6"/>
    <x v="0"/>
    <s v="Well Protected"/>
    <n v="114974.6"/>
    <n v="66648"/>
    <s v="Well Protected"/>
    <s v="Well Protected"/>
    <s v="Not endemic"/>
    <s v="LC"/>
    <b v="1"/>
    <b v="1"/>
  </r>
  <r>
    <s v="Cynanchum gerrardii"/>
    <n v="11162.05"/>
    <n v="9214.2000000000007"/>
    <x v="0"/>
    <s v="Well Protected"/>
    <n v="11095.32"/>
    <n v="8963.0249999999996"/>
    <s v="Well Protected"/>
    <s v="Well Protected"/>
    <s v="Not endemic"/>
    <s v="LC"/>
    <b v="1"/>
    <b v="1"/>
  </r>
  <r>
    <s v="Cynanchum viminale subsp. orangeanum"/>
    <n v="0"/>
    <n v="0"/>
    <x v="1"/>
    <s v="Not Protected"/>
    <n v="0"/>
    <n v="0"/>
    <s v="Not Protected"/>
    <s v="Not Protected"/>
    <s v="Endemic"/>
    <s v="LC"/>
    <b v="1"/>
    <b v="1"/>
  </r>
  <r>
    <s v="Cynanchum zeyheri"/>
    <n v="229.53"/>
    <n v="229.79"/>
    <x v="0"/>
    <s v="Well Protected"/>
    <n v="115.776"/>
    <n v="114.071"/>
    <s v="Well Protected"/>
    <s v="Well Protected"/>
    <s v="Endemic"/>
    <s v="VU"/>
    <b v="1"/>
    <b v="1"/>
  </r>
  <r>
    <s v="Cyperus indecorus"/>
    <n v="86192.2"/>
    <n v="79655"/>
    <x v="0"/>
    <s v="Well Protected"/>
    <n v="84755.69"/>
    <n v="75035.75"/>
    <s v="Well Protected"/>
    <s v="Well Protected"/>
    <s v="Not endemic"/>
    <s v="LC"/>
    <b v="1"/>
    <b v="1"/>
  </r>
  <r>
    <s v="Cyperus zollingeri"/>
    <n v="10360"/>
    <n v="6875.1"/>
    <x v="0"/>
    <s v="Well Protected"/>
    <n v="10360"/>
    <n v="6875.1"/>
    <s v="Well Protected"/>
    <s v="Well Protected"/>
    <s v="Not endemic"/>
    <s v="LC"/>
    <b v="1"/>
    <b v="1"/>
  </r>
  <r>
    <s v="Cyphia elata"/>
    <n v="61957.120000000003"/>
    <n v="51786.63"/>
    <x v="0"/>
    <s v="Well Protected"/>
    <n v="55196.9"/>
    <n v="36837.879999999997"/>
    <s v="Well Protected"/>
    <s v="Well Protected"/>
    <s v="Not endemic"/>
    <s v="LC"/>
    <b v="1"/>
    <b v="1"/>
  </r>
  <r>
    <s v="Cyphia stenopetala"/>
    <n v="7186.8"/>
    <n v="5447.1"/>
    <x v="0"/>
    <s v="Well Protected"/>
    <n v="4680.78"/>
    <n v="3196.72"/>
    <s v="Well Protected"/>
    <s v="Well Protected"/>
    <s v="Not endemic"/>
    <s v="LC"/>
    <b v="1"/>
    <b v="1"/>
  </r>
  <r>
    <s v="Cyphostemma rubroglandulosum"/>
    <n v="10.262309999999999"/>
    <n v="10.273820000000001"/>
    <x v="2"/>
    <s v="Poorly Protected"/>
    <n v="8.3438789999999994"/>
    <n v="6.3805800000000001"/>
    <s v="Poorly Protected"/>
    <s v="Poorly Protected"/>
    <s v="Endemic"/>
    <s v="LC"/>
    <b v="1"/>
    <b v="1"/>
  </r>
  <r>
    <s v="Cyrtanthus herrei"/>
    <n v="23.72"/>
    <n v="23.72"/>
    <x v="2"/>
    <s v="Poorly Protected"/>
    <n v="2.3719999999999999"/>
    <n v="2.3719999999999999"/>
    <s v="Not Protected"/>
    <s v="Not Protected"/>
    <s v="Not endemic"/>
    <s v="VU"/>
    <b v="0"/>
    <b v="1"/>
  </r>
  <r>
    <s v="Cyrtanthus labiatus"/>
    <n v="30"/>
    <n v="30"/>
    <x v="2"/>
    <s v="Poorly Protected"/>
    <n v="20"/>
    <n v="20"/>
    <s v="Poorly Protected"/>
    <s v="Poorly Protected"/>
    <s v="Endemic"/>
    <s v="Rare"/>
    <b v="1"/>
    <b v="1"/>
  </r>
  <r>
    <s v="Cyrtanthus nutans"/>
    <n v="0"/>
    <n v="0"/>
    <x v="1"/>
    <s v="Not Protected"/>
    <n v="0"/>
    <n v="0"/>
    <s v="Not Protected"/>
    <s v="Not Protected"/>
    <s v="Not endemic"/>
    <s v="VU"/>
    <b v="1"/>
    <b v="1"/>
  </r>
  <r>
    <s v="Cyrtomium pseudocaryotideum"/>
    <n v="407"/>
    <n v="287.2"/>
    <x v="0"/>
    <s v="Well Protected"/>
    <n v="351.25"/>
    <n v="257.23"/>
    <s v="Well Protected"/>
    <s v="Well Protected"/>
    <s v="Endemic"/>
    <s v="LC"/>
    <b v="1"/>
    <b v="1"/>
  </r>
  <r>
    <s v="Dahlgrenodendron natalense"/>
    <n v="3.23"/>
    <n v="3"/>
    <x v="1"/>
    <s v="Not Protected"/>
    <n v="2.7930000000000001"/>
    <n v="2.218"/>
    <s v="Not Protected"/>
    <s v="Not Protected"/>
    <s v="Endemic"/>
    <s v="VU"/>
    <b v="1"/>
    <b v="1"/>
  </r>
  <r>
    <s v="Dalbergia armata"/>
    <n v="576341.6"/>
    <n v="542167.5"/>
    <x v="0"/>
    <s v="Well Protected"/>
    <n v="536438.80000000005"/>
    <n v="456238.4"/>
    <s v="Well Protected"/>
    <s v="Well Protected"/>
    <s v="Not endemic"/>
    <s v="LC"/>
    <b v="1"/>
    <b v="1"/>
  </r>
  <r>
    <s v="Daubenya namaquensis"/>
    <n v="50.09"/>
    <n v="0"/>
    <x v="3"/>
    <s v="Not Protected"/>
    <n v="50.09"/>
    <n v="0"/>
    <s v="Moderately Protected"/>
    <s v="Not Protected"/>
    <s v="Endemic"/>
    <s v="Rare"/>
    <b v="1"/>
    <b v="0"/>
  </r>
  <r>
    <s v="Delosperma ficksburgense"/>
    <n v="0"/>
    <n v="0"/>
    <x v="1"/>
    <s v="Not Protected"/>
    <n v="0"/>
    <n v="0"/>
    <s v="Not Protected"/>
    <s v="Not Protected"/>
    <s v="Endemic"/>
    <s v="DD"/>
    <b v="1"/>
    <b v="1"/>
  </r>
  <r>
    <s v="Delosperma giffenii"/>
    <n v="10"/>
    <n v="10"/>
    <x v="2"/>
    <s v="Poorly Protected"/>
    <n v="10"/>
    <n v="10"/>
    <s v="Poorly Protected"/>
    <s v="Poorly Protected"/>
    <s v="Endemic"/>
    <s v="DD"/>
    <b v="1"/>
    <b v="1"/>
  </r>
  <r>
    <s v="Delosperma hollandii"/>
    <n v="61.16"/>
    <n v="61.33"/>
    <x v="3"/>
    <s v="Moderately Protected"/>
    <n v="61.16"/>
    <n v="59.594999999999999"/>
    <s v="Moderately Protected"/>
    <s v="Moderately Protected"/>
    <s v="Endemic"/>
    <s v="EN"/>
    <b v="1"/>
    <b v="1"/>
  </r>
  <r>
    <s v="Delosperma mahonii"/>
    <n v="404.8"/>
    <n v="396.5"/>
    <x v="0"/>
    <s v="Well Protected"/>
    <n v="404.8"/>
    <n v="396.5"/>
    <s v="Well Protected"/>
    <s v="Well Protected"/>
    <s v="Not endemic"/>
    <s v="LC"/>
    <b v="1"/>
    <b v="1"/>
  </r>
  <r>
    <s v="Delosperma parviflorum"/>
    <n v="1856.2"/>
    <n v="0"/>
    <x v="0"/>
    <s v="Not Protected"/>
    <n v="1856.2"/>
    <n v="0"/>
    <s v="Well Protected"/>
    <s v="Not Protected"/>
    <s v="Endemic"/>
    <s v="DD"/>
    <b v="1"/>
    <b v="0"/>
  </r>
  <r>
    <s v="Diaphananthe fragrantissima"/>
    <n v="57.880839999999999"/>
    <n v="57.880839999999999"/>
    <x v="3"/>
    <s v="Moderately Protected"/>
    <n v="57.880839999999999"/>
    <n v="20.04148"/>
    <s v="Moderately Protected"/>
    <s v="Poorly Protected"/>
    <s v="Not endemic"/>
    <s v="LC"/>
    <b v="1"/>
    <b v="0"/>
  </r>
  <r>
    <s v="Diascia alonsooides"/>
    <n v="3707.34"/>
    <n v="409.72"/>
    <x v="0"/>
    <s v="Well Protected"/>
    <n v="3707.3049999999998"/>
    <n v="409.72"/>
    <s v="Well Protected"/>
    <s v="Well Protected"/>
    <s v="Endemic"/>
    <s v="LC"/>
    <b v="1"/>
    <b v="1"/>
  </r>
  <r>
    <s v="Diascia veronicoides"/>
    <n v="13629.3"/>
    <n v="13630.3"/>
    <x v="0"/>
    <s v="Well Protected"/>
    <n v="13629.3"/>
    <n v="13630.3"/>
    <s v="Well Protected"/>
    <s v="Well Protected"/>
    <s v="Endemic"/>
    <s v="LC"/>
    <b v="1"/>
    <b v="1"/>
  </r>
  <r>
    <s v="Dichilus strictus"/>
    <n v="12456.7"/>
    <n v="12177.5"/>
    <x v="0"/>
    <s v="Well Protected"/>
    <n v="12456.7"/>
    <n v="12177.5"/>
    <s v="Well Protected"/>
    <s v="Well Protected"/>
    <s v="Not endemic"/>
    <s v="LC"/>
    <b v="1"/>
    <b v="1"/>
  </r>
  <r>
    <s v="Dicliptera fruticosa"/>
    <n v="825.65"/>
    <n v="261.75"/>
    <x v="0"/>
    <s v="Well Protected"/>
    <n v="825.65"/>
    <n v="261.75"/>
    <s v="Well Protected"/>
    <s v="Well Protected"/>
    <s v="Endemic"/>
    <s v="NT"/>
    <b v="1"/>
    <b v="1"/>
  </r>
  <r>
    <s v="Dicliptera magaliesbergensis"/>
    <n v="478.95"/>
    <n v="481.6"/>
    <x v="0"/>
    <s v="Well Protected"/>
    <n v="165.33500000000001"/>
    <n v="247.43"/>
    <s v="Well Protected"/>
    <s v="Well Protected"/>
    <s v="Endemic"/>
    <s v="NT"/>
    <b v="1"/>
    <b v="1"/>
  </r>
  <r>
    <s v="Diclis petiolaris"/>
    <n v="16085.11"/>
    <n v="16261.7"/>
    <x v="0"/>
    <s v="Well Protected"/>
    <n v="15388.3"/>
    <n v="16086.38"/>
    <s v="Well Protected"/>
    <s v="Well Protected"/>
    <s v="Not endemic"/>
    <s v="LC"/>
    <b v="1"/>
    <b v="1"/>
  </r>
  <r>
    <s v="Dicoma kurumanii"/>
    <n v="10"/>
    <n v="10"/>
    <x v="2"/>
    <s v="Poorly Protected"/>
    <n v="10"/>
    <n v="10"/>
    <s v="Poorly Protected"/>
    <s v="Poorly Protected"/>
    <s v="Endemic"/>
    <s v="Rare"/>
    <b v="1"/>
    <b v="1"/>
  </r>
  <r>
    <s v="Dicrocaulon ramulosum"/>
    <n v="5750.6"/>
    <n v="5553.1"/>
    <x v="0"/>
    <s v="Well Protected"/>
    <n v="2938.55"/>
    <n v="5553.1"/>
    <s v="Well Protected"/>
    <s v="Well Protected"/>
    <s v="Endemic"/>
    <s v="LC"/>
    <b v="1"/>
    <b v="1"/>
  </r>
  <r>
    <s v="Dierama formosum"/>
    <n v="1346.8"/>
    <n v="1019.85"/>
    <x v="0"/>
    <s v="Well Protected"/>
    <n v="1335.8"/>
    <n v="882.07500000000005"/>
    <s v="Well Protected"/>
    <s v="Well Protected"/>
    <s v="Not endemic"/>
    <s v="LC"/>
    <b v="1"/>
    <b v="1"/>
  </r>
  <r>
    <s v="Dierama nebrownii"/>
    <n v="18.95"/>
    <n v="17.05"/>
    <x v="2"/>
    <s v="Poorly Protected"/>
    <n v="13.925000000000001"/>
    <n v="8.5250000000000004"/>
    <s v="Poorly Protected"/>
    <s v="Poorly Protected"/>
    <s v="Endemic"/>
    <s v="NT"/>
    <b v="1"/>
    <b v="1"/>
  </r>
  <r>
    <s v="Dierama pulcherrimum"/>
    <n v="0"/>
    <n v="0"/>
    <x v="1"/>
    <s v="Not Protected"/>
    <n v="0"/>
    <n v="0"/>
    <s v="Not Protected"/>
    <s v="Not Protected"/>
    <s v="Endemic"/>
    <s v="LC"/>
    <b v="1"/>
    <b v="1"/>
  </r>
  <r>
    <s v="Digitaria milanjiana"/>
    <n v="0"/>
    <n v="0"/>
    <x v="1"/>
    <s v="Not Protected"/>
    <n v="0"/>
    <n v="0"/>
    <s v="Not Protected"/>
    <s v="Not Protected"/>
    <s v="Not endemic"/>
    <s v="LC"/>
    <b v="1"/>
    <b v="1"/>
  </r>
  <r>
    <s v="Dimorphotheca pinnata"/>
    <n v="37807.9"/>
    <n v="34385.699999999997"/>
    <x v="0"/>
    <s v="Well Protected"/>
    <n v="37807.9"/>
    <n v="34385.699999999997"/>
    <s v="Well Protected"/>
    <s v="Well Protected"/>
    <s v="Not endemic"/>
    <s v="LC"/>
    <b v="1"/>
    <b v="1"/>
  </r>
  <r>
    <s v="Dioscorea quartiniana"/>
    <n v="14653.25"/>
    <n v="13095.55"/>
    <x v="0"/>
    <s v="Well Protected"/>
    <n v="12669.91"/>
    <n v="10290.27"/>
    <s v="Well Protected"/>
    <s v="Well Protected"/>
    <s v="Not endemic"/>
    <s v="LC"/>
    <b v="1"/>
    <b v="1"/>
  </r>
  <r>
    <s v="Diosma recurva"/>
    <n v="347.71"/>
    <n v="340.73"/>
    <x v="0"/>
    <s v="Well Protected"/>
    <n v="293.62"/>
    <n v="240.61"/>
    <s v="Well Protected"/>
    <s v="Well Protected"/>
    <s v="Endemic"/>
    <s v="LC"/>
    <b v="1"/>
    <b v="1"/>
  </r>
  <r>
    <s v="Diplosoma luckhoffii"/>
    <n v="1919.55"/>
    <n v="1919.9"/>
    <x v="0"/>
    <s v="Well Protected"/>
    <n v="959.77499999999998"/>
    <n v="1919.9"/>
    <s v="Well Protected"/>
    <s v="Well Protected"/>
    <s v="Endemic"/>
    <s v="NT"/>
    <b v="1"/>
    <b v="1"/>
  </r>
  <r>
    <s v="Disa bivalvata"/>
    <n v="50958.5"/>
    <n v="50869.8"/>
    <x v="0"/>
    <s v="Well Protected"/>
    <n v="30917.17"/>
    <n v="25336.63"/>
    <s v="Well Protected"/>
    <s v="Well Protected"/>
    <s v="Endemic"/>
    <s v="LC"/>
    <b v="1"/>
    <b v="1"/>
  </r>
  <r>
    <s v="Disa introrsa"/>
    <n v="73.46481"/>
    <n v="73.509640000000005"/>
    <x v="3"/>
    <s v="Moderately Protected"/>
    <n v="36.822049999999997"/>
    <n v="36.754820000000002"/>
    <s v="Poorly Protected"/>
    <s v="Poorly Protected"/>
    <s v="Endemic"/>
    <s v="VU"/>
    <b v="0"/>
    <b v="1"/>
  </r>
  <r>
    <s v="Disa karooica"/>
    <n v="71.59"/>
    <n v="71.59"/>
    <x v="3"/>
    <s v="Moderately Protected"/>
    <n v="71.59"/>
    <n v="37.866999999999997"/>
    <s v="Moderately Protected"/>
    <s v="Poorly Protected"/>
    <s v="Endemic"/>
    <s v="VU"/>
    <b v="1"/>
    <b v="0"/>
  </r>
  <r>
    <s v="Disa obliqua subsp. clavigera"/>
    <n v="9046.2999999999993"/>
    <n v="9012.0499999999993"/>
    <x v="0"/>
    <s v="Well Protected"/>
    <n v="5826.55"/>
    <n v="4705.3149999999996"/>
    <s v="Well Protected"/>
    <s v="Well Protected"/>
    <s v="Endemic"/>
    <s v="LC"/>
    <b v="1"/>
    <b v="1"/>
  </r>
  <r>
    <s v="Disa oreophila subsp. oreophila"/>
    <n v="2409.35"/>
    <n v="2388.4"/>
    <x v="0"/>
    <s v="Well Protected"/>
    <n v="2381.0250000000001"/>
    <n v="2336.395"/>
    <s v="Well Protected"/>
    <s v="Well Protected"/>
    <s v="Not endemic"/>
    <s v="LC"/>
    <b v="1"/>
    <b v="1"/>
  </r>
  <r>
    <s v="Disa spathulata subsp. tripartita"/>
    <n v="5.91"/>
    <n v="5.33"/>
    <x v="2"/>
    <s v="Poorly Protected"/>
    <n v="3.2629999999999999"/>
    <n v="1.429"/>
    <s v="Not Protected"/>
    <s v="Not Protected"/>
    <s v="Endemic"/>
    <s v="EN"/>
    <b v="0"/>
    <b v="1"/>
  </r>
  <r>
    <s v="Disa tripetaloides"/>
    <n v="48180.800000000003"/>
    <n v="48090.9"/>
    <x v="0"/>
    <s v="Well Protected"/>
    <n v="30373.63"/>
    <n v="24286.51"/>
    <s v="Well Protected"/>
    <s v="Well Protected"/>
    <s v="Endemic"/>
    <s v="LC"/>
    <b v="1"/>
    <b v="1"/>
  </r>
  <r>
    <s v="Disparago tortilis"/>
    <n v="34537.4"/>
    <n v="32679"/>
    <x v="0"/>
    <s v="Well Protected"/>
    <n v="34537.4"/>
    <n v="32679"/>
    <s v="Well Protected"/>
    <s v="Well Protected"/>
    <s v="Endemic"/>
    <s v="LC"/>
    <b v="1"/>
    <b v="1"/>
  </r>
  <r>
    <s v="Disperis capensis"/>
    <n v="77894.899999999994"/>
    <n v="77398.8"/>
    <x v="0"/>
    <s v="Well Protected"/>
    <n v="49790.559999999998"/>
    <n v="42820.44"/>
    <s v="Well Protected"/>
    <s v="Well Protected"/>
    <s v="Endemic"/>
    <s v="LC"/>
    <b v="1"/>
    <b v="1"/>
  </r>
  <r>
    <s v="Disperis concinna"/>
    <n v="1214.7"/>
    <n v="1155.2"/>
    <x v="0"/>
    <s v="Well Protected"/>
    <n v="1195.4749999999999"/>
    <n v="1082.6479999999999"/>
    <s v="Well Protected"/>
    <s v="Well Protected"/>
    <s v="Not endemic"/>
    <s v="LC"/>
    <b v="1"/>
    <b v="1"/>
  </r>
  <r>
    <s v="Disperis woodii"/>
    <n v="104.05"/>
    <n v="98.54"/>
    <x v="0"/>
    <s v="Moderately Protected"/>
    <n v="102.675"/>
    <n v="66.5"/>
    <s v="Well Protected"/>
    <s v="Moderately Protected"/>
    <s v="Not endemic"/>
    <s v="VU"/>
    <b v="1"/>
    <b v="0"/>
  </r>
  <r>
    <s v="Dovyalis lucida"/>
    <n v="1373.25"/>
    <n v="1205.3"/>
    <x v="0"/>
    <s v="Well Protected"/>
    <n v="1170.175"/>
    <n v="911"/>
    <s v="Well Protected"/>
    <s v="Well Protected"/>
    <s v="Not endemic"/>
    <s v="LC"/>
    <b v="1"/>
    <b v="1"/>
  </r>
  <r>
    <s v="Dracosciadium saniculifolium"/>
    <n v="54.948810000000002"/>
    <n v="54.948810000000002"/>
    <x v="3"/>
    <s v="Moderately Protected"/>
    <n v="54.948810000000002"/>
    <n v="54.948810000000002"/>
    <s v="Moderately Protected"/>
    <s v="Moderately Protected"/>
    <s v="Endemic"/>
    <s v="Critically Rare"/>
    <b v="1"/>
    <b v="1"/>
  </r>
  <r>
    <s v="Dracoscirpoides ficinioides"/>
    <n v="58838.14"/>
    <n v="57493.39"/>
    <x v="0"/>
    <s v="Well Protected"/>
    <n v="58740.24"/>
    <n v="57092.34"/>
    <s v="Well Protected"/>
    <s v="Well Protected"/>
    <s v="Not endemic"/>
    <s v="LC"/>
    <b v="1"/>
    <b v="1"/>
  </r>
  <r>
    <s v="Drimia ecklonii"/>
    <n v="1045.8"/>
    <n v="1045.8499999999999"/>
    <x v="0"/>
    <s v="Well Protected"/>
    <n v="547.85"/>
    <n v="614.80999999999995"/>
    <s v="Well Protected"/>
    <s v="Well Protected"/>
    <s v="Endemic"/>
    <s v="LC"/>
    <b v="1"/>
    <b v="1"/>
  </r>
  <r>
    <s v="Drimia haworthioides"/>
    <n v="542.09"/>
    <n v="538.94000000000005"/>
    <x v="0"/>
    <s v="Well Protected"/>
    <n v="541"/>
    <n v="534.9"/>
    <s v="Well Protected"/>
    <s v="Well Protected"/>
    <s v="Endemic"/>
    <s v="LC"/>
    <b v="1"/>
    <b v="1"/>
  </r>
  <r>
    <s v="Drosanthemum capillare"/>
    <n v="0"/>
    <n v="0"/>
    <x v="1"/>
    <s v="Not Protected"/>
    <n v="0"/>
    <n v="0"/>
    <s v="Not Protected"/>
    <s v="Not Protected"/>
    <s v="Endemic"/>
    <s v="DD"/>
    <b v="1"/>
    <b v="1"/>
  </r>
  <r>
    <s v="Drosanthemum floribundum"/>
    <n v="5007.808"/>
    <n v="5021.3209999999999"/>
    <x v="0"/>
    <s v="Well Protected"/>
    <n v="5007.808"/>
    <n v="5021.3209999999999"/>
    <s v="Well Protected"/>
    <s v="Well Protected"/>
    <s v="Endemic"/>
    <s v="LC"/>
    <b v="1"/>
    <b v="1"/>
  </r>
  <r>
    <s v="Drosanthemum oculatum"/>
    <n v="3082.9"/>
    <n v="3083.4"/>
    <x v="0"/>
    <s v="Well Protected"/>
    <n v="3082.9"/>
    <n v="3083.4"/>
    <s v="Well Protected"/>
    <s v="Well Protected"/>
    <s v="Endemic"/>
    <s v="LC"/>
    <b v="1"/>
    <b v="1"/>
  </r>
  <r>
    <s v="Drosanthemum prostratum"/>
    <n v="10"/>
    <n v="10"/>
    <x v="2"/>
    <s v="Poorly Protected"/>
    <n v="5"/>
    <n v="5"/>
    <s v="Poorly Protected"/>
    <s v="Poorly Protected"/>
    <s v="Endemic"/>
    <s v="DD"/>
    <b v="1"/>
    <b v="1"/>
  </r>
  <r>
    <s v="Drosanthemum salicola"/>
    <n v="3.1"/>
    <n v="3.1"/>
    <x v="1"/>
    <s v="Not Protected"/>
    <n v="2.25"/>
    <n v="0.39"/>
    <s v="Not Protected"/>
    <s v="Not Protected"/>
    <s v="Endemic"/>
    <s v="LC"/>
    <b v="1"/>
    <b v="1"/>
  </r>
  <r>
    <s v="Drosanthemum worcesterense"/>
    <n v="0"/>
    <n v="0"/>
    <x v="1"/>
    <s v="Not Protected"/>
    <n v="0"/>
    <n v="0"/>
    <s v="Not Protected"/>
    <s v="Not Protected"/>
    <s v="Endemic"/>
    <s v="EN"/>
    <b v="1"/>
    <b v="1"/>
  </r>
  <r>
    <s v="Drosera hilaris"/>
    <n v="4674.3500000000004"/>
    <n v="4670.55"/>
    <x v="0"/>
    <s v="Well Protected"/>
    <n v="2482.6799999999998"/>
    <n v="2398.335"/>
    <s v="Well Protected"/>
    <s v="Well Protected"/>
    <s v="Endemic"/>
    <s v="LC"/>
    <b v="1"/>
    <b v="1"/>
  </r>
  <r>
    <s v="Drosera pauciflora"/>
    <n v="1598.3"/>
    <n v="1612.7"/>
    <x v="0"/>
    <s v="Well Protected"/>
    <n v="819.83"/>
    <n v="684.99"/>
    <s v="Well Protected"/>
    <s v="Well Protected"/>
    <s v="Endemic"/>
    <s v="LC"/>
    <b v="1"/>
    <b v="1"/>
  </r>
  <r>
    <s v="Dryopteris inaequalis"/>
    <n v="1665.85"/>
    <n v="1521.3"/>
    <x v="0"/>
    <s v="Well Protected"/>
    <n v="1371.115"/>
    <n v="828.745"/>
    <s v="Well Protected"/>
    <s v="Well Protected"/>
    <s v="Not endemic"/>
    <s v="LC"/>
    <b v="1"/>
    <b v="1"/>
  </r>
  <r>
    <s v="Eberlanzia sedoides"/>
    <n v="8074.4"/>
    <n v="7761.4"/>
    <x v="0"/>
    <s v="Well Protected"/>
    <n v="8074.4"/>
    <n v="7761.4"/>
    <s v="Well Protected"/>
    <s v="Well Protected"/>
    <s v="Not endemic"/>
    <s v="DD"/>
    <b v="1"/>
    <b v="1"/>
  </r>
  <r>
    <s v="Edmondia sesamoides"/>
    <n v="66190.2"/>
    <n v="66098.100000000006"/>
    <x v="0"/>
    <s v="Well Protected"/>
    <n v="41173.360000000001"/>
    <n v="30362.13"/>
    <s v="Well Protected"/>
    <s v="Well Protected"/>
    <s v="Endemic"/>
    <s v="LC"/>
    <b v="1"/>
    <b v="1"/>
  </r>
  <r>
    <s v="Ehrharta bulbosa"/>
    <n v="12548.2"/>
    <n v="12553.85"/>
    <x v="0"/>
    <s v="Well Protected"/>
    <n v="6961.7150000000001"/>
    <n v="6420.915"/>
    <s v="Well Protected"/>
    <s v="Well Protected"/>
    <s v="Endemic"/>
    <s v="LC"/>
    <b v="1"/>
    <b v="1"/>
  </r>
  <r>
    <s v="Ehrharta setacea subsp. disticha"/>
    <n v="112.3"/>
    <n v="112.3"/>
    <x v="0"/>
    <s v="Well Protected"/>
    <n v="65.674999999999997"/>
    <n v="72.775000000000006"/>
    <s v="Moderately Protected"/>
    <s v="Moderately Protected"/>
    <s v="Endemic"/>
    <s v="Rare"/>
    <b v="0"/>
    <b v="1"/>
  </r>
  <r>
    <s v="Elaphoglossum angustatum"/>
    <n v="1617.85"/>
    <n v="1619.25"/>
    <x v="0"/>
    <s v="Well Protected"/>
    <n v="1306.905"/>
    <n v="890.7"/>
    <s v="Well Protected"/>
    <s v="Well Protected"/>
    <s v="Not endemic"/>
    <s v="LC"/>
    <b v="1"/>
    <b v="1"/>
  </r>
  <r>
    <s v="Elaphoglossum hybridum"/>
    <n v="119.64"/>
    <n v="125.68"/>
    <x v="0"/>
    <s v="Well Protected"/>
    <n v="113.36499999999999"/>
    <n v="101.05800000000001"/>
    <s v="Well Protected"/>
    <s v="Well Protected"/>
    <s v="Not endemic"/>
    <s v="LC"/>
    <b v="1"/>
    <b v="1"/>
  </r>
  <r>
    <s v="Elegia racemosa"/>
    <n v="68940.399999999994"/>
    <n v="68025.600000000006"/>
    <x v="0"/>
    <s v="Well Protected"/>
    <n v="49377.27"/>
    <n v="40884.69"/>
    <s v="Well Protected"/>
    <s v="Well Protected"/>
    <s v="Endemic"/>
    <s v="LC"/>
    <b v="1"/>
    <b v="1"/>
  </r>
  <r>
    <s v="Encephalartos lebomboensis"/>
    <n v="10.839969999999999"/>
    <n v="10.839969999999999"/>
    <x v="2"/>
    <s v="Poorly Protected"/>
    <n v="10.42554"/>
    <n v="5.4199849999999996"/>
    <s v="Poorly Protected"/>
    <s v="Poorly Protected"/>
    <s v="Not endemic"/>
    <s v="EN"/>
    <b v="1"/>
    <b v="1"/>
  </r>
  <r>
    <s v="Endostemon tenuiflorus"/>
    <n v="34478"/>
    <n v="33383.550000000003"/>
    <x v="0"/>
    <s v="Well Protected"/>
    <n v="33510.54"/>
    <n v="32992.699999999997"/>
    <s v="Well Protected"/>
    <s v="Well Protected"/>
    <s v="Not endemic"/>
    <s v="LC"/>
    <b v="1"/>
    <b v="1"/>
  </r>
  <r>
    <s v="Epilobium hirsutum"/>
    <n v="385616.2"/>
    <n v="248033.8"/>
    <x v="0"/>
    <s v="Well Protected"/>
    <n v="385616.2"/>
    <n v="248033.8"/>
    <s v="Well Protected"/>
    <s v="Well Protected"/>
    <s v="Not endemic"/>
    <s v="LC"/>
    <b v="1"/>
    <b v="1"/>
  </r>
  <r>
    <s v="Equilabium laxiflorum"/>
    <n v="8638.7999999999993"/>
    <n v="7705"/>
    <x v="0"/>
    <s v="Well Protected"/>
    <n v="6632.07"/>
    <n v="4527.8599999999997"/>
    <s v="Well Protected"/>
    <s v="Well Protected"/>
    <s v="Not endemic"/>
    <s v="LC"/>
    <b v="1"/>
    <b v="1"/>
  </r>
  <r>
    <s v="Equilabium petiolare"/>
    <n v="829.6"/>
    <n v="777.7"/>
    <x v="0"/>
    <s v="Well Protected"/>
    <n v="757.52"/>
    <n v="518.95000000000005"/>
    <s v="Well Protected"/>
    <s v="Well Protected"/>
    <s v="Endemic"/>
    <s v="LC"/>
    <b v="1"/>
    <b v="1"/>
  </r>
  <r>
    <s v="Eragrostis aethiopica"/>
    <n v="60876.7"/>
    <n v="59595.9"/>
    <x v="0"/>
    <s v="Well Protected"/>
    <n v="59679.87"/>
    <n v="58894.11"/>
    <s v="Well Protected"/>
    <s v="Well Protected"/>
    <s v="Not endemic"/>
    <s v="LC"/>
    <b v="1"/>
    <b v="1"/>
  </r>
  <r>
    <s v="Eragrostis macrochlamys"/>
    <n v="0"/>
    <n v="0"/>
    <x v="1"/>
    <s v="Not Protected"/>
    <n v="0"/>
    <n v="0"/>
    <s v="Not Protected"/>
    <s v="Not Protected"/>
    <s v="Not endemic"/>
    <s v="LC"/>
    <b v="1"/>
    <b v="1"/>
  </r>
  <r>
    <s v="Eragrostis sclerantha subsp. sclerantha"/>
    <n v="20841.7"/>
    <n v="19470"/>
    <x v="0"/>
    <s v="Well Protected"/>
    <n v="15899.37"/>
    <n v="12430.14"/>
    <s v="Well Protected"/>
    <s v="Well Protected"/>
    <s v="Not endemic"/>
    <s v="LC"/>
    <b v="1"/>
    <b v="1"/>
  </r>
  <r>
    <s v="Eragrostis superba"/>
    <n v="341247.4"/>
    <n v="317058.59999999998"/>
    <x v="0"/>
    <s v="Well Protected"/>
    <n v="341247.4"/>
    <n v="317058.59999999998"/>
    <s v="Well Protected"/>
    <s v="Well Protected"/>
    <s v="Not endemic"/>
    <s v="LC"/>
    <b v="1"/>
    <b v="1"/>
  </r>
  <r>
    <s v="Erica abietina subsp. aurantiaca"/>
    <n v="10002.65"/>
    <n v="10002.15"/>
    <x v="0"/>
    <s v="Well Protected"/>
    <n v="6494.4750000000004"/>
    <n v="4891.08"/>
    <s v="Well Protected"/>
    <s v="Well Protected"/>
    <s v="Endemic"/>
    <s v="LC"/>
    <b v="1"/>
    <b v="1"/>
  </r>
  <r>
    <s v="Erica argentea"/>
    <n v="7465.4"/>
    <n v="7469.45"/>
    <x v="0"/>
    <s v="Well Protected"/>
    <n v="3920.7249999999999"/>
    <n v="4211.76"/>
    <s v="Well Protected"/>
    <s v="Well Protected"/>
    <s v="Endemic"/>
    <s v="LC"/>
    <b v="1"/>
    <b v="1"/>
  </r>
  <r>
    <s v="Erica bicolor"/>
    <n v="23763.9"/>
    <n v="23800.2"/>
    <x v="0"/>
    <s v="Well Protected"/>
    <n v="12126.1"/>
    <n v="13020.83"/>
    <s v="Well Protected"/>
    <s v="Well Protected"/>
    <s v="Endemic"/>
    <s v="LC"/>
    <b v="1"/>
    <b v="1"/>
  </r>
  <r>
    <s v="Erica binaria"/>
    <n v="98.182959999999994"/>
    <n v="98.182959999999994"/>
    <x v="3"/>
    <s v="Moderately Protected"/>
    <n v="49.091479999999997"/>
    <n v="49.091479999999997"/>
    <s v="Poorly Protected"/>
    <s v="Poorly Protected"/>
    <s v="Endemic"/>
    <s v="NT"/>
    <b v="0"/>
    <b v="1"/>
  </r>
  <r>
    <s v="Erica brachialis"/>
    <n v="12.66"/>
    <n v="10.95"/>
    <x v="2"/>
    <s v="Poorly Protected"/>
    <n v="8.3949999999999996"/>
    <n v="6.8070000000000004"/>
    <s v="Poorly Protected"/>
    <s v="Poorly Protected"/>
    <s v="Endemic"/>
    <s v="VU"/>
    <b v="1"/>
    <b v="1"/>
  </r>
  <r>
    <s v="Erica brachysepala"/>
    <n v="8.25"/>
    <n v="8.2799999999999994"/>
    <x v="2"/>
    <s v="Poorly Protected"/>
    <n v="4.2050000000000001"/>
    <n v="1.8320000000000001"/>
    <s v="Not Protected"/>
    <s v="Not Protected"/>
    <s v="Endemic"/>
    <s v="EN"/>
    <b v="0"/>
    <b v="1"/>
  </r>
  <r>
    <s v="Erica caprina"/>
    <n v="1629.05"/>
    <n v="1629.8"/>
    <x v="0"/>
    <s v="Well Protected"/>
    <n v="1090.675"/>
    <n v="814.86"/>
    <s v="Well Protected"/>
    <s v="Well Protected"/>
    <s v="Endemic"/>
    <s v="VU"/>
    <b v="1"/>
    <b v="1"/>
  </r>
  <r>
    <s v="Erica cerinthoides"/>
    <n v="122023.4"/>
    <n v="112994"/>
    <x v="0"/>
    <s v="Well Protected"/>
    <n v="89868.78"/>
    <n v="59939.96"/>
    <s v="Well Protected"/>
    <s v="Well Protected"/>
    <s v="Not endemic"/>
    <s v="LC"/>
    <b v="1"/>
    <b v="1"/>
  </r>
  <r>
    <s v="Erica cincta"/>
    <n v="100"/>
    <n v="100"/>
    <x v="0"/>
    <s v="Well Protected"/>
    <n v="50"/>
    <n v="50"/>
    <s v="Moderately Protected"/>
    <s v="Moderately Protected"/>
    <s v="Endemic"/>
    <s v="Critically Rare"/>
    <b v="0"/>
    <b v="1"/>
  </r>
  <r>
    <s v="Erica depressa"/>
    <n v="98.219409999999996"/>
    <n v="98.219409999999996"/>
    <x v="3"/>
    <s v="Moderately Protected"/>
    <n v="41.918439999999997"/>
    <n v="49.10971"/>
    <s v="Poorly Protected"/>
    <s v="Poorly Protected"/>
    <s v="Endemic"/>
    <s v="Rare"/>
    <b v="0"/>
    <b v="1"/>
  </r>
  <r>
    <s v="Erica exleeana"/>
    <n v="6733.35"/>
    <n v="6679.3"/>
    <x v="0"/>
    <s v="Well Protected"/>
    <n v="4029.83"/>
    <n v="3305.99"/>
    <s v="Well Protected"/>
    <s v="Well Protected"/>
    <s v="Endemic"/>
    <s v="LC"/>
    <b v="1"/>
    <b v="1"/>
  </r>
  <r>
    <s v="Erica glaphyra"/>
    <n v="1078.7"/>
    <n v="1079"/>
    <x v="0"/>
    <s v="Well Protected"/>
    <n v="1078.7"/>
    <n v="560.15"/>
    <s v="Well Protected"/>
    <s v="Well Protected"/>
    <s v="Not endemic"/>
    <s v="LC"/>
    <b v="1"/>
    <b v="1"/>
  </r>
  <r>
    <s v="Erica inclusa"/>
    <n v="2181.6"/>
    <n v="2182.1"/>
    <x v="0"/>
    <s v="Well Protected"/>
    <n v="1083.32"/>
    <n v="920.29"/>
    <s v="Well Protected"/>
    <s v="Well Protected"/>
    <s v="Endemic"/>
    <s v="Rare"/>
    <b v="1"/>
    <b v="1"/>
  </r>
  <r>
    <s v="Erica ioniana"/>
    <n v="30.131260000000001"/>
    <n v="30.131260000000001"/>
    <x v="2"/>
    <s v="Poorly Protected"/>
    <n v="24.791170000000001"/>
    <n v="30.131260000000001"/>
    <s v="Poorly Protected"/>
    <s v="Poorly Protected"/>
    <s v="Endemic"/>
    <s v="Rare"/>
    <b v="1"/>
    <b v="1"/>
  </r>
  <r>
    <s v="Erica juniperina"/>
    <n v="18.100000000000001"/>
    <n v="18.100000000000001"/>
    <x v="2"/>
    <s v="Poorly Protected"/>
    <n v="9.0500000000000007"/>
    <n v="9.0500000000000007"/>
    <s v="Poorly Protected"/>
    <s v="Poorly Protected"/>
    <s v="Endemic"/>
    <s v="EN"/>
    <b v="1"/>
    <b v="1"/>
  </r>
  <r>
    <s v="Erica leptopus"/>
    <n v="5439.7"/>
    <n v="5447.2"/>
    <x v="0"/>
    <s v="Well Protected"/>
    <n v="2830.45"/>
    <n v="3335.04"/>
    <s v="Well Protected"/>
    <s v="Well Protected"/>
    <s v="Endemic"/>
    <s v="LC"/>
    <b v="1"/>
    <b v="1"/>
  </r>
  <r>
    <s v="Erica limosa"/>
    <n v="272.7"/>
    <n v="272.89999999999998"/>
    <x v="0"/>
    <s v="Well Protected"/>
    <n v="74.52"/>
    <n v="136.41"/>
    <s v="Moderately Protected"/>
    <s v="Well Protected"/>
    <s v="Endemic"/>
    <s v="VU"/>
    <b v="0"/>
    <b v="0"/>
  </r>
  <r>
    <s v="Erica maderi"/>
    <n v="9166.7000000000007"/>
    <n v="9171.4"/>
    <x v="0"/>
    <s v="Well Protected"/>
    <n v="5767.25"/>
    <n v="4516.7"/>
    <s v="Well Protected"/>
    <s v="Well Protected"/>
    <s v="Endemic"/>
    <s v="LC"/>
    <b v="1"/>
    <b v="1"/>
  </r>
  <r>
    <s v="Erica miniscula"/>
    <n v="53.73563"/>
    <n v="53.858780000000003"/>
    <x v="3"/>
    <s v="Moderately Protected"/>
    <n v="26.867819999999998"/>
    <n v="12.97209"/>
    <s v="Poorly Protected"/>
    <s v="Poorly Protected"/>
    <s v="Endemic"/>
    <s v="DD"/>
    <b v="0"/>
    <b v="1"/>
  </r>
  <r>
    <s v="Erica opulenta"/>
    <n v="16340.9"/>
    <n v="16172.3"/>
    <x v="0"/>
    <s v="Well Protected"/>
    <n v="12016.99"/>
    <n v="10660.73"/>
    <s v="Well Protected"/>
    <s v="Well Protected"/>
    <s v="Endemic"/>
    <s v="LC"/>
    <b v="1"/>
    <b v="1"/>
  </r>
  <r>
    <s v="Erica palliiflora"/>
    <n v="18751.3"/>
    <n v="18744.349999999999"/>
    <x v="0"/>
    <s v="Well Protected"/>
    <n v="10647"/>
    <n v="9885.0249999999996"/>
    <s v="Well Protected"/>
    <s v="Well Protected"/>
    <s v="Endemic"/>
    <s v="LC"/>
    <b v="1"/>
    <b v="1"/>
  </r>
  <r>
    <s v="Erica pilosiflora subsp. pilosiflora"/>
    <n v="628.04999999999995"/>
    <n v="625.70000000000005"/>
    <x v="0"/>
    <s v="Well Protected"/>
    <n v="336.8"/>
    <n v="312.14999999999998"/>
    <s v="Well Protected"/>
    <s v="Well Protected"/>
    <s v="Endemic"/>
    <s v="VU"/>
    <b v="1"/>
    <b v="1"/>
  </r>
  <r>
    <s v="Erica praecox"/>
    <n v="656.85"/>
    <n v="656.9"/>
    <x v="0"/>
    <s v="Well Protected"/>
    <n v="345.92500000000001"/>
    <n v="327.10000000000002"/>
    <s v="Well Protected"/>
    <s v="Well Protected"/>
    <s v="Endemic"/>
    <s v="VU"/>
    <b v="1"/>
    <b v="1"/>
  </r>
  <r>
    <s v="Erica pulchella"/>
    <n v="4890.7"/>
    <n v="4861.8"/>
    <x v="0"/>
    <s v="Well Protected"/>
    <n v="2920.1"/>
    <n v="2100.15"/>
    <s v="Well Protected"/>
    <s v="Well Protected"/>
    <s v="Endemic"/>
    <s v="LC"/>
    <b v="1"/>
    <b v="1"/>
  </r>
  <r>
    <s v="Erica pyxidiflora"/>
    <n v="275.7"/>
    <n v="275.85000000000002"/>
    <x v="0"/>
    <s v="Well Protected"/>
    <n v="164.435"/>
    <n v="137.54499999999999"/>
    <s v="Well Protected"/>
    <s v="Well Protected"/>
    <s v="Endemic"/>
    <s v="LC"/>
    <b v="1"/>
    <b v="1"/>
  </r>
  <r>
    <s v="Erica scabriuscula"/>
    <n v="4831.3999999999996"/>
    <n v="4855.8999999999996"/>
    <x v="0"/>
    <s v="Well Protected"/>
    <n v="2745.62"/>
    <n v="2458.23"/>
    <s v="Well Protected"/>
    <s v="Well Protected"/>
    <s v="Endemic"/>
    <s v="LC"/>
    <b v="1"/>
    <b v="1"/>
  </r>
  <r>
    <s v="Erica tegetiformis"/>
    <n v="108.51"/>
    <n v="108.53"/>
    <x v="0"/>
    <s v="Well Protected"/>
    <n v="71.405000000000001"/>
    <n v="46.012"/>
    <s v="Moderately Protected"/>
    <s v="Poorly Protected"/>
    <s v="Endemic"/>
    <s v="LC"/>
    <b v="0"/>
    <b v="0"/>
  </r>
  <r>
    <s v="Erica trichophylla"/>
    <n v="2477.1770000000001"/>
    <n v="2477.7779999999998"/>
    <x v="0"/>
    <s v="Well Protected"/>
    <n v="1440.5409999999999"/>
    <n v="943.87390000000005"/>
    <s v="Well Protected"/>
    <s v="Well Protected"/>
    <s v="Endemic"/>
    <s v="EN"/>
    <b v="1"/>
    <b v="1"/>
  </r>
  <r>
    <s v="Erica viscidiflora"/>
    <n v="20"/>
    <n v="20"/>
    <x v="2"/>
    <s v="Poorly Protected"/>
    <n v="10"/>
    <n v="10"/>
    <s v="Poorly Protected"/>
    <s v="Poorly Protected"/>
    <s v="Endemic"/>
    <s v="DD"/>
    <b v="1"/>
    <b v="1"/>
  </r>
  <r>
    <s v="Erica vlokii"/>
    <n v="919.6"/>
    <n v="919.75"/>
    <x v="0"/>
    <s v="Well Protected"/>
    <n v="723.7"/>
    <n v="527.95000000000005"/>
    <s v="Well Protected"/>
    <s v="Well Protected"/>
    <s v="Endemic"/>
    <s v="VU"/>
    <b v="1"/>
    <b v="1"/>
  </r>
  <r>
    <s v="Eriosema cordatum"/>
    <n v="29965.58"/>
    <n v="26313.95"/>
    <x v="0"/>
    <s v="Well Protected"/>
    <n v="29965.58"/>
    <n v="26313.95"/>
    <s v="Well Protected"/>
    <s v="Well Protected"/>
    <s v="Not endemic"/>
    <s v="LC"/>
    <b v="1"/>
    <b v="1"/>
  </r>
  <r>
    <s v="Eriospermum appendiculatum"/>
    <n v="0"/>
    <n v="0"/>
    <x v="1"/>
    <s v="Not Protected"/>
    <n v="0"/>
    <n v="0"/>
    <s v="Not Protected"/>
    <s v="Not Protected"/>
    <s v="Endemic"/>
    <s v="VU"/>
    <b v="1"/>
    <b v="1"/>
  </r>
  <r>
    <s v="Eriospermum lanuginosum"/>
    <n v="366.05"/>
    <n v="367.75"/>
    <x v="0"/>
    <s v="Well Protected"/>
    <n v="183.02500000000001"/>
    <n v="220.39500000000001"/>
    <s v="Well Protected"/>
    <s v="Well Protected"/>
    <s v="Endemic"/>
    <s v="NT"/>
    <b v="1"/>
    <b v="1"/>
  </r>
  <r>
    <s v="Eriospermum viscosum"/>
    <n v="0"/>
    <n v="0"/>
    <x v="1"/>
    <s v="Not Protected"/>
    <n v="0"/>
    <n v="0"/>
    <s v="Not Protected"/>
    <s v="Not Protected"/>
    <s v="Endemic"/>
    <s v="EN"/>
    <b v="1"/>
    <b v="1"/>
  </r>
  <r>
    <s v="Euchaetis ericoides"/>
    <n v="1188.9000000000001"/>
    <n v="1189.8"/>
    <x v="0"/>
    <s v="Well Protected"/>
    <n v="607.92499999999995"/>
    <n v="706.4"/>
    <s v="Well Protected"/>
    <s v="Well Protected"/>
    <s v="Endemic"/>
    <s v="LC"/>
    <b v="1"/>
    <b v="1"/>
  </r>
  <r>
    <s v="Euchaetis laevigata"/>
    <n v="315.10000000000002"/>
    <n v="315.2"/>
    <x v="0"/>
    <s v="Well Protected"/>
    <n v="157.55000000000001"/>
    <n v="32.799999999999997"/>
    <s v="Well Protected"/>
    <s v="Poorly Protected"/>
    <s v="Endemic"/>
    <s v="VU"/>
    <b v="1"/>
    <b v="0"/>
  </r>
  <r>
    <s v="Euclea polyandra"/>
    <n v="59672.5"/>
    <n v="58536.5"/>
    <x v="0"/>
    <s v="Well Protected"/>
    <n v="44005.49"/>
    <n v="39045.800000000003"/>
    <s v="Well Protected"/>
    <s v="Well Protected"/>
    <s v="Endemic"/>
    <s v="LC"/>
    <b v="1"/>
    <b v="1"/>
  </r>
  <r>
    <s v="Euclea racemosa subsp. bernardii"/>
    <n v="423.7"/>
    <n v="424"/>
    <x v="0"/>
    <s v="Well Protected"/>
    <n v="260.57499999999999"/>
    <n v="231.17500000000001"/>
    <s v="Well Protected"/>
    <s v="Well Protected"/>
    <s v="Endemic"/>
    <s v="LC"/>
    <b v="1"/>
    <b v="1"/>
  </r>
  <r>
    <s v="Euclea undulata"/>
    <n v="1030449"/>
    <n v="698533"/>
    <x v="0"/>
    <s v="Well Protected"/>
    <n v="920438.4"/>
    <n v="551473.69999999995"/>
    <s v="Well Protected"/>
    <s v="Well Protected"/>
    <s v="Not endemic"/>
    <s v="LC"/>
    <b v="1"/>
    <b v="1"/>
  </r>
  <r>
    <s v="Eucomis humilis"/>
    <n v="7604.1"/>
    <n v="7608.9"/>
    <x v="0"/>
    <s v="Well Protected"/>
    <n v="7604.1"/>
    <n v="7489.2250000000004"/>
    <s v="Well Protected"/>
    <s v="Well Protected"/>
    <s v="Not endemic"/>
    <s v="LC"/>
    <b v="1"/>
    <b v="1"/>
  </r>
  <r>
    <s v="Eucomis vandermerwei"/>
    <n v="2.5517050000000001"/>
    <n v="2.5564450000000001"/>
    <x v="1"/>
    <s v="Not Protected"/>
    <n v="2.548524"/>
    <n v="1.7339150000000001"/>
    <s v="Not Protected"/>
    <s v="Not Protected"/>
    <s v="Endemic"/>
    <s v="VU"/>
    <b v="1"/>
    <b v="1"/>
  </r>
  <r>
    <s v="Euphorbia arida"/>
    <n v="0"/>
    <n v="0"/>
    <x v="1"/>
    <s v="Not Protected"/>
    <n v="0"/>
    <n v="0"/>
    <s v="Not Protected"/>
    <s v="Not Protected"/>
    <s v="Endemic"/>
    <s v="LC"/>
    <b v="1"/>
    <b v="1"/>
  </r>
  <r>
    <s v="Euphorbia ericoides"/>
    <n v="12429.8"/>
    <n v="12386.35"/>
    <x v="0"/>
    <s v="Well Protected"/>
    <n v="12368.39"/>
    <n v="6315.8"/>
    <s v="Well Protected"/>
    <s v="Well Protected"/>
    <s v="Not endemic"/>
    <s v="LC"/>
    <b v="1"/>
    <b v="1"/>
  </r>
  <r>
    <s v="Euphorbia excelsa"/>
    <n v="0"/>
    <n v="0"/>
    <x v="1"/>
    <s v="Not Protected"/>
    <n v="0"/>
    <n v="0"/>
    <s v="Not Protected"/>
    <s v="Not Protected"/>
    <s v="Endemic"/>
    <s v="LC"/>
    <b v="1"/>
    <b v="1"/>
  </r>
  <r>
    <s v="Euphorbia grandidens"/>
    <n v="14903"/>
    <n v="12410.8"/>
    <x v="0"/>
    <s v="Well Protected"/>
    <n v="11954.18"/>
    <n v="10558.29"/>
    <s v="Well Protected"/>
    <s v="Well Protected"/>
    <s v="Not endemic"/>
    <s v="LC"/>
    <b v="1"/>
    <b v="1"/>
  </r>
  <r>
    <s v="Euphorbia gummifera"/>
    <n v="21932.5"/>
    <n v="21938.3"/>
    <x v="0"/>
    <s v="Well Protected"/>
    <n v="21932.5"/>
    <n v="15831.65"/>
    <s v="Well Protected"/>
    <s v="Well Protected"/>
    <s v="Not endemic"/>
    <s v="LC"/>
    <b v="1"/>
    <b v="1"/>
  </r>
  <r>
    <s v="Euphorbia heptagona"/>
    <n v="7494.4"/>
    <n v="4308.3"/>
    <x v="0"/>
    <s v="Well Protected"/>
    <n v="6717.22"/>
    <n v="3998.32"/>
    <s v="Well Protected"/>
    <s v="Well Protected"/>
    <s v="Endemic"/>
    <s v="LC"/>
    <b v="1"/>
    <b v="1"/>
  </r>
  <r>
    <s v="Euphorbia hypogaea"/>
    <n v="0"/>
    <n v="0"/>
    <x v="1"/>
    <s v="Not Protected"/>
    <n v="0"/>
    <n v="0"/>
    <s v="Not Protected"/>
    <s v="Not Protected"/>
    <s v="Endemic"/>
    <s v="LC"/>
    <b v="1"/>
    <b v="1"/>
  </r>
  <r>
    <s v="Euphorbia multiceps"/>
    <n v="5912.25"/>
    <n v="5914.85"/>
    <x v="0"/>
    <s v="Well Protected"/>
    <n v="5911.7"/>
    <n v="5648.375"/>
    <s v="Well Protected"/>
    <s v="Well Protected"/>
    <s v="Endemic"/>
    <s v="LC"/>
    <b v="1"/>
    <b v="1"/>
  </r>
  <r>
    <s v="Euphorbia muraltioides"/>
    <n v="10"/>
    <n v="0"/>
    <x v="2"/>
    <s v="Not Protected"/>
    <n v="10"/>
    <n v="0"/>
    <s v="Poorly Protected"/>
    <s v="Not Protected"/>
    <s v="Endemic"/>
    <s v="DD"/>
    <b v="1"/>
    <b v="0"/>
  </r>
  <r>
    <s v="Euphorbia muricata"/>
    <n v="3338.35"/>
    <n v="3338.65"/>
    <x v="0"/>
    <s v="Well Protected"/>
    <n v="1659.3150000000001"/>
    <n v="3338.65"/>
    <s v="Well Protected"/>
    <s v="Well Protected"/>
    <s v="Endemic"/>
    <s v="LC"/>
    <b v="1"/>
    <b v="1"/>
  </r>
  <r>
    <s v="Euphorbia rhombifolia"/>
    <n v="570793.69999999995"/>
    <n v="299342.90000000002"/>
    <x v="0"/>
    <s v="Well Protected"/>
    <n v="446712"/>
    <n v="210851.1"/>
    <s v="Well Protected"/>
    <s v="Well Protected"/>
    <s v="Not endemic"/>
    <s v="LC"/>
    <b v="1"/>
    <b v="1"/>
  </r>
  <r>
    <s v="Euryops gracilipes"/>
    <n v="0"/>
    <n v="0"/>
    <x v="1"/>
    <s v="Not Protected"/>
    <n v="0"/>
    <n v="0"/>
    <s v="Not Protected"/>
    <s v="Not Protected"/>
    <s v="Endemic"/>
    <s v="VU"/>
    <b v="1"/>
    <b v="1"/>
  </r>
  <r>
    <s v="Euryops lasiocladus"/>
    <n v="6"/>
    <n v="6"/>
    <x v="2"/>
    <s v="Poorly Protected"/>
    <n v="3"/>
    <n v="3"/>
    <s v="Not Protected"/>
    <s v="Not Protected"/>
    <s v="Endemic"/>
    <s v="EN"/>
    <b v="0"/>
    <b v="1"/>
  </r>
  <r>
    <s v="Euryops laxus"/>
    <n v="33711.599999999999"/>
    <n v="31587.7"/>
    <x v="0"/>
    <s v="Well Protected"/>
    <n v="30118.79"/>
    <n v="16128.74"/>
    <s v="Well Protected"/>
    <s v="Well Protected"/>
    <s v="Not endemic"/>
    <s v="LC"/>
    <b v="1"/>
    <b v="1"/>
  </r>
  <r>
    <s v="Euryops oligoglossus subsp. racemosus"/>
    <n v="6.95"/>
    <n v="6.95"/>
    <x v="2"/>
    <s v="Poorly Protected"/>
    <n v="6.95"/>
    <n v="6.95"/>
    <s v="Poorly Protected"/>
    <s v="Poorly Protected"/>
    <s v="Endemic"/>
    <s v="LC"/>
    <b v="1"/>
    <b v="1"/>
  </r>
  <r>
    <s v="Euryops subcarnosus subsp. minor"/>
    <n v="0"/>
    <n v="0"/>
    <x v="1"/>
    <s v="Not Protected"/>
    <n v="0"/>
    <n v="0"/>
    <s v="Not Protected"/>
    <s v="Not Protected"/>
    <s v="Endemic"/>
    <s v="DD"/>
    <b v="1"/>
    <b v="1"/>
  </r>
  <r>
    <s v="Euryops subcarnosus subsp. subcarnosus"/>
    <n v="5.4"/>
    <n v="5.4"/>
    <x v="2"/>
    <s v="Poorly Protected"/>
    <n v="5.4"/>
    <n v="2.7"/>
    <s v="Poorly Protected"/>
    <s v="Not Protected"/>
    <s v="Endemic"/>
    <s v="LC"/>
    <b v="1"/>
    <b v="0"/>
  </r>
  <r>
    <s v="Felicia deserti"/>
    <n v="0"/>
    <n v="0"/>
    <x v="1"/>
    <s v="Not Protected"/>
    <n v="0"/>
    <n v="0"/>
    <s v="Not Protected"/>
    <s v="Not Protected"/>
    <s v="Endemic"/>
    <s v="DD"/>
    <b v="1"/>
    <b v="1"/>
  </r>
  <r>
    <s v="Felicia hispida"/>
    <n v="1461.65"/>
    <n v="1465.85"/>
    <x v="0"/>
    <s v="Well Protected"/>
    <n v="736.22500000000002"/>
    <n v="991.15"/>
    <s v="Well Protected"/>
    <s v="Well Protected"/>
    <s v="Endemic"/>
    <s v="LC"/>
    <b v="1"/>
    <b v="1"/>
  </r>
  <r>
    <s v="Felicia lasiocarpa"/>
    <n v="1566.35"/>
    <n v="1566.5"/>
    <x v="0"/>
    <s v="Well Protected"/>
    <n v="1566.35"/>
    <n v="838.05"/>
    <s v="Well Protected"/>
    <s v="Well Protected"/>
    <s v="Endemic"/>
    <s v="LC"/>
    <b v="1"/>
    <b v="1"/>
  </r>
  <r>
    <s v="Ferraria flava"/>
    <n v="2726.95"/>
    <n v="2640.45"/>
    <x v="0"/>
    <s v="Well Protected"/>
    <n v="1369.15"/>
    <n v="2634.7"/>
    <s v="Well Protected"/>
    <s v="Well Protected"/>
    <s v="Endemic"/>
    <s v="LC"/>
    <b v="1"/>
    <b v="1"/>
  </r>
  <r>
    <s v="Ferraria schaeferi"/>
    <n v="99.05"/>
    <n v="0"/>
    <x v="3"/>
    <s v="Not Protected"/>
    <n v="98.45"/>
    <n v="0"/>
    <s v="Moderately Protected"/>
    <s v="Not Protected"/>
    <s v="Not endemic"/>
    <s v="EN"/>
    <b v="1"/>
    <b v="0"/>
  </r>
  <r>
    <s v="Ficinia compasbergensis"/>
    <n v="12054.3"/>
    <n v="1732.5"/>
    <x v="0"/>
    <s v="Well Protected"/>
    <n v="12008.76"/>
    <n v="966.22"/>
    <s v="Well Protected"/>
    <s v="Well Protected"/>
    <s v="Endemic"/>
    <s v="LC"/>
    <b v="1"/>
    <b v="1"/>
  </r>
  <r>
    <s v="Ficinia praemorsa"/>
    <n v="3896.3"/>
    <n v="3898.2"/>
    <x v="0"/>
    <s v="Well Protected"/>
    <n v="1985.15"/>
    <n v="577.82000000000005"/>
    <s v="Well Protected"/>
    <s v="Well Protected"/>
    <s v="Endemic"/>
    <s v="LC"/>
    <b v="1"/>
    <b v="1"/>
  </r>
  <r>
    <s v="Fockea edulis"/>
    <n v="2161.67"/>
    <n v="1165.2"/>
    <x v="0"/>
    <s v="Well Protected"/>
    <n v="2066.0149999999999"/>
    <n v="1045.32"/>
    <s v="Well Protected"/>
    <s v="Well Protected"/>
    <s v="Endemic"/>
    <s v="LC"/>
    <b v="1"/>
    <b v="1"/>
  </r>
  <r>
    <s v="Freesia fergusoniae"/>
    <n v="33.92"/>
    <n v="33.950000000000003"/>
    <x v="2"/>
    <s v="Poorly Protected"/>
    <n v="32.843000000000004"/>
    <n v="32.368000000000002"/>
    <s v="Poorly Protected"/>
    <s v="Poorly Protected"/>
    <s v="Endemic"/>
    <s v="VU"/>
    <b v="1"/>
    <b v="1"/>
  </r>
  <r>
    <s v="Freesia laxa subsp. azurea"/>
    <n v="3102.6"/>
    <n v="3110.55"/>
    <x v="0"/>
    <s v="Well Protected"/>
    <n v="3102.6"/>
    <n v="2683.915"/>
    <s v="Well Protected"/>
    <s v="Well Protected"/>
    <s v="Not endemic"/>
    <s v="VU"/>
    <b v="1"/>
    <b v="1"/>
  </r>
  <r>
    <s v="Freylinia vlokii"/>
    <n v="0"/>
    <n v="0"/>
    <x v="1"/>
    <s v="Not Protected"/>
    <n v="0"/>
    <n v="0"/>
    <s v="Not Protected"/>
    <s v="Not Protected"/>
    <s v="Endemic"/>
    <s v="EN"/>
    <b v="1"/>
    <b v="1"/>
  </r>
  <r>
    <s v="Frithia humilis"/>
    <n v="1787.6880000000001"/>
    <n v="1331.231"/>
    <x v="0"/>
    <s v="Well Protected"/>
    <n v="1485.4349999999999"/>
    <n v="954.65470000000005"/>
    <s v="Well Protected"/>
    <s v="Well Protected"/>
    <s v="Endemic"/>
    <s v="VU"/>
    <b v="1"/>
    <b v="1"/>
  </r>
  <r>
    <s v="Galium rourkei"/>
    <n v="40"/>
    <n v="40"/>
    <x v="2"/>
    <s v="Poorly Protected"/>
    <n v="20"/>
    <n v="20"/>
    <s v="Poorly Protected"/>
    <s v="Poorly Protected"/>
    <s v="Endemic"/>
    <s v="Critically Rare"/>
    <b v="1"/>
    <b v="1"/>
  </r>
  <r>
    <s v="Gasteria polita"/>
    <n v="53.9"/>
    <n v="53.9"/>
    <x v="3"/>
    <s v="Moderately Protected"/>
    <n v="33.25"/>
    <n v="30.25"/>
    <s v="Poorly Protected"/>
    <s v="Poorly Protected"/>
    <s v="Endemic"/>
    <s v="VU"/>
    <b v="0"/>
    <b v="1"/>
  </r>
  <r>
    <s v="Geissorhiza confusa"/>
    <n v="26812.7"/>
    <n v="26842.400000000001"/>
    <x v="0"/>
    <s v="Well Protected"/>
    <n v="13794.75"/>
    <n v="14398.17"/>
    <s v="Well Protected"/>
    <s v="Well Protected"/>
    <s v="Endemic"/>
    <s v="LC"/>
    <b v="1"/>
    <b v="1"/>
  </r>
  <r>
    <s v="Geissorhiza corrugata"/>
    <n v="0"/>
    <n v="0"/>
    <x v="1"/>
    <s v="Not Protected"/>
    <n v="0"/>
    <n v="0"/>
    <s v="Not Protected"/>
    <s v="Not Protected"/>
    <s v="Endemic"/>
    <s v="LC"/>
    <b v="1"/>
    <b v="1"/>
  </r>
  <r>
    <s v="Geissorhiza eurystigma"/>
    <n v="6.75"/>
    <n v="5.65"/>
    <x v="2"/>
    <s v="Poorly Protected"/>
    <n v="4.5250000000000004"/>
    <n v="2.8250000000000002"/>
    <s v="Not Protected"/>
    <s v="Not Protected"/>
    <s v="Endemic"/>
    <s v="EN"/>
    <b v="0"/>
    <b v="1"/>
  </r>
  <r>
    <s v="Geissorhiza foliosa"/>
    <n v="1002.7"/>
    <n v="1003.7"/>
    <x v="0"/>
    <s v="Well Protected"/>
    <n v="724"/>
    <n v="589.4"/>
    <s v="Well Protected"/>
    <s v="Well Protected"/>
    <s v="Endemic"/>
    <s v="NT"/>
    <b v="1"/>
    <b v="1"/>
  </r>
  <r>
    <s v="Geissorhiza heterostyla"/>
    <n v="56869.3"/>
    <n v="56601.7"/>
    <x v="0"/>
    <s v="Well Protected"/>
    <n v="41336.43"/>
    <n v="34232.14"/>
    <s v="Well Protected"/>
    <s v="Well Protected"/>
    <s v="Endemic"/>
    <s v="LC"/>
    <b v="1"/>
    <b v="1"/>
  </r>
  <r>
    <s v="Geissorhiza spiralis"/>
    <n v="0"/>
    <n v="0"/>
    <x v="1"/>
    <s v="Not Protected"/>
    <n v="0"/>
    <n v="0"/>
    <s v="Not Protected"/>
    <s v="Not Protected"/>
    <s v="Endemic"/>
    <s v="VU"/>
    <b v="1"/>
    <b v="1"/>
  </r>
  <r>
    <s v="Geranium arabicum subsp. arabicum"/>
    <n v="0"/>
    <n v="0"/>
    <x v="1"/>
    <s v="Not Protected"/>
    <n v="0"/>
    <n v="0"/>
    <s v="Not Protected"/>
    <s v="Not Protected"/>
    <s v="Not endemic"/>
    <s v="DD"/>
    <b v="1"/>
    <b v="1"/>
  </r>
  <r>
    <s v="Geranium drakensbergensis"/>
    <n v="477.55"/>
    <n v="477.55"/>
    <x v="0"/>
    <s v="Well Protected"/>
    <n v="477.55"/>
    <n v="299.72500000000002"/>
    <s v="Well Protected"/>
    <s v="Well Protected"/>
    <s v="Not endemic"/>
    <s v="LC"/>
    <b v="1"/>
    <b v="1"/>
  </r>
  <r>
    <s v="Geranium ornithopodon"/>
    <n v="1300.95"/>
    <n v="1302.96"/>
    <x v="0"/>
    <s v="Well Protected"/>
    <n v="824.18200000000002"/>
    <n v="666.452"/>
    <s v="Well Protected"/>
    <s v="Well Protected"/>
    <s v="Endemic"/>
    <s v="LC"/>
    <b v="1"/>
    <b v="1"/>
  </r>
  <r>
    <s v="Gladiolus appendiculatus"/>
    <n v="1158.42"/>
    <n v="959.68"/>
    <x v="0"/>
    <s v="Well Protected"/>
    <n v="1076.345"/>
    <n v="572.77499999999998"/>
    <s v="Well Protected"/>
    <s v="Well Protected"/>
    <s v="Not endemic"/>
    <s v="LC"/>
    <b v="1"/>
    <b v="1"/>
  </r>
  <r>
    <s v="Gladiolus ceresianus"/>
    <n v="328.65"/>
    <n v="328.75"/>
    <x v="0"/>
    <s v="Well Protected"/>
    <n v="166.9"/>
    <n v="285.64999999999998"/>
    <s v="Well Protected"/>
    <s v="Well Protected"/>
    <s v="Endemic"/>
    <s v="LC"/>
    <b v="1"/>
    <b v="1"/>
  </r>
  <r>
    <s v="Gladiolus comptonii"/>
    <n v="0"/>
    <n v="0"/>
    <x v="1"/>
    <s v="Not Protected"/>
    <n v="0"/>
    <n v="0"/>
    <s v="Not Protected"/>
    <s v="Not Protected"/>
    <s v="Endemic"/>
    <s v="Critically Rare"/>
    <b v="1"/>
    <b v="1"/>
  </r>
  <r>
    <s v="Gladiolus geardii"/>
    <n v="3621.5"/>
    <n v="3585.9"/>
    <x v="0"/>
    <s v="Well Protected"/>
    <n v="2753.1"/>
    <n v="2707.65"/>
    <s v="Well Protected"/>
    <s v="Well Protected"/>
    <s v="Endemic"/>
    <s v="NT"/>
    <b v="1"/>
    <b v="1"/>
  </r>
  <r>
    <s v="Gladiolus hirsutus"/>
    <n v="37035.9"/>
    <n v="36942.300000000003"/>
    <x v="0"/>
    <s v="Well Protected"/>
    <n v="22484.93"/>
    <n v="19123.41"/>
    <s v="Well Protected"/>
    <s v="Well Protected"/>
    <s v="Endemic"/>
    <s v="LC"/>
    <b v="1"/>
    <b v="1"/>
  </r>
  <r>
    <s v="Gladiolus marlothii"/>
    <n v="226.35"/>
    <n v="226.45"/>
    <x v="0"/>
    <s v="Well Protected"/>
    <n v="226.35"/>
    <n v="226.45"/>
    <s v="Well Protected"/>
    <s v="Well Protected"/>
    <s v="Endemic"/>
    <s v="LC"/>
    <b v="1"/>
    <b v="1"/>
  </r>
  <r>
    <s v="Gladiolus ochroleucus"/>
    <n v="1569.5"/>
    <n v="229.3"/>
    <x v="0"/>
    <s v="Well Protected"/>
    <n v="1569.5"/>
    <n v="134.71"/>
    <s v="Well Protected"/>
    <s v="Well Protected"/>
    <s v="Endemic"/>
    <s v="LC"/>
    <b v="1"/>
    <b v="1"/>
  </r>
  <r>
    <s v="Gladiolus parvulus"/>
    <n v="15772.2"/>
    <n v="15768.4"/>
    <x v="0"/>
    <s v="Well Protected"/>
    <n v="15698.45"/>
    <n v="15059.1"/>
    <s v="Well Protected"/>
    <s v="Well Protected"/>
    <s v="Not endemic"/>
    <s v="NT"/>
    <b v="1"/>
    <b v="1"/>
  </r>
  <r>
    <s v="Gladiolus splendens"/>
    <n v="674.55"/>
    <n v="674.9"/>
    <x v="0"/>
    <s v="Well Protected"/>
    <n v="618.39"/>
    <n v="674.9"/>
    <s v="Well Protected"/>
    <s v="Well Protected"/>
    <s v="Endemic"/>
    <s v="LC"/>
    <b v="1"/>
    <b v="1"/>
  </r>
  <r>
    <s v="Glottiphyllum difforme"/>
    <n v="0"/>
    <n v="0"/>
    <x v="1"/>
    <s v="Not Protected"/>
    <n v="0"/>
    <n v="0"/>
    <s v="Not Protected"/>
    <s v="Not Protected"/>
    <s v="Endemic"/>
    <s v="LC"/>
    <b v="1"/>
    <b v="1"/>
  </r>
  <r>
    <s v="Gnidia nitida"/>
    <n v="115.4"/>
    <n v="115.4"/>
    <x v="0"/>
    <s v="Well Protected"/>
    <n v="104.66500000000001"/>
    <n v="64.08"/>
    <s v="Well Protected"/>
    <s v="Moderately Protected"/>
    <s v="Endemic"/>
    <s v="LC"/>
    <b v="1"/>
    <b v="0"/>
  </r>
  <r>
    <s v="Gnidia simplex"/>
    <n v="10437.6"/>
    <n v="10375.799999999999"/>
    <x v="0"/>
    <s v="Well Protected"/>
    <n v="5844.61"/>
    <n v="3666.38"/>
    <s v="Well Protected"/>
    <s v="Well Protected"/>
    <s v="Endemic"/>
    <s v="LC"/>
    <b v="1"/>
    <b v="1"/>
  </r>
  <r>
    <s v="Gnidia sonderiana"/>
    <n v="1.182151"/>
    <n v="1.182151"/>
    <x v="1"/>
    <s v="Not Protected"/>
    <n v="0.59107500000000002"/>
    <n v="0.59107500000000002"/>
    <s v="Not Protected"/>
    <s v="Not Protected"/>
    <s v="Endemic"/>
    <s v="EN"/>
    <b v="1"/>
    <b v="1"/>
  </r>
  <r>
    <s v="Gomphostigma incomptum"/>
    <n v="0"/>
    <n v="0"/>
    <x v="1"/>
    <s v="Not Protected"/>
    <n v="0"/>
    <n v="0"/>
    <s v="Not Protected"/>
    <s v="Not Protected"/>
    <s v="Endemic"/>
    <s v="LC"/>
    <b v="1"/>
    <b v="1"/>
  </r>
  <r>
    <s v="Grewia avellana"/>
    <n v="1367.2"/>
    <n v="1296.45"/>
    <x v="0"/>
    <s v="Well Protected"/>
    <n v="1367.15"/>
    <n v="1015.8"/>
    <s v="Well Protected"/>
    <s v="Well Protected"/>
    <s v="Not endemic"/>
    <s v="LC"/>
    <b v="1"/>
    <b v="1"/>
  </r>
  <r>
    <s v="Gymnosporia gariepensis"/>
    <n v="1113.3499999999999"/>
    <n v="1113.44"/>
    <x v="0"/>
    <s v="Well Protected"/>
    <n v="111.33499999999999"/>
    <n v="111.34399999999999"/>
    <s v="Well Protected"/>
    <s v="Well Protected"/>
    <s v="Not endemic"/>
    <s v="LC"/>
    <b v="1"/>
    <b v="1"/>
  </r>
  <r>
    <s v="Gymnosporia nemorosa"/>
    <n v="145038.5"/>
    <n v="131901"/>
    <x v="0"/>
    <s v="Well Protected"/>
    <n v="112743.8"/>
    <n v="112631.8"/>
    <s v="Well Protected"/>
    <s v="Well Protected"/>
    <s v="Not endemic"/>
    <s v="LC"/>
    <b v="1"/>
    <b v="1"/>
  </r>
  <r>
    <s v="Habenaria trilobulata"/>
    <n v="165.11"/>
    <n v="163.94"/>
    <x v="0"/>
    <s v="Well Protected"/>
    <n v="162.76300000000001"/>
    <n v="56.277000000000001"/>
    <s v="Well Protected"/>
    <s v="Moderately Protected"/>
    <s v="Not endemic"/>
    <s v="LC"/>
    <b v="1"/>
    <b v="0"/>
  </r>
  <r>
    <s v="Haworthia floribunda"/>
    <n v="45"/>
    <n v="45"/>
    <x v="2"/>
    <s v="Poorly Protected"/>
    <n v="17.5"/>
    <n v="10.5"/>
    <s v="Poorly Protected"/>
    <s v="Poorly Protected"/>
    <s v="Endemic"/>
    <s v="VU"/>
    <b v="1"/>
    <b v="1"/>
  </r>
  <r>
    <s v="Haworthia lockwoodii"/>
    <n v="0"/>
    <n v="0"/>
    <x v="1"/>
    <s v="Not Protected"/>
    <n v="0"/>
    <n v="0"/>
    <s v="Not Protected"/>
    <s v="Not Protected"/>
    <s v="Endemic"/>
    <s v="VU"/>
    <b v="1"/>
    <b v="1"/>
  </r>
  <r>
    <s v="Haworthia nortieri"/>
    <n v="24684.3"/>
    <n v="24718.5"/>
    <x v="0"/>
    <s v="Well Protected"/>
    <n v="13565.2"/>
    <n v="19599.95"/>
    <s v="Well Protected"/>
    <s v="Well Protected"/>
    <s v="Endemic"/>
    <s v="LC"/>
    <b v="1"/>
    <b v="1"/>
  </r>
  <r>
    <s v="Haworthia wittebergensis"/>
    <n v="84.5"/>
    <n v="84.5"/>
    <x v="3"/>
    <s v="Moderately Protected"/>
    <n v="50.35"/>
    <n v="84.5"/>
    <s v="Moderately Protected"/>
    <s v="Moderately Protected"/>
    <s v="Endemic"/>
    <s v="NT"/>
    <b v="1"/>
    <b v="1"/>
  </r>
  <r>
    <s v="Haworthiopsis bruynsii"/>
    <n v="0"/>
    <n v="0"/>
    <x v="1"/>
    <s v="Not Protected"/>
    <n v="0"/>
    <n v="0"/>
    <s v="Not Protected"/>
    <s v="Not Protected"/>
    <s v="Endemic"/>
    <s v="EN"/>
    <b v="1"/>
    <b v="1"/>
  </r>
  <r>
    <s v="Haworthiopsis sordida"/>
    <n v="0"/>
    <n v="0"/>
    <x v="1"/>
    <s v="Not Protected"/>
    <n v="0"/>
    <n v="0"/>
    <s v="Not Protected"/>
    <s v="Not Protected"/>
    <s v="Endemic"/>
    <s v="NT"/>
    <b v="1"/>
    <b v="1"/>
  </r>
  <r>
    <s v="Haworthiopsis tessellata"/>
    <n v="86216.8"/>
    <n v="24503.9"/>
    <x v="0"/>
    <s v="Well Protected"/>
    <n v="82771.740000000005"/>
    <n v="19819.169999999998"/>
    <s v="Well Protected"/>
    <s v="Well Protected"/>
    <s v="Not endemic"/>
    <s v="LC"/>
    <b v="1"/>
    <b v="1"/>
  </r>
  <r>
    <s v="Hebenstretia dregei"/>
    <n v="83.748649999999998"/>
    <n v="83.802819999999997"/>
    <x v="3"/>
    <s v="Moderately Protected"/>
    <n v="58.369450000000001"/>
    <n v="41.901409999999998"/>
    <s v="Moderately Protected"/>
    <s v="Poorly Protected"/>
    <s v="Endemic"/>
    <s v="EN"/>
    <b v="1"/>
    <b v="0"/>
  </r>
  <r>
    <s v="Hebenstretia fastigiosa"/>
    <n v="5499.8"/>
    <n v="5520.9"/>
    <x v="0"/>
    <s v="Well Protected"/>
    <n v="2854.53"/>
    <n v="3125.88"/>
    <s v="Well Protected"/>
    <s v="Well Protected"/>
    <s v="Endemic"/>
    <s v="LC"/>
    <b v="1"/>
    <b v="1"/>
  </r>
  <r>
    <s v="Hebenstretia ramosissima"/>
    <n v="43.75"/>
    <n v="43.8"/>
    <x v="2"/>
    <s v="Poorly Protected"/>
    <n v="43.75"/>
    <n v="43.8"/>
    <s v="Poorly Protected"/>
    <s v="Poorly Protected"/>
    <s v="Endemic"/>
    <s v="LC"/>
    <b v="1"/>
    <b v="1"/>
  </r>
  <r>
    <s v="Helichrysum aureum"/>
    <n v="64807.5"/>
    <n v="54091.7"/>
    <x v="0"/>
    <s v="Well Protected"/>
    <n v="59292.75"/>
    <n v="30710.93"/>
    <s v="Well Protected"/>
    <s v="Well Protected"/>
    <s v="Not endemic"/>
    <s v="LC"/>
    <b v="1"/>
    <b v="1"/>
  </r>
  <r>
    <s v="Helichrysum bachmannii"/>
    <n v="1.9980599999999999"/>
    <n v="2.0074480000000001"/>
    <x v="1"/>
    <s v="Not Protected"/>
    <n v="1.8306420000000001"/>
    <n v="0.94489299999999998"/>
    <s v="Not Protected"/>
    <s v="Not Protected"/>
    <s v="Endemic"/>
    <s v="VU"/>
    <b v="1"/>
    <b v="1"/>
  </r>
  <r>
    <s v="Helichrysum dasycephalum"/>
    <n v="621.20000000000005"/>
    <n v="626.25"/>
    <x v="0"/>
    <s v="Well Protected"/>
    <n v="581.42499999999995"/>
    <n v="540.83000000000004"/>
    <s v="Well Protected"/>
    <s v="Well Protected"/>
    <s v="Not endemic"/>
    <s v="LC"/>
    <b v="1"/>
    <b v="1"/>
  </r>
  <r>
    <s v="Helichrysum decorum"/>
    <n v="16547.7"/>
    <n v="16096.7"/>
    <x v="0"/>
    <s v="Well Protected"/>
    <n v="16547.7"/>
    <n v="16096.7"/>
    <s v="Well Protected"/>
    <s v="Well Protected"/>
    <s v="Not endemic"/>
    <s v="LC"/>
    <b v="1"/>
    <b v="1"/>
  </r>
  <r>
    <s v="Helichrysum elegantissimum"/>
    <n v="122.9"/>
    <n v="122.9"/>
    <x v="0"/>
    <s v="Well Protected"/>
    <n v="122.9"/>
    <n v="61.45"/>
    <s v="Well Protected"/>
    <s v="Moderately Protected"/>
    <s v="Not endemic"/>
    <s v="LC"/>
    <b v="1"/>
    <b v="0"/>
  </r>
  <r>
    <s v="Helichrysum harveyanum"/>
    <n v="5429.3"/>
    <n v="5225.45"/>
    <x v="0"/>
    <s v="Well Protected"/>
    <n v="2746.915"/>
    <n v="2920.4749999999999"/>
    <s v="Well Protected"/>
    <s v="Well Protected"/>
    <s v="Not endemic"/>
    <s v="LC"/>
    <b v="1"/>
    <b v="1"/>
  </r>
  <r>
    <s v="Helichrysum haygarthii"/>
    <n v="10"/>
    <n v="10"/>
    <x v="2"/>
    <s v="Poorly Protected"/>
    <n v="10"/>
    <n v="10"/>
    <s v="Poorly Protected"/>
    <s v="Poorly Protected"/>
    <s v="Endemic"/>
    <s v="Rare"/>
    <b v="1"/>
    <b v="1"/>
  </r>
  <r>
    <s v="Helichrysum intricatum"/>
    <n v="47.15"/>
    <n v="47.16"/>
    <x v="2"/>
    <s v="Poorly Protected"/>
    <n v="22.983000000000001"/>
    <n v="23.978000000000002"/>
    <s v="Poorly Protected"/>
    <s v="Poorly Protected"/>
    <s v="Endemic"/>
    <s v="DD"/>
    <b v="1"/>
    <b v="1"/>
  </r>
  <r>
    <s v="Helichrysum leontonyx"/>
    <n v="35405"/>
    <n v="34494.9"/>
    <x v="0"/>
    <s v="Well Protected"/>
    <n v="35405"/>
    <n v="34494.9"/>
    <s v="Well Protected"/>
    <s v="Well Protected"/>
    <s v="Not endemic"/>
    <s v="LC"/>
    <b v="1"/>
    <b v="1"/>
  </r>
  <r>
    <s v="Helichrysum mimetes"/>
    <n v="336445.5"/>
    <n v="304781.8"/>
    <x v="0"/>
    <s v="Well Protected"/>
    <n v="280546.8"/>
    <n v="206109.1"/>
    <s v="Well Protected"/>
    <s v="Well Protected"/>
    <s v="Not endemic"/>
    <s v="NT"/>
    <b v="1"/>
    <b v="1"/>
  </r>
  <r>
    <s v="Helichrysum mixtum"/>
    <n v="418702.5"/>
    <n v="371241.2"/>
    <x v="0"/>
    <s v="Well Protected"/>
    <n v="373853.6"/>
    <n v="275168.7"/>
    <s v="Well Protected"/>
    <s v="Well Protected"/>
    <s v="Not endemic"/>
    <s v="LC"/>
    <b v="1"/>
    <b v="1"/>
  </r>
  <r>
    <s v="Helichrysum moeserianum"/>
    <n v="30310.400000000001"/>
    <n v="29422.9"/>
    <x v="0"/>
    <s v="Well Protected"/>
    <n v="30310.400000000001"/>
    <n v="29422.9"/>
    <s v="Well Protected"/>
    <s v="Well Protected"/>
    <s v="Endemic"/>
    <s v="LC"/>
    <b v="1"/>
    <b v="1"/>
  </r>
  <r>
    <s v="Helichrysum mutabile"/>
    <n v="4400.45"/>
    <n v="2488.4"/>
    <x v="0"/>
    <s v="Well Protected"/>
    <n v="3252.19"/>
    <n v="1670.44"/>
    <s v="Well Protected"/>
    <s v="Well Protected"/>
    <s v="Not endemic"/>
    <s v="LC"/>
    <b v="1"/>
    <b v="1"/>
  </r>
  <r>
    <s v="Helichrysum splendidum"/>
    <n v="1539510"/>
    <n v="1173618"/>
    <x v="0"/>
    <s v="Well Protected"/>
    <n v="1371377"/>
    <n v="647924.4"/>
    <s v="Well Protected"/>
    <s v="Well Protected"/>
    <s v="Not endemic"/>
    <s v="LC"/>
    <b v="1"/>
    <b v="1"/>
  </r>
  <r>
    <s v="Helichrysum stellatum"/>
    <n v="3249.1"/>
    <n v="3037.75"/>
    <x v="0"/>
    <s v="Well Protected"/>
    <n v="1937.68"/>
    <n v="1624.42"/>
    <s v="Well Protected"/>
    <s v="Well Protected"/>
    <s v="Endemic"/>
    <s v="LC"/>
    <b v="1"/>
    <b v="1"/>
  </r>
  <r>
    <s v="Heliophila amplexicaulis"/>
    <n v="13175"/>
    <n v="12870.1"/>
    <x v="0"/>
    <s v="Well Protected"/>
    <n v="13175"/>
    <n v="12870.1"/>
    <s v="Well Protected"/>
    <s v="Well Protected"/>
    <s v="Endemic"/>
    <s v="LC"/>
    <b v="1"/>
    <b v="1"/>
  </r>
  <r>
    <s v="Heliophila cornuta"/>
    <n v="40540.25"/>
    <n v="26678"/>
    <x v="0"/>
    <s v="Well Protected"/>
    <n v="30858.99"/>
    <n v="16389.09"/>
    <s v="Well Protected"/>
    <s v="Well Protected"/>
    <s v="Not endemic"/>
    <s v="LC"/>
    <b v="1"/>
    <b v="1"/>
  </r>
  <r>
    <s v="Heliophila crithmifolia"/>
    <n v="49758.400000000001"/>
    <n v="48460.3"/>
    <x v="0"/>
    <s v="Well Protected"/>
    <n v="49758.400000000001"/>
    <n v="48460.3"/>
    <s v="Well Protected"/>
    <s v="Well Protected"/>
    <s v="Not endemic"/>
    <s v="LC"/>
    <b v="1"/>
    <b v="1"/>
  </r>
  <r>
    <s v="Heliophila elongata"/>
    <n v="20151.400000000001"/>
    <n v="19763.400000000001"/>
    <x v="0"/>
    <s v="Well Protected"/>
    <n v="20151.400000000001"/>
    <n v="19763.400000000001"/>
    <s v="Well Protected"/>
    <s v="Well Protected"/>
    <s v="Endemic"/>
    <s v="LC"/>
    <b v="1"/>
    <b v="1"/>
  </r>
  <r>
    <s v="Heliophila namaquana"/>
    <n v="2405.6"/>
    <n v="2157.6999999999998"/>
    <x v="0"/>
    <s v="Well Protected"/>
    <n v="2405.6"/>
    <n v="2157.6999999999998"/>
    <s v="Well Protected"/>
    <s v="Well Protected"/>
    <s v="Endemic"/>
    <s v="LC"/>
    <b v="1"/>
    <b v="1"/>
  </r>
  <r>
    <s v="Heliophila remotiflora"/>
    <n v="17.399999999999999"/>
    <n v="17.399999999999999"/>
    <x v="2"/>
    <s v="Poorly Protected"/>
    <n v="17.399999999999999"/>
    <n v="17.399999999999999"/>
    <s v="Poorly Protected"/>
    <s v="Poorly Protected"/>
    <s v="Endemic"/>
    <s v="LC"/>
    <b v="1"/>
    <b v="1"/>
  </r>
  <r>
    <s v="Heliophila seselifolia"/>
    <n v="17086.2"/>
    <n v="15093.9"/>
    <x v="0"/>
    <s v="Well Protected"/>
    <n v="17086.2"/>
    <n v="15093.9"/>
    <s v="Well Protected"/>
    <s v="Well Protected"/>
    <s v="Endemic"/>
    <s v="LC"/>
    <b v="1"/>
    <b v="1"/>
  </r>
  <r>
    <s v="Heliotropium strigosum"/>
    <n v="1354287"/>
    <n v="1233879"/>
    <x v="0"/>
    <s v="Well Protected"/>
    <n v="1354287"/>
    <n v="1233879"/>
    <s v="Well Protected"/>
    <s v="Well Protected"/>
    <s v="Not endemic"/>
    <s v="LC"/>
    <b v="1"/>
    <b v="1"/>
  </r>
  <r>
    <s v="Hemarthria altissima"/>
    <n v="696158.9"/>
    <n v="555997.6"/>
    <x v="0"/>
    <s v="Well Protected"/>
    <n v="696158.9"/>
    <n v="555997.6"/>
    <s v="Well Protected"/>
    <s v="Well Protected"/>
    <s v="Not endemic"/>
    <s v="LC"/>
    <b v="1"/>
    <b v="1"/>
  </r>
  <r>
    <s v="Hereroa crassa"/>
    <n v="9212.5"/>
    <n v="9214.4"/>
    <x v="0"/>
    <s v="Well Protected"/>
    <n v="9211.4"/>
    <n v="8674.35"/>
    <s v="Well Protected"/>
    <s v="Well Protected"/>
    <s v="Endemic"/>
    <s v="LC"/>
    <b v="1"/>
    <b v="1"/>
  </r>
  <r>
    <s v="Hermannia abrotanoides"/>
    <n v="352.6"/>
    <n v="354.3"/>
    <x v="0"/>
    <s v="Well Protected"/>
    <n v="282.85000000000002"/>
    <n v="354.3"/>
    <s v="Well Protected"/>
    <s v="Well Protected"/>
    <s v="Not endemic"/>
    <s v="LC"/>
    <b v="1"/>
    <b v="1"/>
  </r>
  <r>
    <s v="Hermannia althaeifolia"/>
    <n v="31731.8"/>
    <n v="30363.1"/>
    <x v="0"/>
    <s v="Well Protected"/>
    <n v="31731.8"/>
    <n v="30363.1"/>
    <s v="Well Protected"/>
    <s v="Well Protected"/>
    <s v="Endemic"/>
    <s v="LC"/>
    <b v="1"/>
    <b v="1"/>
  </r>
  <r>
    <s v="Hermannia damarana"/>
    <n v="0"/>
    <n v="0"/>
    <x v="1"/>
    <s v="Not Protected"/>
    <n v="0"/>
    <n v="0"/>
    <s v="Not Protected"/>
    <s v="Not Protected"/>
    <s v="Not endemic"/>
    <s v="LC"/>
    <b v="1"/>
    <b v="1"/>
  </r>
  <r>
    <s v="Hermannia eenii"/>
    <n v="943.2"/>
    <n v="943.35"/>
    <x v="0"/>
    <s v="Well Protected"/>
    <n v="943.2"/>
    <n v="943.35"/>
    <s v="Well Protected"/>
    <s v="Well Protected"/>
    <s v="Not endemic"/>
    <s v="LC"/>
    <b v="1"/>
    <b v="1"/>
  </r>
  <r>
    <s v="Hermannia filifolia"/>
    <n v="56892.4"/>
    <n v="35255.4"/>
    <x v="0"/>
    <s v="Well Protected"/>
    <n v="51006.75"/>
    <n v="22539.08"/>
    <s v="Well Protected"/>
    <s v="Well Protected"/>
    <s v="Endemic"/>
    <s v="LC"/>
    <b v="1"/>
    <b v="1"/>
  </r>
  <r>
    <s v="Hermannia gerrardii"/>
    <n v="5550.35"/>
    <n v="5371.8"/>
    <x v="0"/>
    <s v="Well Protected"/>
    <n v="5286.7150000000001"/>
    <n v="2951.6550000000002"/>
    <s v="Well Protected"/>
    <s v="Well Protected"/>
    <s v="Not endemic"/>
    <s v="LC"/>
    <b v="1"/>
    <b v="1"/>
  </r>
  <r>
    <s v="Hermannia jacobeifolia"/>
    <n v="3838.45"/>
    <n v="1476.2"/>
    <x v="0"/>
    <s v="Well Protected"/>
    <n v="3838.45"/>
    <n v="1476.2"/>
    <s v="Well Protected"/>
    <s v="Well Protected"/>
    <s v="Endemic"/>
    <s v="LC"/>
    <b v="1"/>
    <b v="1"/>
  </r>
  <r>
    <s v="Hermannia lavandulifolia"/>
    <n v="197"/>
    <n v="197.4"/>
    <x v="0"/>
    <s v="Well Protected"/>
    <n v="96.32"/>
    <n v="23.26"/>
    <s v="Moderately Protected"/>
    <s v="Poorly Protected"/>
    <s v="Endemic"/>
    <s v="VU"/>
    <b v="0"/>
    <b v="0"/>
  </r>
  <r>
    <s v="Hermas intermedia"/>
    <n v="237.57"/>
    <n v="237.62"/>
    <x v="0"/>
    <s v="Well Protected"/>
    <n v="136.77000000000001"/>
    <n v="113.20099999999999"/>
    <s v="Well Protected"/>
    <s v="Well Protected"/>
    <s v="Endemic"/>
    <s v="LC"/>
    <b v="1"/>
    <b v="1"/>
  </r>
  <r>
    <s v="Hermbstaedtia caffra"/>
    <n v="8430.6"/>
    <n v="7898.5"/>
    <x v="0"/>
    <s v="Well Protected"/>
    <n v="8430.6"/>
    <n v="4739.2700000000004"/>
    <s v="Well Protected"/>
    <s v="Well Protected"/>
    <s v="Endemic"/>
    <s v="LC"/>
    <b v="1"/>
    <b v="1"/>
  </r>
  <r>
    <s v="Hermbstaedtia capitata"/>
    <n v="30"/>
    <n v="30"/>
    <x v="2"/>
    <s v="Poorly Protected"/>
    <n v="16"/>
    <n v="20"/>
    <s v="Poorly Protected"/>
    <s v="Poorly Protected"/>
    <s v="Endemic"/>
    <s v="DD"/>
    <b v="1"/>
    <b v="1"/>
  </r>
  <r>
    <s v="Hermbstaedtia odorata"/>
    <n v="645631"/>
    <n v="588829.9"/>
    <x v="0"/>
    <s v="Well Protected"/>
    <n v="645631"/>
    <n v="588829.9"/>
    <s v="Well Protected"/>
    <s v="Well Protected"/>
    <s v="Not endemic"/>
    <s v="LC"/>
    <b v="1"/>
    <b v="1"/>
  </r>
  <r>
    <s v="Hesperantha bulbifera"/>
    <n v="163.66999999999999"/>
    <n v="20.8"/>
    <x v="0"/>
    <s v="Poorly Protected"/>
    <n v="163.66999999999999"/>
    <n v="18.66"/>
    <s v="Well Protected"/>
    <s v="Poorly Protected"/>
    <s v="Endemic"/>
    <s v="LC"/>
    <b v="1"/>
    <b v="0"/>
  </r>
  <r>
    <s v="Hesperantha glabrescens"/>
    <n v="0"/>
    <n v="0"/>
    <x v="1"/>
    <s v="Not Protected"/>
    <n v="0"/>
    <n v="0"/>
    <s v="Not Protected"/>
    <s v="Not Protected"/>
    <s v="Endemic"/>
    <s v="Rare"/>
    <b v="1"/>
    <b v="1"/>
  </r>
  <r>
    <s v="Hesperantha helmei"/>
    <n v="59.969090000000001"/>
    <n v="0"/>
    <x v="3"/>
    <s v="Not Protected"/>
    <n v="59.969090000000001"/>
    <n v="0"/>
    <s v="Moderately Protected"/>
    <s v="Not Protected"/>
    <s v="Endemic"/>
    <s v="Rare"/>
    <b v="1"/>
    <b v="0"/>
  </r>
  <r>
    <s v="Hesperantha huttonii"/>
    <n v="0"/>
    <n v="0"/>
    <x v="1"/>
    <s v="Not Protected"/>
    <n v="0"/>
    <n v="0"/>
    <s v="Not Protected"/>
    <s v="Not Protected"/>
    <s v="Endemic"/>
    <s v="LC"/>
    <b v="1"/>
    <b v="1"/>
  </r>
  <r>
    <s v="Hesperantha muirii"/>
    <n v="3.9"/>
    <n v="3.9"/>
    <x v="1"/>
    <s v="Not Protected"/>
    <n v="3.8050000000000002"/>
    <n v="1.93"/>
    <s v="Not Protected"/>
    <s v="Not Protected"/>
    <s v="Endemic"/>
    <s v="EN"/>
    <b v="1"/>
    <b v="1"/>
  </r>
  <r>
    <s v="Hesperantha schelpeana"/>
    <n v="1017.8"/>
    <n v="1029.4000000000001"/>
    <x v="0"/>
    <s v="Well Protected"/>
    <n v="1017.8"/>
    <n v="1029.4000000000001"/>
    <s v="Well Protected"/>
    <s v="Well Protected"/>
    <s v="Not endemic"/>
    <s v="LC"/>
    <b v="1"/>
    <b v="1"/>
  </r>
  <r>
    <s v="Hessea monticola"/>
    <n v="18142.599999999999"/>
    <n v="18168.900000000001"/>
    <x v="0"/>
    <s v="Well Protected"/>
    <n v="9245.75"/>
    <n v="9674.9699999999993"/>
    <s v="Well Protected"/>
    <s v="Well Protected"/>
    <s v="Endemic"/>
    <s v="LC"/>
    <b v="1"/>
    <b v="1"/>
  </r>
  <r>
    <s v="Heteropogon contortus"/>
    <n v="5075960"/>
    <n v="3845310"/>
    <x v="0"/>
    <s v="Well Protected"/>
    <n v="5075960"/>
    <n v="3845310"/>
    <s v="Well Protected"/>
    <s v="Well Protected"/>
    <s v="Not endemic"/>
    <s v="LC"/>
    <b v="1"/>
    <b v="1"/>
  </r>
  <r>
    <s v="Hewittia malabarica"/>
    <n v="44478.7"/>
    <n v="44396.6"/>
    <x v="0"/>
    <s v="Well Protected"/>
    <n v="44478.7"/>
    <n v="44396.6"/>
    <s v="Well Protected"/>
    <s v="Well Protected"/>
    <s v="Not endemic"/>
    <s v="LC"/>
    <b v="1"/>
    <b v="1"/>
  </r>
  <r>
    <s v="Hibiscus vitifolius subsp. vitifolius"/>
    <n v="169.3"/>
    <n v="154.15"/>
    <x v="0"/>
    <s v="Well Protected"/>
    <n v="164.42500000000001"/>
    <n v="77.174999999999997"/>
    <s v="Well Protected"/>
    <s v="Moderately Protected"/>
    <s v="Not endemic"/>
    <s v="LC"/>
    <b v="1"/>
    <b v="0"/>
  </r>
  <r>
    <s v="Holarrhena pubescens"/>
    <n v="3804.3"/>
    <n v="2993.3"/>
    <x v="0"/>
    <s v="Well Protected"/>
    <n v="3424.5749999999998"/>
    <n v="1572.6"/>
    <s v="Well Protected"/>
    <s v="Well Protected"/>
    <s v="Not endemic"/>
    <s v="LC"/>
    <b v="1"/>
    <b v="1"/>
  </r>
  <r>
    <s v="Holothrix brevipetala"/>
    <n v="12024.6"/>
    <n v="11980.1"/>
    <x v="0"/>
    <s v="Well Protected"/>
    <n v="6929.6450000000004"/>
    <n v="6112.03"/>
    <s v="Well Protected"/>
    <s v="Well Protected"/>
    <s v="Endemic"/>
    <s v="LC"/>
    <b v="1"/>
    <b v="1"/>
  </r>
  <r>
    <s v="Hugonia orientalis"/>
    <n v="1497.7"/>
    <n v="1497.9"/>
    <x v="0"/>
    <s v="Well Protected"/>
    <n v="1497.7"/>
    <n v="748.95"/>
    <s v="Well Protected"/>
    <s v="Well Protected"/>
    <s v="Not endemic"/>
    <s v="LC"/>
    <b v="1"/>
    <b v="1"/>
  </r>
  <r>
    <s v="Hymenolepis dentata"/>
    <n v="8794.9500000000007"/>
    <n v="8799.7000000000007"/>
    <x v="0"/>
    <s v="Well Protected"/>
    <n v="4694.2"/>
    <n v="5098.5"/>
    <s v="Well Protected"/>
    <s v="Well Protected"/>
    <s v="Endemic"/>
    <s v="LC"/>
    <b v="1"/>
    <b v="1"/>
  </r>
  <r>
    <s v="Hymenophyllum aeruginosum"/>
    <n v="161.82"/>
    <n v="161.96"/>
    <x v="0"/>
    <s v="Well Protected"/>
    <n v="155.15899999999999"/>
    <n v="83.417000000000002"/>
    <s v="Well Protected"/>
    <s v="Moderately Protected"/>
    <s v="Endemic"/>
    <s v="LC"/>
    <b v="1"/>
    <b v="0"/>
  </r>
  <r>
    <s v="Hyparrhenia tamba"/>
    <n v="40192.199999999997"/>
    <n v="38203.5"/>
    <x v="0"/>
    <s v="Well Protected"/>
    <n v="40192.199999999997"/>
    <n v="38203.5"/>
    <s v="Well Protected"/>
    <s v="Well Protected"/>
    <s v="Not endemic"/>
    <s v="LC"/>
    <b v="1"/>
    <b v="1"/>
  </r>
  <r>
    <s v="Hypericophyllum elatum"/>
    <n v="20"/>
    <n v="0"/>
    <x v="2"/>
    <s v="Not Protected"/>
    <n v="15"/>
    <n v="0"/>
    <s v="Poorly Protected"/>
    <s v="Not Protected"/>
    <s v="Not endemic"/>
    <s v="DD"/>
    <b v="1"/>
    <b v="0"/>
  </r>
  <r>
    <s v="Hypericum aethiopicum subsp. aethiopicum"/>
    <n v="2966.7"/>
    <n v="1137.2"/>
    <x v="0"/>
    <s v="Well Protected"/>
    <n v="2966.7"/>
    <n v="1137.2"/>
    <s v="Well Protected"/>
    <s v="Well Protected"/>
    <s v="Endemic"/>
    <s v="LC"/>
    <b v="1"/>
    <b v="1"/>
  </r>
  <r>
    <s v="Hypocalyptus oxalidifolius"/>
    <n v="16665.3"/>
    <n v="16617.400000000001"/>
    <x v="0"/>
    <s v="Well Protected"/>
    <n v="16665.3"/>
    <n v="16617.400000000001"/>
    <s v="Well Protected"/>
    <s v="Well Protected"/>
    <s v="Endemic"/>
    <s v="LC"/>
    <b v="1"/>
    <b v="1"/>
  </r>
  <r>
    <s v="Hypoxis rigidula"/>
    <n v="3636688"/>
    <n v="3299908"/>
    <x v="0"/>
    <s v="Well Protected"/>
    <n v="3461252"/>
    <n v="3174948"/>
    <s v="Well Protected"/>
    <s v="Well Protected"/>
    <s v="Not endemic"/>
    <s v="LC"/>
    <b v="1"/>
    <b v="1"/>
  </r>
  <r>
    <s v="Hypoxis zeyheri"/>
    <n v="493.5"/>
    <n v="493.7"/>
    <x v="0"/>
    <s v="Well Protected"/>
    <n v="476.02499999999998"/>
    <n v="475.17500000000001"/>
    <s v="Well Protected"/>
    <s v="Well Protected"/>
    <s v="Endemic"/>
    <s v="LC"/>
    <b v="1"/>
    <b v="1"/>
  </r>
  <r>
    <s v="Indigofera circinnata"/>
    <n v="3560.95"/>
    <n v="3156.7"/>
    <x v="0"/>
    <s v="Well Protected"/>
    <n v="2183.8000000000002"/>
    <n v="1164.4449999999999"/>
    <s v="Well Protected"/>
    <s v="Well Protected"/>
    <s v="Not endemic"/>
    <s v="LC"/>
    <b v="1"/>
    <b v="1"/>
  </r>
  <r>
    <s v="Indigofera daleoides"/>
    <n v="138100.29999999999"/>
    <n v="121286.1"/>
    <x v="0"/>
    <s v="Well Protected"/>
    <n v="138100.29999999999"/>
    <n v="121286.1"/>
    <s v="Well Protected"/>
    <s v="Well Protected"/>
    <s v="Not endemic"/>
    <s v="LC"/>
    <b v="1"/>
    <b v="1"/>
  </r>
  <r>
    <s v="Indigofera damarana"/>
    <n v="46.9"/>
    <n v="46.95"/>
    <x v="2"/>
    <s v="Poorly Protected"/>
    <n v="46.9"/>
    <n v="46.95"/>
    <s v="Poorly Protected"/>
    <s v="Poorly Protected"/>
    <s v="Not endemic"/>
    <s v="LC"/>
    <b v="1"/>
    <b v="1"/>
  </r>
  <r>
    <s v="Indigofera floribunda"/>
    <n v="0"/>
    <n v="0"/>
    <x v="1"/>
    <s v="Not Protected"/>
    <n v="0"/>
    <n v="0"/>
    <s v="Not Protected"/>
    <s v="Not Protected"/>
    <s v="Endemic"/>
    <s v="CR"/>
    <b v="1"/>
    <b v="1"/>
  </r>
  <r>
    <s v="Indigofera limosa"/>
    <n v="0"/>
    <n v="0"/>
    <x v="1"/>
    <s v="Not Protected"/>
    <n v="0"/>
    <n v="0"/>
    <s v="Not Protected"/>
    <s v="Not Protected"/>
    <s v="Endemic"/>
    <s v="EN"/>
    <b v="1"/>
    <b v="1"/>
  </r>
  <r>
    <s v="Indigofera ovina"/>
    <n v="0"/>
    <n v="0"/>
    <x v="1"/>
    <s v="Not Protected"/>
    <n v="0"/>
    <n v="0"/>
    <s v="Not Protected"/>
    <s v="Not Protected"/>
    <s v="Endemic"/>
    <s v="VU"/>
    <b v="1"/>
    <b v="1"/>
  </r>
  <r>
    <s v="Ipomoea pes-caprae subsp. brasiliensis"/>
    <n v="786.78679999999997"/>
    <n v="787.08709999999996"/>
    <x v="0"/>
    <s v="Well Protected"/>
    <n v="786.78679999999997"/>
    <n v="787.08709999999996"/>
    <s v="Well Protected"/>
    <s v="Well Protected"/>
    <s v="Not endemic"/>
    <s v="LC"/>
    <b v="1"/>
    <b v="1"/>
  </r>
  <r>
    <s v="Isoglossa ovata"/>
    <n v="626.20000000000005"/>
    <n v="626.65"/>
    <x v="0"/>
    <s v="Well Protected"/>
    <n v="626.20000000000005"/>
    <n v="570.17499999999995"/>
    <s v="Well Protected"/>
    <s v="Well Protected"/>
    <s v="Endemic"/>
    <s v="LC"/>
    <b v="1"/>
    <b v="1"/>
  </r>
  <r>
    <s v="Isolepis hemiuncialis"/>
    <n v="8979"/>
    <n v="8541.5"/>
    <x v="0"/>
    <s v="Well Protected"/>
    <n v="7128.35"/>
    <n v="6121.25"/>
    <s v="Well Protected"/>
    <s v="Well Protected"/>
    <s v="Not endemic"/>
    <s v="LC"/>
    <b v="1"/>
    <b v="1"/>
  </r>
  <r>
    <s v="Isolepis sororia"/>
    <n v="619.70000000000005"/>
    <n v="622.6"/>
    <x v="0"/>
    <s v="Well Protected"/>
    <n v="299.83"/>
    <n v="285.11"/>
    <s v="Well Protected"/>
    <s v="Well Protected"/>
    <s v="Endemic"/>
    <s v="LC"/>
    <b v="1"/>
    <b v="1"/>
  </r>
  <r>
    <s v="Ixia acaulis"/>
    <n v="21.195209999999999"/>
    <n v="21.20121"/>
    <x v="2"/>
    <s v="Poorly Protected"/>
    <n v="21.195209999999999"/>
    <n v="21.20121"/>
    <s v="Poorly Protected"/>
    <s v="Poorly Protected"/>
    <s v="Endemic"/>
    <s v="EN"/>
    <b v="1"/>
    <b v="1"/>
  </r>
  <r>
    <s v="Ixia capillaris"/>
    <n v="5217.5"/>
    <n v="5212.8"/>
    <x v="0"/>
    <s v="Well Protected"/>
    <n v="3438.15"/>
    <n v="3175.9"/>
    <s v="Well Protected"/>
    <s v="Well Protected"/>
    <s v="Endemic"/>
    <s v="NT"/>
    <b v="1"/>
    <b v="1"/>
  </r>
  <r>
    <s v="Ixia patens"/>
    <n v="0.1"/>
    <n v="0.1"/>
    <x v="1"/>
    <s v="Not Protected"/>
    <n v="0.05"/>
    <n v="0.05"/>
    <s v="Not Protected"/>
    <s v="Not Protected"/>
    <s v="Endemic"/>
    <s v="VU"/>
    <b v="1"/>
    <b v="1"/>
  </r>
  <r>
    <s v="Ixia ramulosa"/>
    <n v="214.5"/>
    <n v="214.6"/>
    <x v="0"/>
    <s v="Well Protected"/>
    <n v="152.65"/>
    <n v="214.6"/>
    <s v="Well Protected"/>
    <s v="Well Protected"/>
    <s v="Endemic"/>
    <s v="NT"/>
    <b v="1"/>
    <b v="1"/>
  </r>
  <r>
    <s v="Jamesbrittenia albanensis"/>
    <n v="6158.4"/>
    <n v="4280.7"/>
    <x v="0"/>
    <s v="Well Protected"/>
    <n v="6065.16"/>
    <n v="3243.5"/>
    <s v="Well Protected"/>
    <s v="Well Protected"/>
    <s v="Endemic"/>
    <s v="LC"/>
    <b v="1"/>
    <b v="1"/>
  </r>
  <r>
    <s v="Jamesbrittenia breviflora"/>
    <n v="23911.7"/>
    <n v="23591.200000000001"/>
    <x v="0"/>
    <s v="Well Protected"/>
    <n v="23560.59"/>
    <n v="11926.62"/>
    <s v="Well Protected"/>
    <s v="Well Protected"/>
    <s v="Not endemic"/>
    <s v="LC"/>
    <b v="1"/>
    <b v="1"/>
  </r>
  <r>
    <s v="Jamesbrittenia incisa"/>
    <n v="0"/>
    <n v="0"/>
    <x v="1"/>
    <s v="Not Protected"/>
    <n v="0"/>
    <n v="0"/>
    <s v="Not Protected"/>
    <s v="Not Protected"/>
    <s v="Endemic"/>
    <s v="VU"/>
    <b v="1"/>
    <b v="1"/>
  </r>
  <r>
    <s v="Jamesbrittenia kraussiana"/>
    <n v="784.5"/>
    <n v="634.20000000000005"/>
    <x v="0"/>
    <s v="Well Protected"/>
    <n v="675.76"/>
    <n v="403.55500000000001"/>
    <s v="Well Protected"/>
    <s v="Well Protected"/>
    <s v="Endemic"/>
    <s v="LC"/>
    <b v="1"/>
    <b v="1"/>
  </r>
  <r>
    <s v="Jamesbrittenia phlogiflora"/>
    <n v="0"/>
    <n v="0"/>
    <x v="1"/>
    <s v="Not Protected"/>
    <n v="0"/>
    <n v="0"/>
    <s v="Not Protected"/>
    <s v="Not Protected"/>
    <s v="Endemic"/>
    <s v="LC"/>
    <b v="1"/>
    <b v="1"/>
  </r>
  <r>
    <s v="Jatropha latifolia"/>
    <n v="4110.25"/>
    <n v="3250.5"/>
    <x v="0"/>
    <s v="Well Protected"/>
    <n v="3926.0650000000001"/>
    <n v="2138.2150000000001"/>
    <s v="Well Protected"/>
    <s v="Well Protected"/>
    <s v="Not endemic"/>
    <s v="LC"/>
    <b v="1"/>
    <b v="1"/>
  </r>
  <r>
    <s v="Jatropha orangeana"/>
    <n v="1553.8"/>
    <n v="1553.9"/>
    <x v="0"/>
    <s v="Well Protected"/>
    <n v="155.38"/>
    <n v="529.69000000000005"/>
    <s v="Well Protected"/>
    <s v="Well Protected"/>
    <s v="Not endemic"/>
    <s v="LC"/>
    <b v="1"/>
    <b v="1"/>
  </r>
  <r>
    <s v="Jordaaniella uniflora"/>
    <n v="190.7"/>
    <n v="146.25"/>
    <x v="0"/>
    <s v="Well Protected"/>
    <n v="95.35"/>
    <n v="146.25"/>
    <s v="Moderately Protected"/>
    <s v="Well Protected"/>
    <s v="Endemic"/>
    <s v="CR"/>
    <b v="0"/>
    <b v="0"/>
  </r>
  <r>
    <s v="Justicia cuneata subsp. latifolia"/>
    <n v="11907.5"/>
    <n v="11723.7"/>
    <x v="0"/>
    <s v="Well Protected"/>
    <n v="4802.72"/>
    <n v="8292.31"/>
    <s v="Well Protected"/>
    <s v="Well Protected"/>
    <s v="Endemic"/>
    <s v="LC"/>
    <b v="1"/>
    <b v="1"/>
  </r>
  <r>
    <s v="Justicia orchioides subsp. orchioides"/>
    <n v="1387.6"/>
    <n v="1390"/>
    <x v="0"/>
    <s v="Well Protected"/>
    <n v="1387.6"/>
    <n v="1390"/>
    <s v="Well Protected"/>
    <s v="Well Protected"/>
    <s v="Endemic"/>
    <s v="VU"/>
    <b v="1"/>
    <b v="1"/>
  </r>
  <r>
    <s v="Kalanchoe luciae subsp. montana"/>
    <n v="33.950000000000003"/>
    <n v="2.0499999999999998"/>
    <x v="2"/>
    <s v="Not Protected"/>
    <n v="30.405000000000001"/>
    <n v="0.20499999999999999"/>
    <s v="Poorly Protected"/>
    <s v="Not Protected"/>
    <s v="Not endemic"/>
    <s v="LC"/>
    <b v="1"/>
    <b v="0"/>
  </r>
  <r>
    <s v="Klattia partita"/>
    <n v="452.6"/>
    <n v="450.31"/>
    <x v="0"/>
    <s v="Well Protected"/>
    <n v="255.703"/>
    <n v="231.011"/>
    <s v="Well Protected"/>
    <s v="Well Protected"/>
    <s v="Endemic"/>
    <s v="LC"/>
    <b v="1"/>
    <b v="1"/>
  </r>
  <r>
    <s v="Kniphofia ensifolia subsp. autumnalis"/>
    <n v="0"/>
    <n v="0"/>
    <x v="1"/>
    <s v="Not Protected"/>
    <n v="0"/>
    <n v="0"/>
    <s v="Not Protected"/>
    <s v="Not Protected"/>
    <s v="Endemic"/>
    <s v="EN"/>
    <b v="1"/>
    <b v="1"/>
  </r>
  <r>
    <s v="Lablab purpureus subsp. uncinatus"/>
    <n v="25360.85"/>
    <n v="23431.5"/>
    <x v="0"/>
    <s v="Well Protected"/>
    <n v="25360.85"/>
    <n v="23431.5"/>
    <s v="Well Protected"/>
    <s v="Well Protected"/>
    <s v="Not endemic"/>
    <s v="LC"/>
    <b v="1"/>
    <b v="1"/>
  </r>
  <r>
    <s v="Lachenalia ameliae"/>
    <n v="600.85"/>
    <n v="600.9"/>
    <x v="0"/>
    <s v="Well Protected"/>
    <n v="449.23"/>
    <n v="592.34500000000003"/>
    <s v="Well Protected"/>
    <s v="Well Protected"/>
    <s v="Endemic"/>
    <s v="NT"/>
    <b v="1"/>
    <b v="1"/>
  </r>
  <r>
    <s v="Lachenalia doleritica"/>
    <n v="12.19"/>
    <n v="12.19"/>
    <x v="2"/>
    <s v="Poorly Protected"/>
    <n v="1.2190000000000001"/>
    <n v="12.19"/>
    <s v="Not Protected"/>
    <s v="Poorly Protected"/>
    <s v="Endemic"/>
    <s v="NT"/>
    <b v="0"/>
    <b v="0"/>
  </r>
  <r>
    <s v="Lachenalia duncanii"/>
    <n v="0"/>
    <n v="0"/>
    <x v="1"/>
    <s v="Not Protected"/>
    <n v="0"/>
    <n v="0"/>
    <s v="Not Protected"/>
    <s v="Not Protected"/>
    <s v="Endemic"/>
    <s v="VU"/>
    <b v="1"/>
    <b v="1"/>
  </r>
  <r>
    <s v="Lachenalia inconspicua"/>
    <n v="824.1"/>
    <n v="824.8"/>
    <x v="0"/>
    <s v="Well Protected"/>
    <n v="786.21"/>
    <n v="82.48"/>
    <s v="Well Protected"/>
    <s v="Moderately Protected"/>
    <s v="Endemic"/>
    <s v="LC"/>
    <b v="1"/>
    <b v="0"/>
  </r>
  <r>
    <s v="Lachenalia leomontana"/>
    <n v="10"/>
    <n v="10"/>
    <x v="2"/>
    <s v="Poorly Protected"/>
    <n v="5"/>
    <n v="5"/>
    <s v="Poorly Protected"/>
    <s v="Poorly Protected"/>
    <s v="Endemic"/>
    <s v="Critically Rare"/>
    <b v="1"/>
    <b v="1"/>
  </r>
  <r>
    <s v="Lachenalia longibracteata"/>
    <n v="1170.4000000000001"/>
    <n v="913.9"/>
    <x v="0"/>
    <s v="Well Protected"/>
    <n v="645.17999999999995"/>
    <n v="454.7"/>
    <s v="Well Protected"/>
    <s v="Well Protected"/>
    <s v="Endemic"/>
    <s v="VU"/>
    <b v="1"/>
    <b v="1"/>
  </r>
  <r>
    <s v="Lachenalia marlothii"/>
    <n v="170.75"/>
    <n v="170.86"/>
    <x v="0"/>
    <s v="Well Protected"/>
    <n v="130.52000000000001"/>
    <n v="130.58500000000001"/>
    <s v="Well Protected"/>
    <s v="Well Protected"/>
    <s v="Endemic"/>
    <s v="LC"/>
    <b v="1"/>
    <b v="1"/>
  </r>
  <r>
    <s v="Lachenalia martiniae"/>
    <n v="0"/>
    <n v="0"/>
    <x v="1"/>
    <s v="Not Protected"/>
    <n v="0"/>
    <n v="0"/>
    <s v="Not Protected"/>
    <s v="Not Protected"/>
    <s v="Endemic"/>
    <s v="VU"/>
    <b v="1"/>
    <b v="1"/>
  </r>
  <r>
    <s v="Lachenalia mutabilis"/>
    <n v="17206.599999999999"/>
    <n v="16703.2"/>
    <x v="0"/>
    <s v="Well Protected"/>
    <n v="6889.21"/>
    <n v="13145.86"/>
    <s v="Well Protected"/>
    <s v="Well Protected"/>
    <s v="Endemic"/>
    <s v="LC"/>
    <b v="1"/>
    <b v="1"/>
  </r>
  <r>
    <s v="Lachenalia orthopetala"/>
    <n v="0.8"/>
    <n v="0"/>
    <x v="1"/>
    <s v="Not Protected"/>
    <n v="0.36"/>
    <n v="0"/>
    <s v="Not Protected"/>
    <s v="Not Protected"/>
    <s v="Endemic"/>
    <s v="VU"/>
    <b v="1"/>
    <b v="1"/>
  </r>
  <r>
    <s v="Lachnaea burchellii"/>
    <n v="7380.1"/>
    <n v="7265.45"/>
    <x v="0"/>
    <s v="Well Protected"/>
    <n v="6454.85"/>
    <n v="6236.1750000000002"/>
    <s v="Well Protected"/>
    <s v="Well Protected"/>
    <s v="Endemic"/>
    <s v="LC"/>
    <b v="1"/>
    <b v="1"/>
  </r>
  <r>
    <s v="Lachnaea naviculifolia"/>
    <n v="4055.3"/>
    <n v="4055.9"/>
    <x v="0"/>
    <s v="Well Protected"/>
    <n v="2466.65"/>
    <n v="2670.4"/>
    <s v="Well Protected"/>
    <s v="Well Protected"/>
    <s v="Endemic"/>
    <s v="LC"/>
    <b v="1"/>
    <b v="1"/>
  </r>
  <r>
    <s v="Lachnostylis bilocularis"/>
    <n v="597.54999999999995"/>
    <n v="541.85"/>
    <x v="0"/>
    <s v="Well Protected"/>
    <n v="353.95"/>
    <n v="449.07499999999999"/>
    <s v="Well Protected"/>
    <s v="Well Protected"/>
    <s v="Endemic"/>
    <s v="LC"/>
    <b v="1"/>
    <b v="1"/>
  </r>
  <r>
    <s v="Lampranthus bicolor"/>
    <n v="6817.1"/>
    <n v="6767"/>
    <x v="0"/>
    <s v="Well Protected"/>
    <n v="3960.37"/>
    <n v="3380.21"/>
    <s v="Well Protected"/>
    <s v="Well Protected"/>
    <s v="Endemic"/>
    <s v="LC"/>
    <b v="1"/>
    <b v="1"/>
  </r>
  <r>
    <s v="Lampranthus falcatus"/>
    <n v="30711.8"/>
    <n v="30721.3"/>
    <x v="0"/>
    <s v="Well Protected"/>
    <n v="30711.8"/>
    <n v="30721.3"/>
    <s v="Well Protected"/>
    <s v="Well Protected"/>
    <s v="Endemic"/>
    <s v="LC"/>
    <b v="1"/>
    <b v="1"/>
  </r>
  <r>
    <s v="Lampranthus purpureus"/>
    <n v="10"/>
    <n v="10"/>
    <x v="2"/>
    <s v="Poorly Protected"/>
    <n v="5"/>
    <n v="5"/>
    <s v="Poorly Protected"/>
    <s v="Poorly Protected"/>
    <s v="Endemic"/>
    <s v="DD"/>
    <b v="1"/>
    <b v="1"/>
  </r>
  <r>
    <s v="Lampranthus sociorum"/>
    <n v="5.81"/>
    <n v="5.86"/>
    <x v="2"/>
    <s v="Poorly Protected"/>
    <n v="3.0939999999999999"/>
    <n v="2.5339999999999998"/>
    <s v="Not Protected"/>
    <s v="Not Protected"/>
    <s v="Endemic"/>
    <s v="EN"/>
    <b v="0"/>
    <b v="1"/>
  </r>
  <r>
    <s v="Lampranthus spiniformis"/>
    <n v="1904.4"/>
    <n v="1857.85"/>
    <x v="0"/>
    <s v="Well Protected"/>
    <n v="1244.2149999999999"/>
    <n v="1071.875"/>
    <s v="Well Protected"/>
    <s v="Well Protected"/>
    <s v="Endemic"/>
    <s v="NT"/>
    <b v="1"/>
    <b v="1"/>
  </r>
  <r>
    <s v="Lapeirousia dolomitica"/>
    <n v="7221.6"/>
    <n v="7222.3"/>
    <x v="0"/>
    <s v="Well Protected"/>
    <n v="722.16"/>
    <n v="722.23"/>
    <s v="Well Protected"/>
    <s v="Well Protected"/>
    <s v="Not endemic"/>
    <s v="LC"/>
    <b v="1"/>
    <b v="1"/>
  </r>
  <r>
    <s v="Lapeirousia littoralis"/>
    <n v="27449"/>
    <n v="27449.1"/>
    <x v="0"/>
    <s v="Well Protected"/>
    <n v="27449"/>
    <n v="27426.69"/>
    <s v="Well Protected"/>
    <s v="Well Protected"/>
    <s v="Not endemic"/>
    <s v="LC"/>
    <b v="1"/>
    <b v="1"/>
  </r>
  <r>
    <s v="Lasiosiphon polycephalus"/>
    <n v="403737.2"/>
    <n v="190417.1"/>
    <x v="0"/>
    <s v="Well Protected"/>
    <n v="403737.2"/>
    <n v="190417.1"/>
    <s v="Well Protected"/>
    <s v="Well Protected"/>
    <s v="Not endemic"/>
    <s v="LC"/>
    <b v="1"/>
    <b v="1"/>
  </r>
  <r>
    <s v="Ledebouria pilosa"/>
    <n v="911.6"/>
    <n v="835.95"/>
    <x v="0"/>
    <s v="Well Protected"/>
    <n v="889.5"/>
    <n v="438.15"/>
    <s v="Well Protected"/>
    <s v="Well Protected"/>
    <s v="Not endemic"/>
    <s v="VU"/>
    <b v="1"/>
    <b v="1"/>
  </r>
  <r>
    <s v="Ledebouria zebrina"/>
    <n v="54621.1"/>
    <n v="53184.3"/>
    <x v="0"/>
    <s v="Well Protected"/>
    <n v="52349.26"/>
    <n v="35347.980000000003"/>
    <s v="Well Protected"/>
    <s v="Well Protected"/>
    <s v="Not endemic"/>
    <s v="LC"/>
    <b v="1"/>
    <b v="1"/>
  </r>
  <r>
    <s v="Lepidium africanum subsp. divaricatum"/>
    <n v="80334.7"/>
    <n v="17566.2"/>
    <x v="0"/>
    <s v="Well Protected"/>
    <n v="80334.7"/>
    <n v="17566.2"/>
    <s v="Well Protected"/>
    <s v="Well Protected"/>
    <s v="Not endemic"/>
    <s v="LC"/>
    <b v="1"/>
    <b v="1"/>
  </r>
  <r>
    <s v="Lepidium pinnatum"/>
    <n v="193.16"/>
    <n v="193.25"/>
    <x v="0"/>
    <s v="Well Protected"/>
    <n v="96.950999999999993"/>
    <n v="96.453000000000003"/>
    <s v="Moderately Protected"/>
    <s v="Moderately Protected"/>
    <s v="Endemic"/>
    <s v="NT"/>
    <b v="0"/>
    <b v="1"/>
  </r>
  <r>
    <s v="Lessertia flanaganii"/>
    <n v="0"/>
    <n v="0"/>
    <x v="1"/>
    <s v="Not Protected"/>
    <n v="0"/>
    <n v="0"/>
    <s v="Not Protected"/>
    <s v="Not Protected"/>
    <s v="Endemic"/>
    <s v="DD"/>
    <b v="1"/>
    <b v="1"/>
  </r>
  <r>
    <s v="Lessertia flexuosa"/>
    <n v="23.5"/>
    <n v="23.51"/>
    <x v="2"/>
    <s v="Poorly Protected"/>
    <n v="23.5"/>
    <n v="23.51"/>
    <s v="Poorly Protected"/>
    <s v="Poorly Protected"/>
    <s v="Endemic"/>
    <s v="DD"/>
    <b v="1"/>
    <b v="1"/>
  </r>
  <r>
    <s v="Lessertia frutescens subsp. microphylla"/>
    <n v="24580.5"/>
    <n v="11714.2"/>
    <x v="0"/>
    <s v="Well Protected"/>
    <n v="24580.5"/>
    <n v="11714.2"/>
    <s v="Well Protected"/>
    <s v="Well Protected"/>
    <s v="Not endemic"/>
    <s v="LC"/>
    <b v="1"/>
    <b v="1"/>
  </r>
  <r>
    <s v="Lessertia perennans"/>
    <n v="10246.049999999999"/>
    <n v="9712"/>
    <x v="0"/>
    <s v="Well Protected"/>
    <n v="9603.0400000000009"/>
    <n v="5226.7749999999996"/>
    <s v="Well Protected"/>
    <s v="Well Protected"/>
    <s v="Not endemic"/>
    <s v="LC"/>
    <b v="1"/>
    <b v="1"/>
  </r>
  <r>
    <s v="Leucadendron chamelaea"/>
    <n v="2668.2979999999998"/>
    <n v="2671.17"/>
    <x v="0"/>
    <s v="Well Protected"/>
    <n v="1465.8510000000001"/>
    <n v="1426.415"/>
    <s v="Well Protected"/>
    <s v="Well Protected"/>
    <s v="Endemic"/>
    <s v="CR"/>
    <b v="1"/>
    <b v="1"/>
  </r>
  <r>
    <s v="Leucadendron comosum subsp. homaeophyllum"/>
    <n v="5"/>
    <n v="5"/>
    <x v="2"/>
    <s v="Poorly Protected"/>
    <n v="2.5"/>
    <n v="2.5"/>
    <s v="Not Protected"/>
    <s v="Not Protected"/>
    <s v="Endemic"/>
    <s v="CR"/>
    <b v="0"/>
    <b v="1"/>
  </r>
  <r>
    <s v="Leucadendron meridianum"/>
    <n v="22105.37"/>
    <n v="22112.68"/>
    <x v="0"/>
    <s v="Well Protected"/>
    <n v="11311.22"/>
    <n v="4227.8050000000003"/>
    <s v="Well Protected"/>
    <s v="Well Protected"/>
    <s v="Endemic"/>
    <s v="NT"/>
    <b v="1"/>
    <b v="1"/>
  </r>
  <r>
    <s v="Leucadendron stellare"/>
    <n v="537.73379999999997"/>
    <n v="503.08030000000002"/>
    <x v="0"/>
    <s v="Well Protected"/>
    <n v="343.7294"/>
    <n v="200.93510000000001"/>
    <s v="Well Protected"/>
    <s v="Well Protected"/>
    <s v="Endemic"/>
    <s v="EN"/>
    <b v="1"/>
    <b v="1"/>
  </r>
  <r>
    <s v="Leucadendron uliginosum subsp. uliginosum"/>
    <n v="23950.57"/>
    <n v="23966.21"/>
    <x v="0"/>
    <s v="Well Protected"/>
    <n v="15243.01"/>
    <n v="13438.57"/>
    <s v="Well Protected"/>
    <s v="Well Protected"/>
    <s v="Endemic"/>
    <s v="LC"/>
    <b v="1"/>
    <b v="1"/>
  </r>
  <r>
    <s v="Leucospermum gracile"/>
    <n v="212.3603"/>
    <n v="212.3603"/>
    <x v="0"/>
    <s v="Well Protected"/>
    <n v="164.16829999999999"/>
    <n v="187.4753"/>
    <s v="Well Protected"/>
    <s v="Well Protected"/>
    <s v="Endemic"/>
    <s v="NT"/>
    <b v="1"/>
    <b v="1"/>
  </r>
  <r>
    <s v="Leucospermum oleifolium"/>
    <n v="5950.71"/>
    <n v="5901.72"/>
    <x v="0"/>
    <s v="Well Protected"/>
    <n v="3399.0189999999998"/>
    <n v="2871.4279999999999"/>
    <s v="Well Protected"/>
    <s v="Well Protected"/>
    <s v="Endemic"/>
    <s v="NT"/>
    <b v="1"/>
    <b v="1"/>
  </r>
  <r>
    <s v="Limonium equisetinum"/>
    <n v="3853.8"/>
    <n v="3580.25"/>
    <x v="0"/>
    <s v="Well Protected"/>
    <n v="2544.7550000000001"/>
    <n v="2462.1550000000002"/>
    <s v="Well Protected"/>
    <s v="Well Protected"/>
    <s v="Endemic"/>
    <s v="LC"/>
    <b v="1"/>
    <b v="1"/>
  </r>
  <r>
    <s v="Limonium linifolium"/>
    <n v="228.7"/>
    <n v="230.1"/>
    <x v="0"/>
    <s v="Well Protected"/>
    <n v="228.7"/>
    <n v="230.1"/>
    <s v="Well Protected"/>
    <s v="Well Protected"/>
    <s v="Endemic"/>
    <s v="NT"/>
    <b v="1"/>
    <b v="1"/>
  </r>
  <r>
    <s v="Limonium scabrum"/>
    <n v="8361.4"/>
    <n v="8203"/>
    <x v="0"/>
    <s v="Well Protected"/>
    <n v="4849.9399999999996"/>
    <n v="3038.49"/>
    <s v="Well Protected"/>
    <s v="Well Protected"/>
    <s v="Endemic"/>
    <s v="LC"/>
    <b v="1"/>
    <b v="1"/>
  </r>
  <r>
    <s v="Linum gracile"/>
    <n v="8457.7000000000007"/>
    <n v="8474.2000000000007"/>
    <x v="0"/>
    <s v="Well Protected"/>
    <n v="5085.13"/>
    <n v="4278.01"/>
    <s v="Well Protected"/>
    <s v="Well Protected"/>
    <s v="Endemic"/>
    <s v="LC"/>
    <b v="1"/>
    <b v="1"/>
  </r>
  <r>
    <s v="Lippia javanica"/>
    <n v="680744.6"/>
    <n v="610257.5"/>
    <x v="0"/>
    <s v="Well Protected"/>
    <n v="680744.6"/>
    <n v="610257.5"/>
    <s v="Well Protected"/>
    <s v="Well Protected"/>
    <s v="Not endemic"/>
    <s v="LC"/>
    <b v="1"/>
    <b v="1"/>
  </r>
  <r>
    <s v="Lithops salicola"/>
    <n v="0"/>
    <n v="0"/>
    <x v="1"/>
    <s v="Not Protected"/>
    <n v="0"/>
    <n v="0"/>
    <s v="Not Protected"/>
    <s v="Not Protected"/>
    <s v="Endemic"/>
    <s v="NT"/>
    <b v="1"/>
    <b v="1"/>
  </r>
  <r>
    <s v="Lobelia ardisiandroides"/>
    <n v="214.9"/>
    <n v="214.95"/>
    <x v="0"/>
    <s v="Well Protected"/>
    <n v="125.075"/>
    <n v="122.77500000000001"/>
    <s v="Well Protected"/>
    <s v="Well Protected"/>
    <s v="Endemic"/>
    <s v="VU"/>
    <b v="1"/>
    <b v="1"/>
  </r>
  <r>
    <s v="Lobelia comptonii"/>
    <n v="101.03360000000001"/>
    <n v="101.03360000000001"/>
    <x v="0"/>
    <s v="Well Protected"/>
    <n v="50.516820000000003"/>
    <n v="52.042659999999998"/>
    <s v="Moderately Protected"/>
    <s v="Moderately Protected"/>
    <s v="Endemic"/>
    <s v="Rare"/>
    <b v="0"/>
    <b v="1"/>
  </r>
  <r>
    <s v="Lobelia setacea"/>
    <n v="13258.1"/>
    <n v="13115.2"/>
    <x v="0"/>
    <s v="Well Protected"/>
    <n v="8179.94"/>
    <n v="6450.83"/>
    <s v="Well Protected"/>
    <s v="Well Protected"/>
    <s v="Endemic"/>
    <s v="LC"/>
    <b v="1"/>
    <b v="1"/>
  </r>
  <r>
    <s v="Lopholaena disticha"/>
    <n v="65905.95"/>
    <n v="62077.98"/>
    <x v="0"/>
    <s v="Well Protected"/>
    <n v="59080.36"/>
    <n v="42141.07"/>
    <s v="Well Protected"/>
    <s v="Well Protected"/>
    <s v="Not endemic"/>
    <s v="LC"/>
    <b v="1"/>
    <b v="1"/>
  </r>
  <r>
    <s v="Lopholaena longipes"/>
    <n v="0"/>
    <n v="0"/>
    <x v="1"/>
    <s v="Not Protected"/>
    <n v="0"/>
    <n v="0"/>
    <s v="Not Protected"/>
    <s v="Not Protected"/>
    <s v="Endemic"/>
    <s v="DD"/>
    <b v="1"/>
    <b v="1"/>
  </r>
  <r>
    <s v="Lotononis lenticula"/>
    <n v="13487.4"/>
    <n v="2267.9"/>
    <x v="0"/>
    <s v="Well Protected"/>
    <n v="12391.36"/>
    <n v="1173.5"/>
    <s v="Well Protected"/>
    <s v="Well Protected"/>
    <s v="Endemic"/>
    <s v="LC"/>
    <b v="1"/>
    <b v="1"/>
  </r>
  <r>
    <s v="Lotononis oxyptera"/>
    <n v="23.8"/>
    <n v="23.82"/>
    <x v="2"/>
    <s v="Poorly Protected"/>
    <n v="11.9"/>
    <n v="11.246"/>
    <s v="Poorly Protected"/>
    <s v="Poorly Protected"/>
    <s v="Endemic"/>
    <s v="DD"/>
    <b v="1"/>
    <b v="1"/>
  </r>
  <r>
    <s v="Lotononis purpurescens"/>
    <n v="108.88890000000001"/>
    <n v="108.88890000000001"/>
    <x v="0"/>
    <s v="Well Protected"/>
    <n v="102.7778"/>
    <n v="60.55556"/>
    <s v="Well Protected"/>
    <s v="Moderately Protected"/>
    <s v="Endemic"/>
    <s v="Rare"/>
    <b v="1"/>
    <b v="0"/>
  </r>
  <r>
    <s v="Lycium bosciifolium"/>
    <n v="117225.5"/>
    <n v="106503.4"/>
    <x v="0"/>
    <s v="Well Protected"/>
    <n v="108748.3"/>
    <n v="104255"/>
    <s v="Well Protected"/>
    <s v="Well Protected"/>
    <s v="Not endemic"/>
    <s v="LC"/>
    <b v="1"/>
    <b v="1"/>
  </r>
  <r>
    <s v="Maerua rosmarinoides"/>
    <n v="20832.05"/>
    <n v="18696.55"/>
    <x v="0"/>
    <s v="Well Protected"/>
    <n v="17172.16"/>
    <n v="14173.1"/>
    <s v="Well Protected"/>
    <s v="Well Protected"/>
    <s v="Not endemic"/>
    <s v="LC"/>
    <b v="1"/>
    <b v="1"/>
  </r>
  <r>
    <s v="Malephora framesii"/>
    <n v="5882.5"/>
    <n v="5729.4"/>
    <x v="0"/>
    <s v="Well Protected"/>
    <n v="5882.5"/>
    <n v="5729.4"/>
    <s v="Well Protected"/>
    <s v="Well Protected"/>
    <s v="Endemic"/>
    <s v="LC"/>
    <b v="1"/>
    <b v="1"/>
  </r>
  <r>
    <s v="Malephora herrei"/>
    <n v="0"/>
    <n v="0"/>
    <x v="1"/>
    <s v="Not Protected"/>
    <n v="0"/>
    <n v="0"/>
    <s v="Not Protected"/>
    <s v="Not Protected"/>
    <s v="Endemic"/>
    <s v="LC"/>
    <b v="1"/>
    <b v="1"/>
  </r>
  <r>
    <s v="Manulea acutiloba"/>
    <n v="0"/>
    <n v="0"/>
    <x v="1"/>
    <s v="Not Protected"/>
    <n v="0"/>
    <n v="0"/>
    <s v="Not Protected"/>
    <s v="Not Protected"/>
    <s v="Endemic"/>
    <s v="DD"/>
    <b v="1"/>
    <b v="1"/>
  </r>
  <r>
    <s v="Manulea altissima subsp. altissima"/>
    <n v="67.5"/>
    <n v="51.6"/>
    <x v="3"/>
    <s v="Moderately Protected"/>
    <n v="67.5"/>
    <n v="5.16"/>
    <s v="Moderately Protected"/>
    <s v="Poorly Protected"/>
    <s v="Endemic"/>
    <s v="NT"/>
    <b v="1"/>
    <b v="0"/>
  </r>
  <r>
    <s v="Manulea minor"/>
    <n v="0"/>
    <n v="0"/>
    <x v="1"/>
    <s v="Not Protected"/>
    <n v="0"/>
    <n v="0"/>
    <s v="Not Protected"/>
    <s v="Not Protected"/>
    <s v="Endemic"/>
    <s v="CR"/>
    <b v="1"/>
    <b v="1"/>
  </r>
  <r>
    <s v="Manulea nervosa"/>
    <n v="0"/>
    <n v="0"/>
    <x v="1"/>
    <s v="Not Protected"/>
    <n v="0"/>
    <n v="0"/>
    <s v="Not Protected"/>
    <s v="Not Protected"/>
    <s v="Endemic"/>
    <s v="LC"/>
    <b v="1"/>
    <b v="1"/>
  </r>
  <r>
    <s v="Manulea robusta"/>
    <n v="412.49"/>
    <n v="412.53"/>
    <x v="0"/>
    <s v="Well Protected"/>
    <n v="41.249000000000002"/>
    <n v="41.253"/>
    <s v="Poorly Protected"/>
    <s v="Poorly Protected"/>
    <s v="Not endemic"/>
    <s v="CR"/>
    <b v="0"/>
    <b v="1"/>
  </r>
  <r>
    <s v="Margaritaria discoidea"/>
    <n v="113988.4"/>
    <n v="108168"/>
    <x v="0"/>
    <s v="Well Protected"/>
    <n v="99329.36"/>
    <n v="72123.56"/>
    <s v="Well Protected"/>
    <s v="Well Protected"/>
    <s v="Not endemic"/>
    <s v="LC"/>
    <b v="1"/>
    <b v="1"/>
  </r>
  <r>
    <s v="Melhania polygama"/>
    <n v="10"/>
    <n v="10"/>
    <x v="2"/>
    <s v="Poorly Protected"/>
    <n v="10"/>
    <n v="10"/>
    <s v="Poorly Protected"/>
    <s v="Poorly Protected"/>
    <s v="Endemic"/>
    <s v="Critically Rare"/>
    <b v="1"/>
    <b v="1"/>
  </r>
  <r>
    <s v="Melolobium calycinum"/>
    <n v="28228.3"/>
    <n v="10686.3"/>
    <x v="0"/>
    <s v="Well Protected"/>
    <n v="26882.25"/>
    <n v="8063.34"/>
    <s v="Well Protected"/>
    <s v="Well Protected"/>
    <s v="Not endemic"/>
    <s v="LC"/>
    <b v="1"/>
    <b v="1"/>
  </r>
  <r>
    <s v="Melolobium lampolobum"/>
    <n v="5684.7"/>
    <n v="5494.5"/>
    <x v="0"/>
    <s v="Well Protected"/>
    <n v="5345.4"/>
    <n v="3282.85"/>
    <s v="Well Protected"/>
    <s v="Well Protected"/>
    <s v="Endemic"/>
    <s v="LC"/>
    <b v="1"/>
    <b v="1"/>
  </r>
  <r>
    <s v="Merremia palmata"/>
    <n v="140917.79999999999"/>
    <n v="132977.20000000001"/>
    <x v="0"/>
    <s v="Well Protected"/>
    <n v="137811.9"/>
    <n v="125741.6"/>
    <s v="Well Protected"/>
    <s v="Well Protected"/>
    <s v="Not endemic"/>
    <s v="LC"/>
    <b v="1"/>
    <b v="1"/>
  </r>
  <r>
    <s v="Mesembryanthemum digitatum subsp. digitatum"/>
    <n v="2386"/>
    <n v="2386.4"/>
    <x v="0"/>
    <s v="Well Protected"/>
    <n v="2386"/>
    <n v="2386.4"/>
    <s v="Well Protected"/>
    <s v="Well Protected"/>
    <s v="Endemic"/>
    <s v="LC"/>
    <b v="1"/>
    <b v="1"/>
  </r>
  <r>
    <s v="Mesembryanthemum pallens subsp. luteum"/>
    <n v="2562.7629999999999"/>
    <n v="2567.2669999999998"/>
    <x v="0"/>
    <s v="Well Protected"/>
    <n v="2562.7629999999999"/>
    <n v="2567.2669999999998"/>
    <s v="Well Protected"/>
    <s v="Well Protected"/>
    <s v="Endemic"/>
    <s v="LC"/>
    <b v="1"/>
    <b v="1"/>
  </r>
  <r>
    <s v="Mesembryanthemum pellitum"/>
    <n v="25739.7"/>
    <n v="25374.2"/>
    <x v="0"/>
    <s v="Well Protected"/>
    <n v="25739.7"/>
    <n v="25374.2"/>
    <s v="Well Protected"/>
    <s v="Well Protected"/>
    <s v="Not endemic"/>
    <s v="LC"/>
    <b v="1"/>
    <b v="1"/>
  </r>
  <r>
    <s v="Mesogramma apiifolium"/>
    <n v="1951.529"/>
    <n v="1498.8240000000001"/>
    <x v="0"/>
    <s v="Well Protected"/>
    <n v="1951.529"/>
    <n v="1498.8240000000001"/>
    <s v="Well Protected"/>
    <s v="Well Protected"/>
    <s v="Not endemic"/>
    <s v="LC"/>
    <b v="1"/>
    <b v="1"/>
  </r>
  <r>
    <s v="Metalasia capitata"/>
    <n v="104.05"/>
    <n v="83.9"/>
    <x v="0"/>
    <s v="Moderately Protected"/>
    <n v="52.62"/>
    <n v="18.55"/>
    <s v="Moderately Protected"/>
    <s v="Poorly Protected"/>
    <s v="Endemic"/>
    <s v="VU"/>
    <b v="0"/>
    <b v="0"/>
  </r>
  <r>
    <s v="Metarungia longistrobus"/>
    <n v="3670.5"/>
    <n v="3596"/>
    <x v="0"/>
    <s v="Well Protected"/>
    <n v="3434.6"/>
    <n v="3303.09"/>
    <s v="Well Protected"/>
    <s v="Well Protected"/>
    <s v="Not endemic"/>
    <s v="LC"/>
    <b v="1"/>
    <b v="1"/>
  </r>
  <r>
    <s v="Meyerophytum meyeri"/>
    <n v="11660.36"/>
    <n v="11604.2"/>
    <x v="0"/>
    <s v="Well Protected"/>
    <n v="1221.171"/>
    <n v="11604.2"/>
    <s v="Well Protected"/>
    <s v="Well Protected"/>
    <s v="Endemic"/>
    <s v="LC"/>
    <b v="1"/>
    <b v="1"/>
  </r>
  <r>
    <s v="Microsorum pappei"/>
    <n v="10"/>
    <n v="10"/>
    <x v="2"/>
    <s v="Poorly Protected"/>
    <n v="10"/>
    <n v="10"/>
    <s v="Poorly Protected"/>
    <s v="Poorly Protected"/>
    <s v="Not endemic"/>
    <s v="LC"/>
    <b v="1"/>
    <b v="1"/>
  </r>
  <r>
    <s v="Mikaniopsis cissampelina"/>
    <n v="107.15"/>
    <n v="106.06"/>
    <x v="0"/>
    <s v="Well Protected"/>
    <n v="74.311000000000007"/>
    <n v="65.762"/>
    <s v="Moderately Protected"/>
    <s v="Moderately Protected"/>
    <s v="Not endemic"/>
    <s v="LC"/>
    <b v="0"/>
    <b v="1"/>
  </r>
  <r>
    <s v="Mimusops caffra"/>
    <n v="4857.2"/>
    <n v="4829.1499999999996"/>
    <x v="0"/>
    <s v="Well Protected"/>
    <n v="2662.7750000000001"/>
    <n v="4021.15"/>
    <s v="Well Protected"/>
    <s v="Well Protected"/>
    <s v="Not endemic"/>
    <s v="LC"/>
    <b v="1"/>
    <b v="1"/>
  </r>
  <r>
    <s v="Mimusops zeyheri"/>
    <n v="352134.8"/>
    <n v="286725.09999999998"/>
    <x v="0"/>
    <s v="Well Protected"/>
    <n v="293818.7"/>
    <n v="180925.2"/>
    <s v="Well Protected"/>
    <s v="Well Protected"/>
    <s v="Not endemic"/>
    <s v="LC"/>
    <b v="1"/>
    <b v="1"/>
  </r>
  <r>
    <s v="Mitrophyllum mitratum"/>
    <n v="733.9"/>
    <n v="733.95"/>
    <x v="0"/>
    <s v="Well Protected"/>
    <n v="73.39"/>
    <n v="206.1"/>
    <s v="Moderately Protected"/>
    <s v="Well Protected"/>
    <s v="Endemic"/>
    <s v="EN"/>
    <b v="0"/>
    <b v="0"/>
  </r>
  <r>
    <s v="Mohria nudiuscula"/>
    <n v="14229.85"/>
    <n v="13031.7"/>
    <x v="0"/>
    <s v="Well Protected"/>
    <n v="13466.1"/>
    <n v="11784.22"/>
    <s v="Well Protected"/>
    <s v="Well Protected"/>
    <s v="Not endemic"/>
    <s v="LC"/>
    <b v="1"/>
    <b v="1"/>
  </r>
  <r>
    <s v="Monanthotaxis caffra"/>
    <n v="352151.4"/>
    <n v="333886.5"/>
    <x v="0"/>
    <s v="Well Protected"/>
    <n v="216921.60000000001"/>
    <n v="202134.6"/>
    <s v="Well Protected"/>
    <s v="Well Protected"/>
    <s v="Not endemic"/>
    <s v="LC"/>
    <b v="1"/>
    <b v="1"/>
  </r>
  <r>
    <s v="Monopsis debilis"/>
    <n v="20374.7"/>
    <n v="19855.3"/>
    <x v="0"/>
    <s v="Well Protected"/>
    <n v="12261.59"/>
    <n v="13352.22"/>
    <s v="Well Protected"/>
    <s v="Well Protected"/>
    <s v="Endemic"/>
    <s v="LC"/>
    <b v="1"/>
    <b v="1"/>
  </r>
  <r>
    <s v="Monsonia herrei"/>
    <n v="216.45"/>
    <n v="216.53"/>
    <x v="0"/>
    <s v="Well Protected"/>
    <n v="61.973999999999997"/>
    <n v="21.652999999999999"/>
    <s v="Moderately Protected"/>
    <s v="Poorly Protected"/>
    <s v="Not endemic"/>
    <s v="EN"/>
    <b v="0"/>
    <b v="0"/>
  </r>
  <r>
    <s v="Monsonia vanderietiae"/>
    <n v="100.92"/>
    <n v="87.74"/>
    <x v="0"/>
    <s v="Moderately Protected"/>
    <n v="100.92"/>
    <n v="85.197999999999993"/>
    <s v="Well Protected"/>
    <s v="Moderately Protected"/>
    <s v="Endemic"/>
    <s v="LC"/>
    <b v="1"/>
    <b v="0"/>
  </r>
  <r>
    <s v="Moraea alticola"/>
    <n v="1677.8"/>
    <n v="1681.2"/>
    <x v="0"/>
    <s v="Well Protected"/>
    <n v="1677.8"/>
    <n v="1681.2"/>
    <s v="Well Protected"/>
    <s v="Well Protected"/>
    <s v="Not endemic"/>
    <s v="LC"/>
    <b v="1"/>
    <b v="1"/>
  </r>
  <r>
    <s v="Moraea bubalina"/>
    <n v="0"/>
    <n v="0"/>
    <x v="1"/>
    <s v="Not Protected"/>
    <n v="0"/>
    <n v="0"/>
    <s v="Not Protected"/>
    <s v="Not Protected"/>
    <s v="Endemic"/>
    <s v="LC"/>
    <b v="1"/>
    <b v="1"/>
  </r>
  <r>
    <s v="Moraea fergusoniae"/>
    <n v="346.1"/>
    <n v="346.6"/>
    <x v="0"/>
    <s v="Well Protected"/>
    <n v="346.1"/>
    <n v="192.55"/>
    <s v="Well Protected"/>
    <s v="Well Protected"/>
    <s v="Endemic"/>
    <s v="NT"/>
    <b v="1"/>
    <b v="1"/>
  </r>
  <r>
    <s v="Moraea hainebachiana"/>
    <n v="13.390610000000001"/>
    <n v="13.390610000000001"/>
    <x v="2"/>
    <s v="Poorly Protected"/>
    <n v="12.42666"/>
    <n v="12.625730000000001"/>
    <s v="Poorly Protected"/>
    <s v="Poorly Protected"/>
    <s v="Endemic"/>
    <s v="VU"/>
    <b v="1"/>
    <b v="1"/>
  </r>
  <r>
    <s v="Moraea indecora"/>
    <n v="7.3338739999999998"/>
    <n v="7.3559749999999999"/>
    <x v="2"/>
    <s v="Poorly Protected"/>
    <n v="7.3338739999999998"/>
    <n v="0.73559699999999995"/>
    <s v="Poorly Protected"/>
    <s v="Not Protected"/>
    <s v="Endemic"/>
    <s v="VU"/>
    <b v="1"/>
    <b v="0"/>
  </r>
  <r>
    <s v="Moraea lurida"/>
    <n v="14382.58"/>
    <n v="14085.89"/>
    <x v="0"/>
    <s v="Well Protected"/>
    <n v="7400.5410000000002"/>
    <n v="7296.9970000000003"/>
    <s v="Well Protected"/>
    <s v="Well Protected"/>
    <s v="Endemic"/>
    <s v="LC"/>
    <b v="1"/>
    <b v="1"/>
  </r>
  <r>
    <s v="Moraea pallida"/>
    <n v="168639"/>
    <n v="96086.19"/>
    <x v="0"/>
    <s v="Well Protected"/>
    <n v="166348.9"/>
    <n v="95478.98"/>
    <s v="Well Protected"/>
    <s v="Well Protected"/>
    <s v="Not endemic"/>
    <s v="LC"/>
    <b v="1"/>
    <b v="1"/>
  </r>
  <r>
    <s v="Moraea schlechteri"/>
    <n v="1028.2"/>
    <n v="1028.9000000000001"/>
    <x v="0"/>
    <s v="Well Protected"/>
    <n v="1028.2"/>
    <n v="102.89"/>
    <s v="Well Protected"/>
    <s v="Well Protected"/>
    <s v="Endemic"/>
    <s v="LC"/>
    <b v="1"/>
    <b v="1"/>
  </r>
  <r>
    <s v="Moraea spathulata"/>
    <n v="44934.9"/>
    <n v="34402.65"/>
    <x v="0"/>
    <s v="Well Protected"/>
    <n v="40779.279999999999"/>
    <n v="25867.7"/>
    <s v="Well Protected"/>
    <s v="Well Protected"/>
    <s v="Not endemic"/>
    <s v="LC"/>
    <b v="1"/>
    <b v="1"/>
  </r>
  <r>
    <s v="Morus mesozygia"/>
    <n v="63.590870000000002"/>
    <n v="63.110489999999999"/>
    <x v="3"/>
    <s v="Moderately Protected"/>
    <n v="33.957169999999998"/>
    <n v="63.110489999999999"/>
    <s v="Poorly Protected"/>
    <s v="Moderately Protected"/>
    <s v="Not endemic"/>
    <s v="NT"/>
    <b v="0"/>
    <b v="0"/>
  </r>
  <r>
    <s v="Muraltia longicuspis"/>
    <n v="239.15"/>
    <n v="239.15"/>
    <x v="0"/>
    <s v="Well Protected"/>
    <n v="119.575"/>
    <n v="119.575"/>
    <s v="Well Protected"/>
    <s v="Well Protected"/>
    <s v="Endemic"/>
    <s v="LC"/>
    <b v="1"/>
    <b v="1"/>
  </r>
  <r>
    <s v="Muraltia macropetala"/>
    <n v="779.3"/>
    <n v="707.6"/>
    <x v="0"/>
    <s v="Well Protected"/>
    <n v="475.49"/>
    <n v="331.34"/>
    <s v="Well Protected"/>
    <s v="Well Protected"/>
    <s v="Endemic"/>
    <s v="VU"/>
    <b v="1"/>
    <b v="1"/>
  </r>
  <r>
    <s v="Nemesia deflexa"/>
    <n v="2900.9"/>
    <n v="2869.2"/>
    <x v="0"/>
    <s v="Well Protected"/>
    <n v="2531.8000000000002"/>
    <n v="2309.1"/>
    <s v="Well Protected"/>
    <s v="Well Protected"/>
    <s v="Endemic"/>
    <s v="LC"/>
    <b v="1"/>
    <b v="1"/>
  </r>
  <r>
    <s v="Nemesia fleckii"/>
    <n v="0"/>
    <n v="0"/>
    <x v="1"/>
    <s v="Not Protected"/>
    <n v="0"/>
    <n v="0"/>
    <s v="Not Protected"/>
    <s v="Not Protected"/>
    <s v="Not endemic"/>
    <s v="DD"/>
    <b v="1"/>
    <b v="1"/>
  </r>
  <r>
    <s v="Nenax arenicola"/>
    <n v="2622.05"/>
    <n v="2500.4"/>
    <x v="0"/>
    <s v="Well Protected"/>
    <n v="1331"/>
    <n v="2500.4"/>
    <s v="Well Protected"/>
    <s v="Well Protected"/>
    <s v="Endemic"/>
    <s v="LC"/>
    <b v="1"/>
    <b v="1"/>
  </r>
  <r>
    <s v="Nenax divaricata"/>
    <n v="492.61"/>
    <n v="493.16"/>
    <x v="0"/>
    <s v="Well Protected"/>
    <n v="246.41499999999999"/>
    <n v="272.33999999999997"/>
    <s v="Well Protected"/>
    <s v="Well Protected"/>
    <s v="Endemic"/>
    <s v="LC"/>
    <b v="1"/>
    <b v="1"/>
  </r>
  <r>
    <s v="Nidorella tongensis"/>
    <n v="491.25"/>
    <n v="492.22"/>
    <x v="0"/>
    <s v="Well Protected"/>
    <n v="491.25"/>
    <n v="444.13"/>
    <s v="Well Protected"/>
    <s v="Well Protected"/>
    <s v="Endemic"/>
    <s v="EN"/>
    <b v="1"/>
    <b v="1"/>
  </r>
  <r>
    <s v="Ochna arborea"/>
    <n v="20483.8"/>
    <n v="16583.900000000001"/>
    <x v="0"/>
    <s v="Well Protected"/>
    <n v="15204.18"/>
    <n v="11316.23"/>
    <s v="Well Protected"/>
    <s v="Well Protected"/>
    <s v="Not endemic"/>
    <s v="LC"/>
    <b v="1"/>
    <b v="1"/>
  </r>
  <r>
    <s v="Ocimum angustifolium"/>
    <n v="5906.75"/>
    <n v="5740.7"/>
    <x v="0"/>
    <s v="Well Protected"/>
    <n v="2898.81"/>
    <n v="3675.3249999999998"/>
    <s v="Well Protected"/>
    <s v="Well Protected"/>
    <s v="Not endemic"/>
    <s v="LC"/>
    <b v="1"/>
    <b v="1"/>
  </r>
  <r>
    <s v="Ocimum dolomiticola"/>
    <n v="670.8"/>
    <n v="670.9"/>
    <x v="0"/>
    <s v="Well Protected"/>
    <n v="86.73"/>
    <n v="122.13"/>
    <s v="Moderately Protected"/>
    <s v="Well Protected"/>
    <s v="Endemic"/>
    <s v="LC"/>
    <b v="0"/>
    <b v="0"/>
  </r>
  <r>
    <s v="Oedera pungens subsp. angustifolia"/>
    <n v="783.3"/>
    <n v="784.5"/>
    <x v="0"/>
    <s v="Well Protected"/>
    <n v="761.9"/>
    <n v="745.44"/>
    <s v="Well Protected"/>
    <s v="Well Protected"/>
    <s v="Endemic"/>
    <s v="LC"/>
    <b v="1"/>
    <b v="1"/>
  </r>
  <r>
    <s v="Olinia radiata"/>
    <n v="167.03"/>
    <n v="134.62"/>
    <x v="0"/>
    <s v="Well Protected"/>
    <n v="145.91"/>
    <n v="101.71"/>
    <s v="Well Protected"/>
    <s v="Well Protected"/>
    <s v="Endemic"/>
    <s v="LC"/>
    <b v="1"/>
    <b v="1"/>
  </r>
  <r>
    <s v="Oncosiphon sabulosum"/>
    <n v="1289.25"/>
    <n v="1282.6500000000001"/>
    <x v="0"/>
    <s v="Well Protected"/>
    <n v="904.96"/>
    <n v="650.11500000000001"/>
    <s v="Well Protected"/>
    <s v="Well Protected"/>
    <s v="Endemic"/>
    <s v="LC"/>
    <b v="1"/>
    <b v="1"/>
  </r>
  <r>
    <s v="Oocephala centaureoides"/>
    <n v="700.67"/>
    <n v="599.17999999999995"/>
    <x v="0"/>
    <s v="Well Protected"/>
    <n v="680.92200000000003"/>
    <n v="379.88"/>
    <s v="Well Protected"/>
    <s v="Well Protected"/>
    <s v="Not endemic"/>
    <s v="LC"/>
    <b v="1"/>
    <b v="1"/>
  </r>
  <r>
    <s v="Orbivestus cinerascens"/>
    <n v="2153.4"/>
    <n v="2002.95"/>
    <x v="0"/>
    <s v="Well Protected"/>
    <n v="1765.4"/>
    <n v="1420.32"/>
    <s v="Well Protected"/>
    <s v="Well Protected"/>
    <s v="Not endemic"/>
    <s v="LC"/>
    <b v="1"/>
    <b v="1"/>
  </r>
  <r>
    <s v="Ormocarpum kirkii"/>
    <n v="2874.6"/>
    <n v="2226.0500000000002"/>
    <x v="0"/>
    <s v="Well Protected"/>
    <n v="2871.55"/>
    <n v="1354.9649999999999"/>
    <s v="Well Protected"/>
    <s v="Well Protected"/>
    <s v="Not endemic"/>
    <s v="LC"/>
    <b v="1"/>
    <b v="1"/>
  </r>
  <r>
    <s v="Ornithogalum candicans"/>
    <n v="6073.95"/>
    <n v="5571.75"/>
    <x v="0"/>
    <s v="Well Protected"/>
    <n v="5603.6750000000002"/>
    <n v="4893.2950000000001"/>
    <s v="Well Protected"/>
    <s v="Well Protected"/>
    <s v="Not endemic"/>
    <s v="LC"/>
    <b v="1"/>
    <b v="1"/>
  </r>
  <r>
    <s v="Ornithogalum capillifolium"/>
    <n v="20"/>
    <n v="20"/>
    <x v="2"/>
    <s v="Poorly Protected"/>
    <n v="10"/>
    <n v="10"/>
    <s v="Poorly Protected"/>
    <s v="Poorly Protected"/>
    <s v="Endemic"/>
    <s v="DD"/>
    <b v="1"/>
    <b v="1"/>
  </r>
  <r>
    <s v="Ornithogalum juncifolium"/>
    <n v="200642.8"/>
    <n v="105955.8"/>
    <x v="0"/>
    <s v="Well Protected"/>
    <n v="177396.8"/>
    <n v="78654.47"/>
    <s v="Well Protected"/>
    <s v="Well Protected"/>
    <s v="Not endemic"/>
    <s v="LC"/>
    <b v="1"/>
    <b v="1"/>
  </r>
  <r>
    <s v="Ornithoglossum parviflorum"/>
    <n v="1904.81"/>
    <n v="1845.55"/>
    <x v="0"/>
    <s v="Well Protected"/>
    <n v="856.55700000000002"/>
    <n v="1304.98"/>
    <s v="Well Protected"/>
    <s v="Well Protected"/>
    <s v="Not endemic"/>
    <s v="LC"/>
    <b v="1"/>
    <b v="1"/>
  </r>
  <r>
    <s v="Orthanthera jasminiflora"/>
    <n v="73669.899999999994"/>
    <n v="62810.400000000001"/>
    <x v="0"/>
    <s v="Well Protected"/>
    <n v="73669.899999999994"/>
    <n v="62810.400000000001"/>
    <s v="Well Protected"/>
    <s v="Well Protected"/>
    <s v="Not endemic"/>
    <s v="LC"/>
    <b v="1"/>
    <b v="1"/>
  </r>
  <r>
    <s v="Oscularia comptonii"/>
    <n v="6448.6"/>
    <n v="6462.2"/>
    <x v="0"/>
    <s v="Well Protected"/>
    <n v="3269.9"/>
    <n v="3917.5"/>
    <s v="Well Protected"/>
    <s v="Well Protected"/>
    <s v="Endemic"/>
    <s v="LC"/>
    <b v="1"/>
    <b v="1"/>
  </r>
  <r>
    <s v="Osteospermum ilicifolium"/>
    <n v="23546.799999999999"/>
    <n v="23444.7"/>
    <x v="0"/>
    <s v="Well Protected"/>
    <n v="14349.46"/>
    <n v="11483.12"/>
    <s v="Well Protected"/>
    <s v="Well Protected"/>
    <s v="Endemic"/>
    <s v="LC"/>
    <b v="1"/>
    <b v="1"/>
  </r>
  <r>
    <s v="Osteospermum karrooicum"/>
    <n v="7600.45"/>
    <n v="7601.1"/>
    <x v="0"/>
    <s v="Well Protected"/>
    <n v="760.04499999999996"/>
    <n v="760.11"/>
    <s v="Well Protected"/>
    <s v="Well Protected"/>
    <s v="Not endemic"/>
    <s v="LC"/>
    <b v="1"/>
    <b v="1"/>
  </r>
  <r>
    <s v="Osteospermum pyrifolium"/>
    <n v="133.5"/>
    <n v="133.69999999999999"/>
    <x v="0"/>
    <s v="Well Protected"/>
    <n v="74.3"/>
    <n v="69.260000000000005"/>
    <s v="Moderately Protected"/>
    <s v="Moderately Protected"/>
    <s v="Endemic"/>
    <s v="NT"/>
    <b v="0"/>
    <b v="1"/>
  </r>
  <r>
    <s v="Osteospermum scariosum"/>
    <n v="136356.5"/>
    <n v="62155.4"/>
    <x v="0"/>
    <s v="Well Protected"/>
    <n v="125814.8"/>
    <n v="42966.39"/>
    <s v="Well Protected"/>
    <s v="Well Protected"/>
    <s v="Not endemic"/>
    <s v="LC"/>
    <b v="1"/>
    <b v="1"/>
  </r>
  <r>
    <s v="Othonna arborescens"/>
    <n v="3011.6"/>
    <n v="2939.8"/>
    <x v="0"/>
    <s v="Well Protected"/>
    <n v="2808.78"/>
    <n v="1558.14"/>
    <s v="Well Protected"/>
    <s v="Well Protected"/>
    <s v="Endemic"/>
    <s v="LC"/>
    <b v="1"/>
    <b v="1"/>
  </r>
  <r>
    <s v="Othonna ciliata"/>
    <n v="1485.4"/>
    <n v="1492.8"/>
    <x v="0"/>
    <s v="Well Protected"/>
    <n v="747.62"/>
    <n v="717.2"/>
    <s v="Well Protected"/>
    <s v="Well Protected"/>
    <s v="Endemic"/>
    <s v="VU"/>
    <b v="1"/>
    <b v="1"/>
  </r>
  <r>
    <s v="Othonna cuneata"/>
    <n v="2585.65"/>
    <n v="2585.85"/>
    <x v="0"/>
    <s v="Well Protected"/>
    <n v="1292.825"/>
    <n v="2585.85"/>
    <s v="Well Protected"/>
    <s v="Well Protected"/>
    <s v="Endemic"/>
    <s v="LC"/>
    <b v="1"/>
    <b v="1"/>
  </r>
  <r>
    <s v="Othonna membranifolia"/>
    <n v="94.9"/>
    <n v="94.9"/>
    <x v="3"/>
    <s v="Moderately Protected"/>
    <n v="48.445"/>
    <n v="15.766"/>
    <s v="Poorly Protected"/>
    <s v="Poorly Protected"/>
    <s v="Endemic"/>
    <s v="NT"/>
    <b v="0"/>
    <b v="1"/>
  </r>
  <r>
    <s v="Othonna perfoliata"/>
    <n v="8947.25"/>
    <n v="8963.2999999999993"/>
    <x v="0"/>
    <s v="Well Protected"/>
    <n v="5247.4350000000004"/>
    <n v="5049.5349999999999"/>
    <s v="Well Protected"/>
    <s v="Well Protected"/>
    <s v="Endemic"/>
    <s v="LC"/>
    <b v="1"/>
    <b v="1"/>
  </r>
  <r>
    <s v="Othonna petiolaris"/>
    <n v="4030.33"/>
    <n v="4067.5680000000002"/>
    <x v="0"/>
    <s v="Well Protected"/>
    <n v="2015.165"/>
    <n v="2610.8110000000001"/>
    <s v="Well Protected"/>
    <s v="Well Protected"/>
    <s v="Endemic"/>
    <s v="NT"/>
    <b v="1"/>
    <b v="1"/>
  </r>
  <r>
    <s v="Othonna pygmaea"/>
    <n v="0"/>
    <n v="0"/>
    <x v="1"/>
    <s v="Not Protected"/>
    <n v="0"/>
    <n v="0"/>
    <s v="Not Protected"/>
    <s v="Not Protected"/>
    <s v="Endemic"/>
    <s v="Rare"/>
    <b v="1"/>
    <b v="1"/>
  </r>
  <r>
    <s v="Oxalis adenodes"/>
    <n v="0"/>
    <n v="0"/>
    <x v="1"/>
    <s v="Not Protected"/>
    <n v="0"/>
    <n v="0"/>
    <s v="Not Protected"/>
    <s v="Not Protected"/>
    <s v="Endemic"/>
    <s v="LC"/>
    <b v="1"/>
    <b v="1"/>
  </r>
  <r>
    <s v="Oxalis cathara"/>
    <n v="11.6"/>
    <n v="0"/>
    <x v="2"/>
    <s v="Not Protected"/>
    <n v="11.6"/>
    <n v="0"/>
    <s v="Poorly Protected"/>
    <s v="Not Protected"/>
    <s v="Endemic"/>
    <s v="Rare"/>
    <b v="1"/>
    <b v="0"/>
  </r>
  <r>
    <s v="Oxalis duriuscula"/>
    <n v="3.66"/>
    <n v="3.68"/>
    <x v="1"/>
    <s v="Not Protected"/>
    <n v="2.37"/>
    <n v="0.96799999999999997"/>
    <s v="Not Protected"/>
    <s v="Not Protected"/>
    <s v="Endemic"/>
    <s v="EN"/>
    <b v="1"/>
    <b v="1"/>
  </r>
  <r>
    <s v="Oxalis hygrophila"/>
    <n v="30"/>
    <n v="30"/>
    <x v="2"/>
    <s v="Poorly Protected"/>
    <n v="15"/>
    <n v="20"/>
    <s v="Poorly Protected"/>
    <s v="Poorly Protected"/>
    <s v="Endemic"/>
    <s v="CR (PE)"/>
    <b v="1"/>
    <b v="1"/>
  </r>
  <r>
    <s v="Oxalis obliquifolia"/>
    <n v="2233511"/>
    <n v="2071111"/>
    <x v="0"/>
    <s v="Well Protected"/>
    <n v="1977787"/>
    <n v="1639326"/>
    <s v="Well Protected"/>
    <s v="Well Protected"/>
    <s v="Not endemic"/>
    <s v="LC"/>
    <b v="1"/>
    <b v="1"/>
  </r>
  <r>
    <s v="Oxalis odorata"/>
    <n v="0"/>
    <n v="0"/>
    <x v="1"/>
    <s v="Not Protected"/>
    <n v="0"/>
    <n v="0"/>
    <s v="Not Protected"/>
    <s v="Not Protected"/>
    <s v="Endemic"/>
    <s v="LC"/>
    <b v="1"/>
    <b v="1"/>
  </r>
  <r>
    <s v="Oxalis pseudo-hirta"/>
    <n v="10"/>
    <n v="10"/>
    <x v="2"/>
    <s v="Poorly Protected"/>
    <n v="10"/>
    <n v="5"/>
    <s v="Poorly Protected"/>
    <s v="Poorly Protected"/>
    <s v="Endemic"/>
    <s v="CR (PE)"/>
    <b v="1"/>
    <b v="1"/>
  </r>
  <r>
    <s v="Oxalis saltusbelli"/>
    <n v="20"/>
    <n v="20"/>
    <x v="2"/>
    <s v="Poorly Protected"/>
    <n v="20"/>
    <n v="20"/>
    <s v="Poorly Protected"/>
    <s v="Poorly Protected"/>
    <s v="Endemic"/>
    <s v="Critically Rare"/>
    <b v="1"/>
    <b v="1"/>
  </r>
  <r>
    <s v="Oxalis sonderiana"/>
    <n v="7811.3"/>
    <n v="7811.5"/>
    <x v="0"/>
    <s v="Well Protected"/>
    <n v="905.51"/>
    <n v="1892.61"/>
    <s v="Well Protected"/>
    <s v="Well Protected"/>
    <s v="Endemic"/>
    <s v="LC"/>
    <b v="1"/>
    <b v="1"/>
  </r>
  <r>
    <s v="Oxygonum dregeanum subsp. canescens"/>
    <n v="209924.7"/>
    <n v="180387.1"/>
    <x v="0"/>
    <s v="Well Protected"/>
    <n v="209924.7"/>
    <n v="180387.1"/>
    <s v="Well Protected"/>
    <s v="Well Protected"/>
    <s v="Not endemic"/>
    <s v="LC"/>
    <b v="1"/>
    <b v="1"/>
  </r>
  <r>
    <s v="Ozoroa crassinervia"/>
    <n v="2411.4"/>
    <n v="2411.6"/>
    <x v="0"/>
    <s v="Well Protected"/>
    <n v="241.14"/>
    <n v="699.08"/>
    <s v="Well Protected"/>
    <s v="Well Protected"/>
    <s v="Not endemic"/>
    <s v="LC"/>
    <b v="1"/>
    <b v="1"/>
  </r>
  <r>
    <s v="Panicum deustum"/>
    <n v="266813.7"/>
    <n v="226212.8"/>
    <x v="0"/>
    <s v="Well Protected"/>
    <n v="248677.8"/>
    <n v="197715.1"/>
    <s v="Well Protected"/>
    <s v="Well Protected"/>
    <s v="Not endemic"/>
    <s v="LC"/>
    <b v="1"/>
    <b v="1"/>
  </r>
  <r>
    <s v="Panicum dewinteri"/>
    <n v="193.6"/>
    <n v="193.6"/>
    <x v="0"/>
    <s v="Well Protected"/>
    <n v="193.6"/>
    <n v="193.6"/>
    <s v="Well Protected"/>
    <s v="Well Protected"/>
    <s v="Endemic"/>
    <s v="LC"/>
    <b v="1"/>
    <b v="1"/>
  </r>
  <r>
    <s v="Panicum lanipes"/>
    <n v="0"/>
    <n v="0"/>
    <x v="1"/>
    <s v="Not Protected"/>
    <n v="0"/>
    <n v="0"/>
    <s v="Not Protected"/>
    <s v="Not Protected"/>
    <s v="Not endemic"/>
    <s v="LC"/>
    <b v="1"/>
    <b v="1"/>
  </r>
  <r>
    <s v="Paranomus centaureoides"/>
    <n v="672.54639999999995"/>
    <n v="672.8306"/>
    <x v="0"/>
    <s v="Well Protected"/>
    <n v="511.45359999999999"/>
    <n v="346.71039999999999"/>
    <s v="Well Protected"/>
    <s v="Well Protected"/>
    <s v="Endemic"/>
    <s v="LC"/>
    <b v="1"/>
    <b v="1"/>
  </r>
  <r>
    <s v="Parkinsonia africana"/>
    <n v="1318.2"/>
    <n v="1269.7"/>
    <x v="0"/>
    <s v="Well Protected"/>
    <n v="475.07"/>
    <n v="928.46"/>
    <s v="Well Protected"/>
    <s v="Well Protected"/>
    <s v="Not endemic"/>
    <s v="LC"/>
    <b v="1"/>
    <b v="1"/>
  </r>
  <r>
    <s v="Passerina truncata subsp. truncata"/>
    <n v="55130.6"/>
    <n v="54298.3"/>
    <x v="0"/>
    <s v="Well Protected"/>
    <n v="35036.75"/>
    <n v="31565.01"/>
    <s v="Well Protected"/>
    <s v="Well Protected"/>
    <s v="Endemic"/>
    <s v="LC"/>
    <b v="1"/>
    <b v="1"/>
  </r>
  <r>
    <s v="Pauridia maximiliani"/>
    <n v="0"/>
    <n v="0"/>
    <x v="1"/>
    <s v="Not Protected"/>
    <n v="0"/>
    <n v="0"/>
    <s v="Not Protected"/>
    <s v="Not Protected"/>
    <s v="Endemic"/>
    <s v="EN"/>
    <b v="1"/>
    <b v="1"/>
  </r>
  <r>
    <s v="Pavetta tshikondeni"/>
    <n v="55.641629999999999"/>
    <n v="55.641629999999999"/>
    <x v="3"/>
    <s v="Moderately Protected"/>
    <n v="55.641629999999999"/>
    <n v="55.641629999999999"/>
    <s v="Moderately Protected"/>
    <s v="Moderately Protected"/>
    <s v="Endemic"/>
    <s v="LC"/>
    <b v="1"/>
    <b v="1"/>
  </r>
  <r>
    <s v="Pavonia dregei"/>
    <n v="1217.0999999999999"/>
    <n v="885"/>
    <x v="0"/>
    <s v="Well Protected"/>
    <n v="1217.0999999999999"/>
    <n v="885"/>
    <s v="Well Protected"/>
    <s v="Well Protected"/>
    <s v="Endemic"/>
    <s v="VU"/>
    <b v="1"/>
    <b v="1"/>
  </r>
  <r>
    <s v="Pearsonia sessilifolia subsp. filifolia"/>
    <n v="3484.05"/>
    <n v="2645.9"/>
    <x v="0"/>
    <s v="Well Protected"/>
    <n v="2954.02"/>
    <n v="1384.825"/>
    <s v="Well Protected"/>
    <s v="Well Protected"/>
    <s v="Not endemic"/>
    <s v="LC"/>
    <b v="1"/>
    <b v="1"/>
  </r>
  <r>
    <s v="Pegolettia tenuifolia"/>
    <n v="32.270000000000003"/>
    <n v="0"/>
    <x v="2"/>
    <s v="Not Protected"/>
    <n v="32.270000000000003"/>
    <n v="0"/>
    <s v="Poorly Protected"/>
    <s v="Not Protected"/>
    <s v="Endemic"/>
    <s v="LC"/>
    <b v="1"/>
    <b v="0"/>
  </r>
  <r>
    <s v="Pelargonium acetosum"/>
    <n v="183.41"/>
    <n v="183.49"/>
    <x v="0"/>
    <s v="Well Protected"/>
    <n v="183.41"/>
    <n v="183.49"/>
    <s v="Well Protected"/>
    <s v="Well Protected"/>
    <s v="Endemic"/>
    <s v="VU"/>
    <b v="1"/>
    <b v="1"/>
  </r>
  <r>
    <s v="Pelargonium antidysentericum subsp. antidysentericum"/>
    <n v="638"/>
    <n v="638.1"/>
    <x v="0"/>
    <s v="Well Protected"/>
    <n v="63.8"/>
    <n v="63.81"/>
    <s v="Moderately Protected"/>
    <s v="Moderately Protected"/>
    <s v="Not endemic"/>
    <s v="LC"/>
    <b v="0"/>
    <b v="1"/>
  </r>
  <r>
    <s v="Pelargonium cordifolium"/>
    <n v="45878.3"/>
    <n v="45060"/>
    <x v="0"/>
    <s v="Well Protected"/>
    <n v="35433.33"/>
    <n v="27998.41"/>
    <s v="Well Protected"/>
    <s v="Well Protected"/>
    <s v="Endemic"/>
    <s v="LC"/>
    <b v="1"/>
    <b v="1"/>
  </r>
  <r>
    <s v="Pelargonium dolomiticum"/>
    <n v="3294.45"/>
    <n v="2538.4"/>
    <x v="0"/>
    <s v="Well Protected"/>
    <n v="2542.65"/>
    <n v="1664.395"/>
    <s v="Well Protected"/>
    <s v="Well Protected"/>
    <s v="Not endemic"/>
    <s v="LC"/>
    <b v="1"/>
    <b v="1"/>
  </r>
  <r>
    <s v="Pelargonium echinatum"/>
    <n v="20024.599999999999"/>
    <n v="19758.400000000001"/>
    <x v="0"/>
    <s v="Well Protected"/>
    <n v="3236.02"/>
    <n v="7006.87"/>
    <s v="Well Protected"/>
    <s v="Well Protected"/>
    <s v="Endemic"/>
    <s v="LC"/>
    <b v="1"/>
    <b v="1"/>
  </r>
  <r>
    <s v="Pelargonium hypoleucum"/>
    <n v="32.729999999999997"/>
    <n v="32.78"/>
    <x v="2"/>
    <s v="Poorly Protected"/>
    <n v="20.09"/>
    <n v="16.405000000000001"/>
    <s v="Poorly Protected"/>
    <s v="Poorly Protected"/>
    <s v="Endemic"/>
    <s v="LC"/>
    <b v="1"/>
    <b v="1"/>
  </r>
  <r>
    <s v="Pelargonium laevigatum subsp. diversifolium"/>
    <n v="2501.0500000000002"/>
    <n v="2338.3000000000002"/>
    <x v="0"/>
    <s v="Well Protected"/>
    <n v="1458.2750000000001"/>
    <n v="1222.7650000000001"/>
    <s v="Well Protected"/>
    <s v="Well Protected"/>
    <s v="Endemic"/>
    <s v="LC"/>
    <b v="1"/>
    <b v="1"/>
  </r>
  <r>
    <s v="Pelargonium nephrophyllum"/>
    <n v="0"/>
    <n v="0"/>
    <x v="1"/>
    <s v="Not Protected"/>
    <n v="0"/>
    <n v="0"/>
    <s v="Not Protected"/>
    <s v="Not Protected"/>
    <s v="Endemic"/>
    <s v="EN"/>
    <b v="1"/>
    <b v="1"/>
  </r>
  <r>
    <s v="Pelargonium ovale subsp. hyalinum"/>
    <n v="98.714489999999998"/>
    <n v="98.714489999999998"/>
    <x v="3"/>
    <s v="Moderately Protected"/>
    <n v="49.65934"/>
    <n v="49.357239999999997"/>
    <s v="Poorly Protected"/>
    <s v="Poorly Protected"/>
    <s v="Endemic"/>
    <s v="VU"/>
    <b v="0"/>
    <b v="1"/>
  </r>
  <r>
    <s v="Pelargonium patulum"/>
    <n v="47468.5"/>
    <n v="47413.1"/>
    <x v="0"/>
    <s v="Well Protected"/>
    <n v="47468.5"/>
    <n v="47190.85"/>
    <s v="Well Protected"/>
    <s v="Well Protected"/>
    <s v="Endemic"/>
    <s v="LC"/>
    <b v="1"/>
    <b v="1"/>
  </r>
  <r>
    <s v="Pelargonium petroselinifolium"/>
    <n v="268.35000000000002"/>
    <n v="268.5"/>
    <x v="0"/>
    <s v="Well Protected"/>
    <n v="136.85"/>
    <n v="264.97500000000002"/>
    <s v="Well Protected"/>
    <s v="Well Protected"/>
    <s v="Endemic"/>
    <s v="NT"/>
    <b v="1"/>
    <b v="1"/>
  </r>
  <r>
    <s v="Pelargonium pilosellifolium"/>
    <n v="1170.5"/>
    <n v="1165.54"/>
    <x v="0"/>
    <s v="Well Protected"/>
    <n v="825.08299999999997"/>
    <n v="639.27200000000005"/>
    <s v="Well Protected"/>
    <s v="Well Protected"/>
    <s v="Endemic"/>
    <s v="LC"/>
    <b v="1"/>
    <b v="1"/>
  </r>
  <r>
    <s v="Pelargonium quarciticola"/>
    <n v="84.95"/>
    <n v="84.95"/>
    <x v="3"/>
    <s v="Moderately Protected"/>
    <n v="42.475000000000001"/>
    <n v="84.95"/>
    <s v="Poorly Protected"/>
    <s v="Moderately Protected"/>
    <s v="Endemic"/>
    <s v="VU"/>
    <b v="0"/>
    <b v="0"/>
  </r>
  <r>
    <s v="Pelargonium tripalmatum"/>
    <n v="0"/>
    <n v="0"/>
    <x v="1"/>
    <s v="Not Protected"/>
    <n v="0"/>
    <n v="0"/>
    <s v="Not Protected"/>
    <s v="Not Protected"/>
    <s v="Endemic"/>
    <s v="CR"/>
    <b v="1"/>
    <b v="1"/>
  </r>
  <r>
    <s v="Peliostomum virgatum"/>
    <n v="22850.2"/>
    <n v="22676.6"/>
    <x v="0"/>
    <s v="Well Protected"/>
    <n v="22850.2"/>
    <n v="22676.6"/>
    <s v="Well Protected"/>
    <s v="Well Protected"/>
    <s v="Not endemic"/>
    <s v="LC"/>
    <b v="1"/>
    <b v="1"/>
  </r>
  <r>
    <s v="Pentameris capillaris"/>
    <n v="10108.6"/>
    <n v="9947.4"/>
    <x v="0"/>
    <s v="Well Protected"/>
    <n v="10108.6"/>
    <n v="9947.4"/>
    <s v="Well Protected"/>
    <s v="Well Protected"/>
    <s v="Endemic"/>
    <s v="LC"/>
    <b v="1"/>
    <b v="1"/>
  </r>
  <r>
    <s v="Pentameris ecklonii"/>
    <n v="0"/>
    <n v="0"/>
    <x v="1"/>
    <s v="Not Protected"/>
    <n v="0"/>
    <n v="0"/>
    <s v="Not Protected"/>
    <s v="Not Protected"/>
    <s v="Endemic"/>
    <s v="EN"/>
    <b v="1"/>
    <b v="1"/>
  </r>
  <r>
    <s v="Pentameris macrocalycina"/>
    <n v="90088.4"/>
    <n v="89528.6"/>
    <x v="0"/>
    <s v="Well Protected"/>
    <n v="60095.69"/>
    <n v="53204.53"/>
    <s v="Well Protected"/>
    <s v="Well Protected"/>
    <s v="Endemic"/>
    <s v="LC"/>
    <b v="1"/>
    <b v="1"/>
  </r>
  <r>
    <s v="Pentameris trifida"/>
    <n v="0"/>
    <n v="0"/>
    <x v="1"/>
    <s v="Not Protected"/>
    <n v="0"/>
    <n v="0"/>
    <s v="Not Protected"/>
    <s v="Not Protected"/>
    <s v="Endemic"/>
    <s v="VU"/>
    <b v="1"/>
    <b v="1"/>
  </r>
  <r>
    <s v="Pentanisia prunelloides subsp. latifolia"/>
    <n v="1421293"/>
    <n v="1262448"/>
    <x v="0"/>
    <s v="Well Protected"/>
    <n v="1421293"/>
    <n v="1262448"/>
    <s v="Well Protected"/>
    <s v="Well Protected"/>
    <s v="Not endemic"/>
    <s v="LC"/>
    <b v="1"/>
    <b v="1"/>
  </r>
  <r>
    <s v="Phacelurus franksiae"/>
    <n v="595.6"/>
    <n v="596.65"/>
    <x v="0"/>
    <s v="Well Protected"/>
    <n v="594.32500000000005"/>
    <n v="317.36"/>
    <s v="Well Protected"/>
    <s v="Well Protected"/>
    <s v="Not endemic"/>
    <s v="LC"/>
    <b v="1"/>
    <b v="1"/>
  </r>
  <r>
    <s v="Phoenix reclinata"/>
    <n v="145359.5"/>
    <n v="138937"/>
    <x v="0"/>
    <s v="Well Protected"/>
    <n v="133462.1"/>
    <n v="90880.68"/>
    <s v="Well Protected"/>
    <s v="Well Protected"/>
    <s v="Not endemic"/>
    <s v="LC"/>
    <b v="1"/>
    <b v="1"/>
  </r>
  <r>
    <s v="Phylica anomala"/>
    <n v="22.47"/>
    <n v="22.19"/>
    <x v="2"/>
    <s v="Poorly Protected"/>
    <n v="13.015000000000001"/>
    <n v="11.095000000000001"/>
    <s v="Poorly Protected"/>
    <s v="Poorly Protected"/>
    <s v="Endemic"/>
    <s v="EN"/>
    <b v="1"/>
    <b v="1"/>
  </r>
  <r>
    <s v="Phylica axillaris"/>
    <n v="201198.5"/>
    <n v="182587.1"/>
    <x v="0"/>
    <s v="Well Protected"/>
    <n v="157029"/>
    <n v="127452.5"/>
    <s v="Well Protected"/>
    <s v="Well Protected"/>
    <s v="Endemic"/>
    <s v="LC"/>
    <b v="1"/>
    <b v="1"/>
  </r>
  <r>
    <s v="Phylica barnardii"/>
    <n v="10387.549999999999"/>
    <n v="10397.65"/>
    <x v="0"/>
    <s v="Well Protected"/>
    <n v="5765.55"/>
    <n v="5759.2449999999999"/>
    <s v="Well Protected"/>
    <s v="Well Protected"/>
    <s v="Endemic"/>
    <s v="LC"/>
    <b v="1"/>
    <b v="1"/>
  </r>
  <r>
    <s v="Phylica elimensis"/>
    <n v="0.12"/>
    <n v="0.12"/>
    <x v="1"/>
    <s v="Not Protected"/>
    <n v="0.06"/>
    <n v="0.06"/>
    <s v="Not Protected"/>
    <s v="Not Protected"/>
    <s v="Endemic"/>
    <s v="EN"/>
    <b v="1"/>
    <b v="1"/>
  </r>
  <r>
    <s v="Phylica guthriei"/>
    <n v="20"/>
    <n v="20"/>
    <x v="2"/>
    <s v="Poorly Protected"/>
    <n v="10"/>
    <n v="10"/>
    <s v="Poorly Protected"/>
    <s v="Poorly Protected"/>
    <s v="Endemic"/>
    <s v="DD"/>
    <b v="1"/>
    <b v="1"/>
  </r>
  <r>
    <s v="Phylica hirta"/>
    <n v="132.94999999999999"/>
    <n v="134.49"/>
    <x v="0"/>
    <s v="Well Protected"/>
    <n v="66.474999999999994"/>
    <n v="87.125"/>
    <s v="Moderately Protected"/>
    <s v="Moderately Protected"/>
    <s v="Endemic"/>
    <s v="VU"/>
    <b v="0"/>
    <b v="1"/>
  </r>
  <r>
    <s v="Phylica incurvata"/>
    <n v="7.0611839999999999"/>
    <n v="7.0650570000000004"/>
    <x v="2"/>
    <s v="Poorly Protected"/>
    <n v="3.5774599999999999"/>
    <n v="0.96307900000000002"/>
    <s v="Not Protected"/>
    <s v="Not Protected"/>
    <s v="Endemic"/>
    <s v="EN"/>
    <b v="0"/>
    <b v="1"/>
  </r>
  <r>
    <s v="Phylica paniculata"/>
    <n v="61392.2"/>
    <n v="55366.3"/>
    <x v="0"/>
    <s v="Well Protected"/>
    <n v="49296.06"/>
    <n v="41926.44"/>
    <s v="Well Protected"/>
    <s v="Well Protected"/>
    <s v="Not endemic"/>
    <s v="LC"/>
    <b v="1"/>
    <b v="1"/>
  </r>
  <r>
    <s v="Phylica stenantha"/>
    <n v="794.9"/>
    <n v="795.1"/>
    <x v="0"/>
    <s v="Well Protected"/>
    <n v="658.7"/>
    <n v="397.55"/>
    <s v="Well Protected"/>
    <s v="Well Protected"/>
    <s v="Endemic"/>
    <s v="NT"/>
    <b v="1"/>
    <b v="1"/>
  </r>
  <r>
    <s v="Phyllopodium collinum"/>
    <n v="241.6"/>
    <n v="242.1"/>
    <x v="0"/>
    <s v="Well Protected"/>
    <n v="241.6"/>
    <n v="177.95"/>
    <s v="Well Protected"/>
    <s v="Well Protected"/>
    <s v="Endemic"/>
    <s v="LC"/>
    <b v="1"/>
    <b v="1"/>
  </r>
  <r>
    <s v="Phyllopodium heterophyllum"/>
    <n v="4283.2"/>
    <n v="4249.3"/>
    <x v="0"/>
    <s v="Well Protected"/>
    <n v="4283.2"/>
    <n v="4249.3"/>
    <s v="Well Protected"/>
    <s v="Well Protected"/>
    <s v="Endemic"/>
    <s v="LC"/>
    <b v="1"/>
    <b v="1"/>
  </r>
  <r>
    <s v="Phymaspermum leptophyllum"/>
    <n v="262.89999999999998"/>
    <n v="263.7"/>
    <x v="0"/>
    <s v="Well Protected"/>
    <n v="262.89999999999998"/>
    <n v="131.85"/>
    <s v="Well Protected"/>
    <s v="Well Protected"/>
    <s v="Endemic"/>
    <s v="NT"/>
    <b v="1"/>
    <b v="1"/>
  </r>
  <r>
    <s v="Phymaspermum parvifolium"/>
    <n v="343451.1"/>
    <n v="103195.8"/>
    <x v="0"/>
    <s v="Well Protected"/>
    <n v="338450.5"/>
    <n v="86963.51"/>
    <s v="Well Protected"/>
    <s v="Well Protected"/>
    <s v="Endemic"/>
    <s v="LC"/>
    <b v="1"/>
    <b v="1"/>
  </r>
  <r>
    <s v="Phymaspermum pinnatifidum"/>
    <n v="35.700000000000003"/>
    <n v="4"/>
    <x v="2"/>
    <s v="Not Protected"/>
    <n v="19"/>
    <n v="2"/>
    <s v="Poorly Protected"/>
    <s v="Not Protected"/>
    <s v="Endemic"/>
    <s v="VU"/>
    <b v="1"/>
    <b v="0"/>
  </r>
  <r>
    <s v="Phymaspermum scoparium"/>
    <n v="442.81"/>
    <n v="118.93"/>
    <x v="0"/>
    <s v="Well Protected"/>
    <n v="442.8"/>
    <n v="56.164000000000001"/>
    <s v="Well Protected"/>
    <s v="Moderately Protected"/>
    <s v="Endemic"/>
    <s v="DD"/>
    <b v="1"/>
    <b v="0"/>
  </r>
  <r>
    <s v="Platycarphella carlinoides"/>
    <n v="167987.4"/>
    <n v="168030.9"/>
    <x v="0"/>
    <s v="Well Protected"/>
    <n v="167987.4"/>
    <n v="168030.9"/>
    <s v="Well Protected"/>
    <s v="Well Protected"/>
    <s v="Not endemic"/>
    <s v="LC"/>
    <b v="1"/>
    <b v="1"/>
  </r>
  <r>
    <s v="Platycaulos callistachyus"/>
    <n v="32687.599999999999"/>
    <n v="32292.5"/>
    <x v="0"/>
    <s v="Well Protected"/>
    <n v="23601.82"/>
    <n v="19316.150000000001"/>
    <s v="Well Protected"/>
    <s v="Well Protected"/>
    <s v="Endemic"/>
    <s v="LC"/>
    <b v="1"/>
    <b v="1"/>
  </r>
  <r>
    <s v="Plectranthus ambiguus"/>
    <n v="882.1"/>
    <n v="806"/>
    <x v="0"/>
    <s v="Well Protected"/>
    <n v="747.25"/>
    <n v="373.46"/>
    <s v="Well Protected"/>
    <s v="Well Protected"/>
    <s v="Endemic"/>
    <s v="LC"/>
    <b v="1"/>
    <b v="1"/>
  </r>
  <r>
    <s v="Pleurostylia capensis"/>
    <n v="8536.0779999999995"/>
    <n v="7992.01"/>
    <x v="0"/>
    <s v="Well Protected"/>
    <n v="6806.4309999999996"/>
    <n v="7226.0590000000002"/>
    <s v="Well Protected"/>
    <s v="Well Protected"/>
    <s v="Not endemic"/>
    <s v="LC"/>
    <b v="1"/>
    <b v="1"/>
  </r>
  <r>
    <s v="Podalyria burchellii"/>
    <n v="19458.3"/>
    <n v="19047.400000000001"/>
    <x v="0"/>
    <s v="Well Protected"/>
    <n v="15370.67"/>
    <n v="13948.72"/>
    <s v="Well Protected"/>
    <s v="Well Protected"/>
    <s v="Endemic"/>
    <s v="LC"/>
    <b v="1"/>
    <b v="1"/>
  </r>
  <r>
    <s v="Podalyria calyptrata"/>
    <n v="18022.900000000001"/>
    <n v="17956"/>
    <x v="0"/>
    <s v="Well Protected"/>
    <n v="11353.56"/>
    <n v="8712.43"/>
    <s v="Well Protected"/>
    <s v="Well Protected"/>
    <s v="Endemic"/>
    <s v="LC"/>
    <b v="1"/>
    <b v="1"/>
  </r>
  <r>
    <s v="Podalyria hirsuta"/>
    <n v="7933.45"/>
    <n v="7916.95"/>
    <x v="0"/>
    <s v="Well Protected"/>
    <n v="4882.915"/>
    <n v="3954.34"/>
    <s v="Well Protected"/>
    <s v="Well Protected"/>
    <s v="Endemic"/>
    <s v="LC"/>
    <b v="1"/>
    <b v="1"/>
  </r>
  <r>
    <s v="Podalyria lanceolata"/>
    <n v="361.5"/>
    <n v="362.2"/>
    <x v="0"/>
    <s v="Well Protected"/>
    <n v="283.89999999999998"/>
    <n v="192.2"/>
    <s v="Well Protected"/>
    <s v="Well Protected"/>
    <s v="Endemic"/>
    <s v="NT"/>
    <b v="1"/>
    <b v="1"/>
  </r>
  <r>
    <s v="Polhillia pallens"/>
    <n v="0"/>
    <n v="0"/>
    <x v="1"/>
    <s v="Not Protected"/>
    <n v="0"/>
    <n v="0"/>
    <s v="Not Protected"/>
    <s v="Not Protected"/>
    <s v="Endemic"/>
    <s v="VU"/>
    <b v="1"/>
    <b v="1"/>
  </r>
  <r>
    <s v="Polygala amatymbica"/>
    <n v="15601.08"/>
    <n v="7845.5640000000003"/>
    <x v="0"/>
    <s v="Well Protected"/>
    <n v="12823.92"/>
    <n v="4674.2709999999997"/>
    <s v="Well Protected"/>
    <s v="Well Protected"/>
    <s v="Not endemic"/>
    <s v="LC"/>
    <b v="1"/>
    <b v="1"/>
  </r>
  <r>
    <s v="Polygala brachyphylla"/>
    <n v="4074.5"/>
    <n v="4091.6"/>
    <x v="0"/>
    <s v="Well Protected"/>
    <n v="2049.25"/>
    <n v="2386.3000000000002"/>
    <s v="Well Protected"/>
    <s v="Well Protected"/>
    <s v="Endemic"/>
    <s v="LC"/>
    <b v="1"/>
    <b v="1"/>
  </r>
  <r>
    <s v="Polygala ericaefolia"/>
    <n v="868.7"/>
    <n v="877.5"/>
    <x v="0"/>
    <s v="Well Protected"/>
    <n v="445.79"/>
    <n v="405.16"/>
    <s v="Well Protected"/>
    <s v="Well Protected"/>
    <s v="Endemic"/>
    <s v="LC"/>
    <b v="1"/>
    <b v="1"/>
  </r>
  <r>
    <s v="Polygala nematocaulis"/>
    <n v="238.52"/>
    <n v="238.07"/>
    <x v="0"/>
    <s v="Well Protected"/>
    <n v="129.35599999999999"/>
    <n v="121.895"/>
    <s v="Well Protected"/>
    <s v="Well Protected"/>
    <s v="Endemic"/>
    <s v="LC"/>
    <b v="1"/>
    <b v="1"/>
  </r>
  <r>
    <s v="Polystichum transvaalense"/>
    <n v="2049.6999999999998"/>
    <n v="1964.6"/>
    <x v="0"/>
    <s v="Well Protected"/>
    <n v="1963.4"/>
    <n v="1632.93"/>
    <s v="Well Protected"/>
    <s v="Well Protected"/>
    <s v="Not endemic"/>
    <s v="LC"/>
    <b v="1"/>
    <b v="1"/>
  </r>
  <r>
    <s v="Portulacaria namaquensis"/>
    <n v="18564.5"/>
    <n v="18152.3"/>
    <x v="0"/>
    <s v="Well Protected"/>
    <n v="2586.5100000000002"/>
    <n v="2614.61"/>
    <s v="Well Protected"/>
    <s v="Well Protected"/>
    <s v="Not endemic"/>
    <s v="NT"/>
    <b v="1"/>
    <b v="1"/>
  </r>
  <r>
    <s v="Printzia polifolia"/>
    <n v="29874.05"/>
    <n v="29333.05"/>
    <x v="0"/>
    <s v="Well Protected"/>
    <n v="20603.259999999998"/>
    <n v="18324.43"/>
    <s v="Well Protected"/>
    <s v="Well Protected"/>
    <s v="Endemic"/>
    <s v="LC"/>
    <b v="1"/>
    <b v="1"/>
  </r>
  <r>
    <s v="Prismatocarpus campanuloides"/>
    <n v="7592.2"/>
    <n v="7595.8"/>
    <x v="0"/>
    <s v="Well Protected"/>
    <n v="7592.2"/>
    <n v="7595.8"/>
    <s v="Well Protected"/>
    <s v="Well Protected"/>
    <s v="Endemic"/>
    <s v="LC"/>
    <b v="1"/>
    <b v="1"/>
  </r>
  <r>
    <s v="Protea lorifolia"/>
    <n v="126470.5"/>
    <n v="124365.4"/>
    <x v="0"/>
    <s v="Well Protected"/>
    <n v="100745.8"/>
    <n v="89045.92"/>
    <s v="Well Protected"/>
    <s v="Well Protected"/>
    <s v="Endemic"/>
    <s v="LC"/>
    <b v="1"/>
    <b v="1"/>
  </r>
  <r>
    <s v="Protea montana"/>
    <n v="271.40230000000003"/>
    <n v="271.536"/>
    <x v="0"/>
    <s v="Well Protected"/>
    <n v="166.77940000000001"/>
    <n v="137.65559999999999"/>
    <s v="Well Protected"/>
    <s v="Well Protected"/>
    <s v="Endemic"/>
    <s v="VU"/>
    <b v="1"/>
    <b v="1"/>
  </r>
  <r>
    <s v="Protea pendula"/>
    <n v="8434.7360000000008"/>
    <n v="8437.4760000000006"/>
    <x v="0"/>
    <s v="Well Protected"/>
    <n v="4709.1490000000003"/>
    <n v="5180.5479999999998"/>
    <s v="Well Protected"/>
    <s v="Well Protected"/>
    <s v="Endemic"/>
    <s v="LC"/>
    <b v="1"/>
    <b v="1"/>
  </r>
  <r>
    <s v="Protea susannae"/>
    <n v="11398.44"/>
    <n v="11409.34"/>
    <x v="0"/>
    <s v="Well Protected"/>
    <n v="5737.9179999999997"/>
    <n v="2761.2060000000001"/>
    <s v="Well Protected"/>
    <s v="Well Protected"/>
    <s v="Endemic"/>
    <s v="NT"/>
    <b v="1"/>
    <b v="1"/>
  </r>
  <r>
    <s v="Psammotropha alternifolia"/>
    <n v="280.10000000000002"/>
    <n v="282.8"/>
    <x v="0"/>
    <s v="Well Protected"/>
    <n v="280.10000000000002"/>
    <n v="151.69999999999999"/>
    <s v="Well Protected"/>
    <s v="Well Protected"/>
    <s v="Not endemic"/>
    <s v="LC"/>
    <b v="1"/>
    <b v="1"/>
  </r>
  <r>
    <s v="Pseudolachnostylis maprouneifolia"/>
    <n v="146889.29999999999"/>
    <n v="86480"/>
    <x v="0"/>
    <s v="Well Protected"/>
    <n v="133197"/>
    <n v="73798"/>
    <s v="Well Protected"/>
    <s v="Well Protected"/>
    <s v="Not endemic"/>
    <s v="LC"/>
    <b v="1"/>
    <b v="1"/>
  </r>
  <r>
    <s v="Pseudoschoenus inanis"/>
    <n v="194255.6"/>
    <n v="97554.05"/>
    <x v="0"/>
    <s v="Well Protected"/>
    <n v="156131.79999999999"/>
    <n v="52315.02"/>
    <s v="Well Protected"/>
    <s v="Well Protected"/>
    <s v="Not endemic"/>
    <s v="LC"/>
    <b v="1"/>
    <b v="1"/>
  </r>
  <r>
    <s v="Pseudoselago caerulescens"/>
    <n v="188.41"/>
    <n v="188.44"/>
    <x v="0"/>
    <s v="Well Protected"/>
    <n v="144.45500000000001"/>
    <n v="108.48"/>
    <s v="Well Protected"/>
    <s v="Well Protected"/>
    <s v="Endemic"/>
    <s v="Rare"/>
    <b v="1"/>
    <b v="1"/>
  </r>
  <r>
    <s v="Pseudoselago diplotricha"/>
    <n v="112.65819999999999"/>
    <n v="112.65819999999999"/>
    <x v="0"/>
    <s v="Well Protected"/>
    <n v="107.173"/>
    <n v="21.139240000000001"/>
    <s v="Well Protected"/>
    <s v="Poorly Protected"/>
    <s v="Endemic"/>
    <s v="Rare"/>
    <b v="1"/>
    <b v="0"/>
  </r>
  <r>
    <s v="Pseudoselago humilis"/>
    <n v="11678.4"/>
    <n v="11689.4"/>
    <x v="0"/>
    <s v="Well Protected"/>
    <n v="6019.8"/>
    <n v="6599"/>
    <s v="Well Protected"/>
    <s v="Well Protected"/>
    <s v="Endemic"/>
    <s v="LC"/>
    <b v="1"/>
    <b v="1"/>
  </r>
  <r>
    <s v="Psoralea acuminata"/>
    <n v="657.55"/>
    <n v="619.59"/>
    <x v="0"/>
    <s v="Well Protected"/>
    <n v="620.81399999999996"/>
    <n v="446.86599999999999"/>
    <s v="Well Protected"/>
    <s v="Well Protected"/>
    <s v="Endemic"/>
    <s v="LC"/>
    <b v="1"/>
    <b v="1"/>
  </r>
  <r>
    <s v="Psoralea angustifolia"/>
    <n v="0"/>
    <n v="0"/>
    <x v="1"/>
    <s v="Not Protected"/>
    <n v="0"/>
    <n v="0"/>
    <s v="Not Protected"/>
    <s v="Not Protected"/>
    <s v="Endemic"/>
    <s v="VU"/>
    <b v="1"/>
    <b v="1"/>
  </r>
  <r>
    <s v="Psoralea asarina"/>
    <n v="10089.65"/>
    <n v="10001.25"/>
    <x v="0"/>
    <s v="Well Protected"/>
    <n v="6458.99"/>
    <n v="5516.77"/>
    <s v="Well Protected"/>
    <s v="Well Protected"/>
    <s v="Endemic"/>
    <s v="LC"/>
    <b v="1"/>
    <b v="1"/>
  </r>
  <r>
    <s v="Psoralea fascicularis"/>
    <n v="31.61"/>
    <n v="32.130000000000003"/>
    <x v="2"/>
    <s v="Poorly Protected"/>
    <n v="15.459"/>
    <n v="11.016999999999999"/>
    <s v="Poorly Protected"/>
    <s v="Poorly Protected"/>
    <s v="Endemic"/>
    <s v="VU"/>
    <b v="1"/>
    <b v="1"/>
  </r>
  <r>
    <s v="Psoralea foliosa subsp. gazensis"/>
    <n v="183.34"/>
    <n v="170.12"/>
    <x v="0"/>
    <s v="Well Protected"/>
    <n v="183.34"/>
    <n v="170.12"/>
    <s v="Well Protected"/>
    <s v="Well Protected"/>
    <s v="Not endemic"/>
    <s v="LC"/>
    <b v="1"/>
    <b v="1"/>
  </r>
  <r>
    <s v="Psoralea swartbergensis"/>
    <n v="3555.9"/>
    <n v="3556.5"/>
    <x v="0"/>
    <s v="Well Protected"/>
    <n v="2085"/>
    <n v="1781.45"/>
    <s v="Well Protected"/>
    <s v="Well Protected"/>
    <s v="Endemic"/>
    <s v="NT"/>
    <b v="1"/>
    <b v="1"/>
  </r>
  <r>
    <s v="Psoralea trullata"/>
    <n v="4346.8500000000004"/>
    <n v="4284.75"/>
    <x v="0"/>
    <s v="Well Protected"/>
    <n v="3183.105"/>
    <n v="2996.49"/>
    <s v="Well Protected"/>
    <s v="Well Protected"/>
    <s v="Endemic"/>
    <s v="NT"/>
    <b v="1"/>
    <b v="1"/>
  </r>
  <r>
    <s v="Pterocelastrus echinatus"/>
    <n v="57942.78"/>
    <n v="47206.57"/>
    <x v="0"/>
    <s v="Well Protected"/>
    <n v="47667.14"/>
    <n v="33379.300000000003"/>
    <s v="Well Protected"/>
    <s v="Well Protected"/>
    <s v="Not endemic"/>
    <s v="LC"/>
    <b v="1"/>
    <b v="1"/>
  </r>
  <r>
    <s v="Pterocelastrus tricuspidatus"/>
    <n v="35550.5"/>
    <n v="32071.1"/>
    <x v="0"/>
    <s v="Well Protected"/>
    <n v="27763"/>
    <n v="22206.28"/>
    <s v="Well Protected"/>
    <s v="Well Protected"/>
    <s v="Endemic"/>
    <s v="LC"/>
    <b v="1"/>
    <b v="1"/>
  </r>
  <r>
    <s v="Pteronia camphorata"/>
    <n v="58425.1"/>
    <n v="57935.199999999997"/>
    <x v="0"/>
    <s v="Well Protected"/>
    <n v="39267.86"/>
    <n v="33298.129999999997"/>
    <s v="Well Protected"/>
    <s v="Well Protected"/>
    <s v="Endemic"/>
    <s v="LC"/>
    <b v="1"/>
    <b v="1"/>
  </r>
  <r>
    <s v="Pteronia hutchinsoniana"/>
    <n v="5391"/>
    <n v="5389.3"/>
    <x v="0"/>
    <s v="Well Protected"/>
    <n v="3950"/>
    <n v="3195.05"/>
    <s v="Well Protected"/>
    <s v="Well Protected"/>
    <s v="Endemic"/>
    <s v="LC"/>
    <b v="1"/>
    <b v="1"/>
  </r>
  <r>
    <s v="Pteronia membranacea"/>
    <n v="32038.400000000001"/>
    <n v="12156.45"/>
    <x v="0"/>
    <s v="Well Protected"/>
    <n v="31559.15"/>
    <n v="10761.85"/>
    <s v="Well Protected"/>
    <s v="Well Protected"/>
    <s v="Endemic"/>
    <s v="LC"/>
    <b v="1"/>
    <b v="1"/>
  </r>
  <r>
    <s v="Pterygodium hastatum"/>
    <n v="16123.45"/>
    <n v="14421.15"/>
    <x v="0"/>
    <s v="Well Protected"/>
    <n v="15534.13"/>
    <n v="13444.39"/>
    <s v="Well Protected"/>
    <s v="Well Protected"/>
    <s v="Not endemic"/>
    <s v="LC"/>
    <b v="1"/>
    <b v="1"/>
  </r>
  <r>
    <s v="Pycreus pelophilus"/>
    <n v="96936.3"/>
    <n v="92041.7"/>
    <x v="0"/>
    <s v="Well Protected"/>
    <n v="95399.91"/>
    <n v="87005.37"/>
    <s v="Well Protected"/>
    <s v="Well Protected"/>
    <s v="Not endemic"/>
    <s v="LC"/>
    <b v="1"/>
    <b v="1"/>
  </r>
  <r>
    <s v="Rabiea comptonii"/>
    <n v="0"/>
    <n v="0"/>
    <x v="1"/>
    <s v="Not Protected"/>
    <n v="0"/>
    <n v="0"/>
    <s v="Not Protected"/>
    <s v="Not Protected"/>
    <s v="Endemic"/>
    <s v="DD"/>
    <b v="1"/>
    <b v="1"/>
  </r>
  <r>
    <s v="Rafnia diffusa"/>
    <n v="1026.5999999999999"/>
    <n v="1031.3"/>
    <x v="0"/>
    <s v="Well Protected"/>
    <n v="656.8"/>
    <n v="737.11"/>
    <s v="Well Protected"/>
    <s v="Well Protected"/>
    <s v="Endemic"/>
    <s v="NT"/>
    <b v="1"/>
    <b v="1"/>
  </r>
  <r>
    <s v="Rafnia elliptica"/>
    <n v="8079.55"/>
    <n v="4202.7"/>
    <x v="0"/>
    <s v="Well Protected"/>
    <n v="6684.875"/>
    <n v="2407.875"/>
    <s v="Well Protected"/>
    <s v="Well Protected"/>
    <s v="Endemic"/>
    <s v="LC"/>
    <b v="1"/>
    <b v="1"/>
  </r>
  <r>
    <s v="Rafnia rostrata subsp. pluriflora"/>
    <n v="103.9713"/>
    <n v="103.9969"/>
    <x v="0"/>
    <s v="Well Protected"/>
    <n v="61.151679999999999"/>
    <n v="53.593389999999999"/>
    <s v="Moderately Protected"/>
    <s v="Moderately Protected"/>
    <s v="Endemic"/>
    <s v="Rare"/>
    <b v="0"/>
    <b v="1"/>
  </r>
  <r>
    <s v="Raphionacme flanaganii"/>
    <n v="4842"/>
    <n v="4070.3"/>
    <x v="0"/>
    <s v="Well Protected"/>
    <n v="4340.8999999999996"/>
    <n v="3630.3"/>
    <s v="Well Protected"/>
    <s v="Well Protected"/>
    <s v="Not endemic"/>
    <s v="LC"/>
    <b v="1"/>
    <b v="1"/>
  </r>
  <r>
    <s v="Restio andreaeanus"/>
    <n v="7379.75"/>
    <n v="7293.2"/>
    <x v="0"/>
    <s v="Well Protected"/>
    <n v="4891.875"/>
    <n v="4707.8"/>
    <s v="Well Protected"/>
    <s v="Well Protected"/>
    <s v="Endemic"/>
    <s v="LC"/>
    <b v="1"/>
    <b v="1"/>
  </r>
  <r>
    <s v="Restio burchellii"/>
    <n v="29656.2"/>
    <n v="29555.8"/>
    <x v="0"/>
    <s v="Well Protected"/>
    <n v="17459.87"/>
    <n v="14864.7"/>
    <s v="Well Protected"/>
    <s v="Well Protected"/>
    <s v="Endemic"/>
    <s v="LC"/>
    <b v="1"/>
    <b v="1"/>
  </r>
  <r>
    <s v="Restio cincinnatus"/>
    <n v="1810.8"/>
    <n v="1772.6"/>
    <x v="0"/>
    <s v="Well Protected"/>
    <n v="1322.38"/>
    <n v="946.88"/>
    <s v="Well Protected"/>
    <s v="Well Protected"/>
    <s v="Endemic"/>
    <s v="LC"/>
    <b v="1"/>
    <b v="1"/>
  </r>
  <r>
    <s v="Restio gaudichaudianus"/>
    <n v="107674.2"/>
    <n v="106727.9"/>
    <x v="0"/>
    <s v="Well Protected"/>
    <n v="74791.789999999994"/>
    <n v="69896.259999999995"/>
    <s v="Well Protected"/>
    <s v="Well Protected"/>
    <s v="Endemic"/>
    <s v="LC"/>
    <b v="1"/>
    <b v="1"/>
  </r>
  <r>
    <s v="Restio insignis"/>
    <n v="571.25"/>
    <n v="571.29999999999995"/>
    <x v="0"/>
    <s v="Well Protected"/>
    <n v="299.07499999999999"/>
    <n v="350.17"/>
    <s v="Well Protected"/>
    <s v="Well Protected"/>
    <s v="Endemic"/>
    <s v="LC"/>
    <b v="1"/>
    <b v="1"/>
  </r>
  <r>
    <s v="Restio nanus"/>
    <n v="5073.5739999999996"/>
    <n v="5075.6760000000004"/>
    <x v="0"/>
    <s v="Well Protected"/>
    <n v="3179.58"/>
    <n v="2461.3510000000001"/>
    <s v="Well Protected"/>
    <s v="Well Protected"/>
    <s v="Endemic"/>
    <s v="LC"/>
    <b v="1"/>
    <b v="1"/>
  </r>
  <r>
    <s v="Restio saroclados"/>
    <n v="6254.7"/>
    <n v="6240.6"/>
    <x v="0"/>
    <s v="Well Protected"/>
    <n v="3245.13"/>
    <n v="3193.99"/>
    <s v="Well Protected"/>
    <s v="Well Protected"/>
    <s v="Endemic"/>
    <s v="LC"/>
    <b v="1"/>
    <b v="1"/>
  </r>
  <r>
    <s v="Retzia capensis"/>
    <n v="4622.8999999999996"/>
    <n v="4591"/>
    <x v="0"/>
    <s v="Well Protected"/>
    <n v="2451.1"/>
    <n v="2381.92"/>
    <s v="Well Protected"/>
    <s v="Well Protected"/>
    <s v="Endemic"/>
    <s v="LC"/>
    <b v="1"/>
    <b v="1"/>
  </r>
  <r>
    <s v="Rhigozum brevispinosum"/>
    <n v="3953.75"/>
    <n v="3961.3"/>
    <x v="0"/>
    <s v="Well Protected"/>
    <n v="3582.375"/>
    <n v="2716.02"/>
    <s v="Well Protected"/>
    <s v="Well Protected"/>
    <s v="Not endemic"/>
    <s v="LC"/>
    <b v="1"/>
    <b v="1"/>
  </r>
  <r>
    <s v="Rhinephyllum pillansii"/>
    <n v="0"/>
    <n v="0"/>
    <x v="1"/>
    <s v="Not Protected"/>
    <n v="0"/>
    <n v="0"/>
    <s v="Not Protected"/>
    <s v="Not Protected"/>
    <s v="Endemic"/>
    <s v="LC"/>
    <b v="1"/>
    <b v="1"/>
  </r>
  <r>
    <s v="Rhodohypoxis rubella"/>
    <n v="3981.4"/>
    <n v="3984.9"/>
    <x v="0"/>
    <s v="Well Protected"/>
    <n v="3981.4"/>
    <n v="3984.9"/>
    <s v="Well Protected"/>
    <s v="Well Protected"/>
    <s v="Not endemic"/>
    <s v="LC"/>
    <b v="1"/>
    <b v="1"/>
  </r>
  <r>
    <s v="Rhynchosia bullata"/>
    <n v="3104.95"/>
    <n v="3106.85"/>
    <x v="0"/>
    <s v="Well Protected"/>
    <n v="1922.9"/>
    <n v="2309.625"/>
    <s v="Well Protected"/>
    <s v="Well Protected"/>
    <s v="Endemic"/>
    <s v="LC"/>
    <b v="1"/>
    <b v="1"/>
  </r>
  <r>
    <s v="Rhynchosia galpinii"/>
    <n v="169.8"/>
    <n v="165.15"/>
    <x v="0"/>
    <s v="Well Protected"/>
    <n v="167.47499999999999"/>
    <n v="82.575000000000003"/>
    <s v="Well Protected"/>
    <s v="Moderately Protected"/>
    <s v="Not endemic"/>
    <s v="DD"/>
    <b v="1"/>
    <b v="0"/>
  </r>
  <r>
    <s v="Rhynchosia genistoides"/>
    <n v="10"/>
    <n v="10"/>
    <x v="2"/>
    <s v="Poorly Protected"/>
    <n v="10"/>
    <n v="10"/>
    <s v="Poorly Protected"/>
    <s v="Poorly Protected"/>
    <s v="Not endemic"/>
    <s v="DD"/>
    <b v="1"/>
    <b v="1"/>
  </r>
  <r>
    <s v="Rhynchosia minima"/>
    <n v="94709.7"/>
    <n v="89491.4"/>
    <x v="0"/>
    <s v="Well Protected"/>
    <n v="94709.7"/>
    <n v="89491.4"/>
    <s v="Well Protected"/>
    <s v="Well Protected"/>
    <s v="Not endemic"/>
    <s v="LC"/>
    <b v="1"/>
    <b v="1"/>
  </r>
  <r>
    <s v="Rhynchosia reptabunda"/>
    <n v="15612.2"/>
    <n v="10778.9"/>
    <x v="0"/>
    <s v="Well Protected"/>
    <n v="15612.2"/>
    <n v="10778.9"/>
    <s v="Well Protected"/>
    <s v="Well Protected"/>
    <s v="Not endemic"/>
    <s v="LC"/>
    <b v="1"/>
    <b v="1"/>
  </r>
  <r>
    <s v="Romulea hirta"/>
    <n v="192.05"/>
    <n v="192.3"/>
    <x v="0"/>
    <s v="Well Protected"/>
    <n v="70.435000000000002"/>
    <n v="174.15"/>
    <s v="Moderately Protected"/>
    <s v="Well Protected"/>
    <s v="Endemic"/>
    <s v="LC"/>
    <b v="0"/>
    <b v="0"/>
  </r>
  <r>
    <s v="Romulea obscura"/>
    <n v="4003"/>
    <n v="4007.1"/>
    <x v="0"/>
    <s v="Well Protected"/>
    <n v="3268.57"/>
    <n v="2092.21"/>
    <s v="Well Protected"/>
    <s v="Well Protected"/>
    <s v="Endemic"/>
    <s v="LC"/>
    <b v="1"/>
    <b v="1"/>
  </r>
  <r>
    <s v="Romulea sanguinalis"/>
    <n v="0"/>
    <n v="0"/>
    <x v="1"/>
    <s v="Not Protected"/>
    <n v="0"/>
    <n v="0"/>
    <s v="Not Protected"/>
    <s v="Not Protected"/>
    <s v="Endemic"/>
    <s v="CR (PE)"/>
    <b v="1"/>
    <b v="1"/>
  </r>
  <r>
    <s v="Romulea setifolia"/>
    <n v="5760.2"/>
    <n v="5769.1"/>
    <x v="0"/>
    <s v="Well Protected"/>
    <n v="3996.15"/>
    <n v="4495.37"/>
    <s v="Well Protected"/>
    <s v="Well Protected"/>
    <s v="Endemic"/>
    <s v="LC"/>
    <b v="1"/>
    <b v="1"/>
  </r>
  <r>
    <s v="Romulea tubulosa"/>
    <n v="0"/>
    <n v="0"/>
    <x v="1"/>
    <s v="Not Protected"/>
    <n v="0"/>
    <n v="0"/>
    <s v="Not Protected"/>
    <s v="Not Protected"/>
    <s v="Endemic"/>
    <s v="VU"/>
    <b v="1"/>
    <b v="1"/>
  </r>
  <r>
    <s v="Rubia cordifolia subsp. conotricha"/>
    <n v="14350.3"/>
    <n v="12502.6"/>
    <x v="0"/>
    <s v="Well Protected"/>
    <n v="14350.3"/>
    <n v="12502.6"/>
    <s v="Well Protected"/>
    <s v="Well Protected"/>
    <s v="Not endemic"/>
    <s v="LC"/>
    <b v="1"/>
    <b v="1"/>
  </r>
  <r>
    <s v="Rubus rigidus"/>
    <n v="57026.7"/>
    <n v="55205.05"/>
    <x v="0"/>
    <s v="Well Protected"/>
    <n v="57026.7"/>
    <n v="55205.05"/>
    <s v="Well Protected"/>
    <s v="Well Protected"/>
    <s v="Not endemic"/>
    <s v="LC"/>
    <b v="1"/>
    <b v="1"/>
  </r>
  <r>
    <s v="Ruschia aristata"/>
    <n v="68.66"/>
    <n v="68.66"/>
    <x v="3"/>
    <s v="Moderately Protected"/>
    <n v="35.155000000000001"/>
    <n v="34.33"/>
    <s v="Poorly Protected"/>
    <s v="Poorly Protected"/>
    <s v="Endemic"/>
    <s v="VU"/>
    <b v="0"/>
    <b v="1"/>
  </r>
  <r>
    <s v="Ruschia glauca"/>
    <n v="3781.95"/>
    <n v="3782.3"/>
    <x v="0"/>
    <s v="Well Protected"/>
    <n v="378.19499999999999"/>
    <n v="1372.09"/>
    <s v="Well Protected"/>
    <s v="Well Protected"/>
    <s v="Endemic"/>
    <s v="EN"/>
    <b v="1"/>
    <b v="1"/>
  </r>
  <r>
    <s v="Ruschia unidens"/>
    <n v="675.18"/>
    <n v="189.05"/>
    <x v="0"/>
    <s v="Well Protected"/>
    <n v="675.18"/>
    <n v="188.62"/>
    <s v="Well Protected"/>
    <s v="Well Protected"/>
    <s v="Endemic"/>
    <s v="DD"/>
    <b v="1"/>
    <b v="1"/>
  </r>
  <r>
    <s v="Salsola aellenii"/>
    <n v="0"/>
    <n v="0"/>
    <x v="1"/>
    <s v="Not Protected"/>
    <n v="0"/>
    <n v="0"/>
    <s v="Not Protected"/>
    <s v="Not Protected"/>
    <s v="Endemic"/>
    <s v="LC"/>
    <b v="1"/>
    <b v="1"/>
  </r>
  <r>
    <s v="Salsola atrata"/>
    <n v="0"/>
    <n v="0"/>
    <x v="1"/>
    <s v="Not Protected"/>
    <n v="0"/>
    <n v="0"/>
    <s v="Not Protected"/>
    <s v="Not Protected"/>
    <s v="Endemic"/>
    <s v="DD"/>
    <b v="1"/>
    <b v="1"/>
  </r>
  <r>
    <s v="Salsola barbata"/>
    <n v="330.3"/>
    <n v="330.33"/>
    <x v="0"/>
    <s v="Well Protected"/>
    <n v="165.15"/>
    <n v="330.33"/>
    <s v="Well Protected"/>
    <s v="Well Protected"/>
    <s v="Not endemic"/>
    <s v="LC"/>
    <b v="1"/>
    <b v="1"/>
  </r>
  <r>
    <s v="Salsola exalata"/>
    <n v="0"/>
    <n v="0"/>
    <x v="1"/>
    <s v="Not Protected"/>
    <n v="0"/>
    <n v="0"/>
    <s v="Not Protected"/>
    <s v="Not Protected"/>
    <s v="Endemic"/>
    <s v="DD"/>
    <b v="1"/>
    <b v="1"/>
  </r>
  <r>
    <s v="Salsola geminiflora"/>
    <n v="8"/>
    <n v="8"/>
    <x v="2"/>
    <s v="Poorly Protected"/>
    <n v="4"/>
    <n v="8"/>
    <s v="Not Protected"/>
    <s v="Poorly Protected"/>
    <s v="Endemic"/>
    <s v="LC"/>
    <b v="0"/>
    <b v="0"/>
  </r>
  <r>
    <s v="Salsola nollothensis"/>
    <n v="198.1"/>
    <n v="0"/>
    <x v="0"/>
    <s v="Not Protected"/>
    <n v="196.9"/>
    <n v="0"/>
    <s v="Well Protected"/>
    <s v="Not Protected"/>
    <s v="Not endemic"/>
    <s v="LC"/>
    <b v="1"/>
    <b v="0"/>
  </r>
  <r>
    <s v="Salsola tetramera"/>
    <n v="0"/>
    <n v="0"/>
    <x v="1"/>
    <s v="Not Protected"/>
    <n v="0"/>
    <n v="0"/>
    <s v="Not Protected"/>
    <s v="Not Protected"/>
    <s v="Endemic"/>
    <s v="DD"/>
    <b v="1"/>
    <b v="1"/>
  </r>
  <r>
    <s v="Salvia runcinata"/>
    <n v="30547"/>
    <n v="28618.3"/>
    <x v="0"/>
    <s v="Well Protected"/>
    <n v="30547"/>
    <n v="28618.3"/>
    <s v="Well Protected"/>
    <s v="Well Protected"/>
    <s v="Not endemic"/>
    <s v="LC"/>
    <b v="1"/>
    <b v="1"/>
  </r>
  <r>
    <s v="Satyrium carneum"/>
    <n v="5370.5"/>
    <n v="5300.8"/>
    <x v="0"/>
    <s v="Well Protected"/>
    <n v="2521.71"/>
    <n v="2574.44"/>
    <s v="Well Protected"/>
    <s v="Well Protected"/>
    <s v="Endemic"/>
    <s v="LC"/>
    <b v="1"/>
    <b v="1"/>
  </r>
  <r>
    <s v="Satyrium longicauda"/>
    <n v="57276.9"/>
    <n v="51333"/>
    <x v="0"/>
    <s v="Well Protected"/>
    <n v="52751.14"/>
    <n v="40478.559999999998"/>
    <s v="Well Protected"/>
    <s v="Well Protected"/>
    <s v="Not endemic"/>
    <s v="LC"/>
    <b v="1"/>
    <b v="1"/>
  </r>
  <r>
    <s v="Satyrium muticum"/>
    <n v="0"/>
    <n v="0"/>
    <x v="1"/>
    <s v="Not Protected"/>
    <n v="0"/>
    <n v="0"/>
    <s v="Not Protected"/>
    <s v="Not Protected"/>
    <s v="Endemic"/>
    <s v="VU"/>
    <b v="1"/>
    <b v="1"/>
  </r>
  <r>
    <s v="Satyrium pygmaeum"/>
    <n v="7914.3"/>
    <n v="7907.85"/>
    <x v="0"/>
    <s v="Well Protected"/>
    <n v="5033.37"/>
    <n v="4285.2250000000004"/>
    <s v="Well Protected"/>
    <s v="Well Protected"/>
    <s v="Endemic"/>
    <s v="LC"/>
    <b v="1"/>
    <b v="1"/>
  </r>
  <r>
    <s v="Schismus schismoides"/>
    <n v="16389.599999999999"/>
    <n v="15492"/>
    <x v="0"/>
    <s v="Well Protected"/>
    <n v="16389.599999999999"/>
    <n v="15492"/>
    <s v="Well Protected"/>
    <s v="Well Protected"/>
    <s v="Not endemic"/>
    <s v="LC"/>
    <b v="1"/>
    <b v="1"/>
  </r>
  <r>
    <s v="Schistostephium umbellatum"/>
    <n v="8487.65"/>
    <n v="8381.35"/>
    <x v="0"/>
    <s v="Well Protected"/>
    <n v="5532.4750000000004"/>
    <n v="4532.7299999999996"/>
    <s v="Well Protected"/>
    <s v="Well Protected"/>
    <s v="Endemic"/>
    <s v="LC"/>
    <b v="1"/>
    <b v="1"/>
  </r>
  <r>
    <s v="Schizaea pectinata"/>
    <n v="62130.9"/>
    <n v="58026.9"/>
    <x v="0"/>
    <s v="Well Protected"/>
    <n v="46234.23"/>
    <n v="39086.44"/>
    <s v="Well Protected"/>
    <s v="Well Protected"/>
    <s v="Not endemic"/>
    <s v="LC"/>
    <b v="1"/>
    <b v="1"/>
  </r>
  <r>
    <s v="Schoenoxiphium altum"/>
    <n v="1429.75"/>
    <n v="1430.9"/>
    <x v="0"/>
    <s v="Well Protected"/>
    <n v="1141.1400000000001"/>
    <n v="750.45"/>
    <s v="Well Protected"/>
    <s v="Well Protected"/>
    <s v="Endemic"/>
    <s v="NT"/>
    <b v="1"/>
    <b v="1"/>
  </r>
  <r>
    <s v="Schoenus cuspidatus"/>
    <n v="153634.6"/>
    <n v="141421.20000000001"/>
    <x v="0"/>
    <s v="Well Protected"/>
    <n v="120380.4"/>
    <n v="102856.1"/>
    <s v="Well Protected"/>
    <s v="Well Protected"/>
    <s v="Endemic"/>
    <s v="LC"/>
    <b v="1"/>
    <b v="1"/>
  </r>
  <r>
    <s v="Schwantesia herrei"/>
    <n v="7177.5"/>
    <n v="7179.9"/>
    <x v="0"/>
    <s v="Well Protected"/>
    <n v="717.75"/>
    <n v="717.99"/>
    <s v="Well Protected"/>
    <s v="Well Protected"/>
    <s v="Not endemic"/>
    <s v="DD"/>
    <b v="1"/>
    <b v="1"/>
  </r>
  <r>
    <s v="Searsia laevigata"/>
    <n v="55698.5"/>
    <n v="54395.8"/>
    <x v="0"/>
    <s v="Well Protected"/>
    <n v="33836.400000000001"/>
    <n v="29806.91"/>
    <s v="Well Protected"/>
    <s v="Well Protected"/>
    <s v="Endemic"/>
    <s v="LC"/>
    <b v="1"/>
    <b v="1"/>
  </r>
  <r>
    <s v="Searsia scytophylla"/>
    <n v="21451.5"/>
    <n v="21443.45"/>
    <x v="0"/>
    <s v="Well Protected"/>
    <n v="11230.93"/>
    <n v="12098.2"/>
    <s v="Well Protected"/>
    <s v="Well Protected"/>
    <s v="Endemic"/>
    <s v="LC"/>
    <b v="1"/>
    <b v="1"/>
  </r>
  <r>
    <s v="Searsia zeyheri"/>
    <n v="22416.49"/>
    <n v="21874.86"/>
    <x v="0"/>
    <s v="Well Protected"/>
    <n v="11190.53"/>
    <n v="12882.7"/>
    <s v="Well Protected"/>
    <s v="Well Protected"/>
    <s v="Endemic"/>
    <s v="LC"/>
    <b v="1"/>
    <b v="1"/>
  </r>
  <r>
    <s v="Sebaea rara"/>
    <n v="18.54"/>
    <n v="18.54"/>
    <x v="2"/>
    <s v="Poorly Protected"/>
    <n v="18.54"/>
    <n v="9.27"/>
    <s v="Poorly Protected"/>
    <s v="Poorly Protected"/>
    <s v="Endemic"/>
    <s v="VU"/>
    <b v="1"/>
    <b v="1"/>
  </r>
  <r>
    <s v="Secamone alpini"/>
    <n v="525891.30000000005"/>
    <n v="489498.4"/>
    <x v="0"/>
    <s v="Well Protected"/>
    <n v="426802.2"/>
    <n v="343620.4"/>
    <s v="Well Protected"/>
    <s v="Well Protected"/>
    <s v="Not endemic"/>
    <s v="LC"/>
    <b v="1"/>
    <b v="1"/>
  </r>
  <r>
    <s v="Selago cryptadenia"/>
    <n v="83"/>
    <n v="83.52"/>
    <x v="3"/>
    <s v="Moderately Protected"/>
    <n v="41.5"/>
    <n v="49.755000000000003"/>
    <s v="Poorly Protected"/>
    <s v="Poorly Protected"/>
    <s v="Endemic"/>
    <s v="VU"/>
    <b v="0"/>
    <b v="1"/>
  </r>
  <r>
    <s v="Selago eckloniana"/>
    <n v="455.75"/>
    <n v="445.45"/>
    <x v="0"/>
    <s v="Well Protected"/>
    <n v="354.1"/>
    <n v="324.72500000000002"/>
    <s v="Well Protected"/>
    <s v="Well Protected"/>
    <s v="Endemic"/>
    <s v="LC"/>
    <b v="1"/>
    <b v="1"/>
  </r>
  <r>
    <s v="Selago exigua"/>
    <n v="20"/>
    <n v="20"/>
    <x v="2"/>
    <s v="Poorly Protected"/>
    <n v="10"/>
    <n v="10"/>
    <s v="Poorly Protected"/>
    <s v="Poorly Protected"/>
    <s v="Endemic"/>
    <s v="Rare"/>
    <b v="1"/>
    <b v="1"/>
  </r>
  <r>
    <s v="Selago fourcadei"/>
    <n v="538.15"/>
    <n v="538.70000000000005"/>
    <x v="0"/>
    <s v="Well Protected"/>
    <n v="530.70000000000005"/>
    <n v="313.3"/>
    <s v="Well Protected"/>
    <s v="Well Protected"/>
    <s v="Endemic"/>
    <s v="LC"/>
    <b v="1"/>
    <b v="1"/>
  </r>
  <r>
    <s v="Selago glandulosa"/>
    <n v="12.61"/>
    <n v="12.61"/>
    <x v="2"/>
    <s v="Poorly Protected"/>
    <n v="6.3049999999999997"/>
    <n v="1.4690000000000001"/>
    <s v="Poorly Protected"/>
    <s v="Not Protected"/>
    <s v="Endemic"/>
    <s v="VU"/>
    <b v="1"/>
    <b v="0"/>
  </r>
  <r>
    <s v="Selago peduncularis"/>
    <n v="873.7"/>
    <n v="877"/>
    <x v="0"/>
    <s v="Well Protected"/>
    <n v="866.23"/>
    <n v="854.78"/>
    <s v="Well Protected"/>
    <s v="Well Protected"/>
    <s v="Endemic"/>
    <s v="LC"/>
    <b v="1"/>
    <b v="1"/>
  </r>
  <r>
    <s v="Selago persimilis"/>
    <n v="0.19"/>
    <n v="0.19"/>
    <x v="1"/>
    <s v="Not Protected"/>
    <n v="0.19"/>
    <n v="9.5000000000000001E-2"/>
    <s v="Not Protected"/>
    <s v="Not Protected"/>
    <s v="Endemic"/>
    <s v="DD"/>
    <b v="1"/>
    <b v="1"/>
  </r>
  <r>
    <s v="Selago tenuis"/>
    <n v="10"/>
    <n v="10"/>
    <x v="2"/>
    <s v="Poorly Protected"/>
    <n v="5"/>
    <n v="10"/>
    <s v="Poorly Protected"/>
    <s v="Poorly Protected"/>
    <s v="Endemic"/>
    <s v="DD"/>
    <b v="1"/>
    <b v="1"/>
  </r>
  <r>
    <s v="Senecio achilleifolius"/>
    <n v="43330.15"/>
    <n v="16950.099999999999"/>
    <x v="0"/>
    <s v="Well Protected"/>
    <n v="43330.15"/>
    <n v="16950.099999999999"/>
    <s v="Well Protected"/>
    <s v="Well Protected"/>
    <s v="Not endemic"/>
    <s v="LC"/>
    <b v="1"/>
    <b v="1"/>
  </r>
  <r>
    <s v="Senecio brachypodus"/>
    <n v="11196.25"/>
    <n v="10009.9"/>
    <x v="0"/>
    <s v="Well Protected"/>
    <n v="10680.59"/>
    <n v="9340.6149999999998"/>
    <s v="Well Protected"/>
    <s v="Well Protected"/>
    <s v="Not endemic"/>
    <s v="LC"/>
    <b v="1"/>
    <b v="1"/>
  </r>
  <r>
    <s v="Senecio cotyledonis"/>
    <n v="35845.599999999999"/>
    <n v="14820.7"/>
    <x v="0"/>
    <s v="Well Protected"/>
    <n v="35844.6"/>
    <n v="14483.15"/>
    <s v="Well Protected"/>
    <s v="Well Protected"/>
    <s v="Endemic"/>
    <s v="LC"/>
    <b v="1"/>
    <b v="1"/>
  </r>
  <r>
    <s v="Senecio glaberrimus"/>
    <n v="6660209"/>
    <n v="5632809"/>
    <x v="0"/>
    <s v="Well Protected"/>
    <n v="6196423"/>
    <n v="3794372"/>
    <s v="Well Protected"/>
    <s v="Well Protected"/>
    <s v="Not endemic"/>
    <s v="LC"/>
    <b v="1"/>
    <b v="1"/>
  </r>
  <r>
    <s v="Senecio hirtifolius"/>
    <n v="1.26"/>
    <n v="1.26"/>
    <x v="1"/>
    <s v="Not Protected"/>
    <n v="0.63"/>
    <n v="0.126"/>
    <s v="Not Protected"/>
    <s v="Not Protected"/>
    <s v="Endemic"/>
    <s v="EN"/>
    <b v="1"/>
    <b v="1"/>
  </r>
  <r>
    <s v="Senecio hollandii"/>
    <n v="973.15"/>
    <n v="949.85"/>
    <x v="0"/>
    <s v="Well Protected"/>
    <n v="916.72500000000002"/>
    <n v="837.62"/>
    <s v="Well Protected"/>
    <s v="Well Protected"/>
    <s v="Endemic"/>
    <s v="LC"/>
    <b v="1"/>
    <b v="1"/>
  </r>
  <r>
    <s v="Senecio oxyriifolius"/>
    <n v="3255978"/>
    <n v="3078406"/>
    <x v="0"/>
    <s v="Well Protected"/>
    <n v="2933644"/>
    <n v="2488214"/>
    <s v="Well Protected"/>
    <s v="Well Protected"/>
    <s v="Not endemic"/>
    <s v="LC"/>
    <b v="1"/>
    <b v="1"/>
  </r>
  <r>
    <s v="Senecio puberulus"/>
    <n v="196.63"/>
    <n v="121.58"/>
    <x v="0"/>
    <s v="Well Protected"/>
    <n v="196.53"/>
    <n v="121.58"/>
    <s v="Well Protected"/>
    <s v="Well Protected"/>
    <s v="Endemic"/>
    <s v="LC"/>
    <b v="1"/>
    <b v="1"/>
  </r>
  <r>
    <s v="Senecio rhyncholaenus"/>
    <n v="6885.9"/>
    <n v="6447.6"/>
    <x v="0"/>
    <s v="Well Protected"/>
    <n v="6462.5450000000001"/>
    <n v="5328.6549999999997"/>
    <s v="Well Protected"/>
    <s v="Well Protected"/>
    <s v="Not endemic"/>
    <s v="LC"/>
    <b v="1"/>
    <b v="1"/>
  </r>
  <r>
    <s v="Senecio sophioides"/>
    <n v="2461"/>
    <n v="2462.54"/>
    <x v="0"/>
    <s v="Well Protected"/>
    <n v="1493.7650000000001"/>
    <n v="1440.269"/>
    <s v="Well Protected"/>
    <s v="Well Protected"/>
    <s v="Endemic"/>
    <s v="LC"/>
    <b v="1"/>
    <b v="1"/>
  </r>
  <r>
    <s v="Senecio venosus"/>
    <n v="3247017"/>
    <n v="2816100"/>
    <x v="0"/>
    <s v="Well Protected"/>
    <n v="3247017"/>
    <n v="2816100"/>
    <s v="Well Protected"/>
    <s v="Well Protected"/>
    <s v="Not endemic"/>
    <s v="LC"/>
    <b v="1"/>
    <b v="1"/>
  </r>
  <r>
    <s v="Sericorema sericea"/>
    <n v="2353"/>
    <n v="2355.6"/>
    <x v="0"/>
    <s v="Well Protected"/>
    <n v="2353"/>
    <n v="2355.6"/>
    <s v="Well Protected"/>
    <s v="Well Protected"/>
    <s v="Not endemic"/>
    <s v="LC"/>
    <b v="1"/>
    <b v="1"/>
  </r>
  <r>
    <s v="Seriphium incanum"/>
    <n v="34038"/>
    <n v="34023.1"/>
    <x v="0"/>
    <s v="Well Protected"/>
    <n v="19352.96"/>
    <n v="16304.71"/>
    <s v="Well Protected"/>
    <s v="Well Protected"/>
    <s v="Endemic"/>
    <s v="LC"/>
    <b v="1"/>
    <b v="1"/>
  </r>
  <r>
    <s v="Serruria decipiens"/>
    <n v="2956.5410000000002"/>
    <n v="2514.4119999999998"/>
    <x v="0"/>
    <s v="Well Protected"/>
    <n v="2361.386"/>
    <n v="1006.153"/>
    <s v="Well Protected"/>
    <s v="Well Protected"/>
    <s v="Endemic"/>
    <s v="NT"/>
    <b v="1"/>
    <b v="1"/>
  </r>
  <r>
    <s v="Serruria fucifolia"/>
    <n v="350.6422"/>
    <n v="253.39449999999999"/>
    <x v="0"/>
    <s v="Well Protected"/>
    <n v="299.81650000000002"/>
    <n v="50.807340000000003"/>
    <s v="Well Protected"/>
    <s v="Moderately Protected"/>
    <s v="Endemic"/>
    <s v="NT"/>
    <b v="1"/>
    <b v="0"/>
  </r>
  <r>
    <s v="Sesbania sesban subsp. sesban"/>
    <n v="183517.9"/>
    <n v="178918"/>
    <x v="0"/>
    <s v="Well Protected"/>
    <n v="179954.2"/>
    <n v="107764.8"/>
    <s v="Well Protected"/>
    <s v="Well Protected"/>
    <s v="Not endemic"/>
    <s v="LC"/>
    <b v="1"/>
    <b v="1"/>
  </r>
  <r>
    <s v="Siphonochilus aethiopicus"/>
    <n v="3.9485969999999999"/>
    <n v="3.9258890000000002"/>
    <x v="1"/>
    <s v="Not Protected"/>
    <n v="3.5380630000000002"/>
    <n v="2.030087"/>
    <s v="Not Protected"/>
    <s v="Not Protected"/>
    <s v="Not endemic"/>
    <s v="CR"/>
    <b v="1"/>
    <b v="1"/>
  </r>
  <r>
    <s v="Sisyranthus huttoniae"/>
    <n v="7583.81"/>
    <n v="3546.7530000000002"/>
    <x v="0"/>
    <s v="Well Protected"/>
    <n v="6900.433"/>
    <n v="1810.9349999999999"/>
    <s v="Well Protected"/>
    <s v="Well Protected"/>
    <s v="Not endemic"/>
    <s v="LC"/>
    <b v="1"/>
    <b v="1"/>
  </r>
  <r>
    <s v="Solenostemon latifolius"/>
    <n v="3838.8"/>
    <n v="3573.4"/>
    <x v="0"/>
    <s v="Well Protected"/>
    <n v="3153.72"/>
    <n v="2201.395"/>
    <s v="Well Protected"/>
    <s v="Well Protected"/>
    <s v="Not endemic"/>
    <s v="LC"/>
    <b v="1"/>
    <b v="1"/>
  </r>
  <r>
    <s v="Sonchus jacottetianus"/>
    <n v="40"/>
    <n v="40"/>
    <x v="2"/>
    <s v="Poorly Protected"/>
    <n v="40"/>
    <n v="30"/>
    <s v="Poorly Protected"/>
    <s v="Poorly Protected"/>
    <s v="Not endemic"/>
    <s v="LC"/>
    <b v="1"/>
    <b v="1"/>
  </r>
  <r>
    <s v="Sorocephalus lanatus"/>
    <n v="4493.732"/>
    <n v="4495.4290000000001"/>
    <x v="0"/>
    <s v="Well Protected"/>
    <n v="2749.2930000000001"/>
    <n v="2302.2669999999998"/>
    <s v="Well Protected"/>
    <s v="Well Protected"/>
    <s v="Endemic"/>
    <s v="LC"/>
    <b v="1"/>
    <b v="1"/>
  </r>
  <r>
    <s v="Spatalla salsoloides"/>
    <n v="21.2"/>
    <n v="21.2"/>
    <x v="2"/>
    <s v="Poorly Protected"/>
    <n v="10.6"/>
    <n v="10.6"/>
    <s v="Poorly Protected"/>
    <s v="Poorly Protected"/>
    <s v="Endemic"/>
    <s v="EN"/>
    <b v="1"/>
    <b v="1"/>
  </r>
  <r>
    <s v="Staavia verticillata"/>
    <n v="100.6566"/>
    <n v="100.6566"/>
    <x v="0"/>
    <s v="Well Protected"/>
    <n v="50.328299999999999"/>
    <n v="50.328299999999999"/>
    <s v="Moderately Protected"/>
    <s v="Moderately Protected"/>
    <s v="Endemic"/>
    <s v="EN"/>
    <b v="0"/>
    <b v="1"/>
  </r>
  <r>
    <s v="Stangeria eriopus"/>
    <n v="2713.25"/>
    <n v="2713.8"/>
    <x v="0"/>
    <s v="Well Protected"/>
    <n v="2524.645"/>
    <n v="1611.2149999999999"/>
    <s v="Well Protected"/>
    <s v="Well Protected"/>
    <s v="Not endemic"/>
    <s v="VU"/>
    <b v="1"/>
    <b v="1"/>
  </r>
  <r>
    <s v="Stipagrostis geminifolia"/>
    <n v="128.6"/>
    <n v="82.15"/>
    <x v="0"/>
    <s v="Moderately Protected"/>
    <n v="55.204999999999998"/>
    <n v="8.2149999999999999"/>
    <s v="Moderately Protected"/>
    <s v="Poorly Protected"/>
    <s v="Not endemic"/>
    <s v="CR"/>
    <b v="0"/>
    <b v="0"/>
  </r>
  <r>
    <s v="Stoebe prostrata"/>
    <n v="255.71"/>
    <n v="255.08"/>
    <x v="0"/>
    <s v="Well Protected"/>
    <n v="136.80000000000001"/>
    <n v="128.982"/>
    <s v="Well Protected"/>
    <s v="Well Protected"/>
    <s v="Endemic"/>
    <s v="LC"/>
    <b v="1"/>
    <b v="1"/>
  </r>
  <r>
    <s v="Stomatium alboroseum"/>
    <n v="843.2432"/>
    <n v="0"/>
    <x v="0"/>
    <s v="Not Protected"/>
    <n v="843.2432"/>
    <n v="0"/>
    <s v="Well Protected"/>
    <s v="Not Protected"/>
    <s v="Endemic"/>
    <s v="LC"/>
    <b v="1"/>
    <b v="0"/>
  </r>
  <r>
    <s v="Stomatium paucidens"/>
    <n v="0"/>
    <n v="0"/>
    <x v="1"/>
    <s v="Not Protected"/>
    <n v="0"/>
    <n v="0"/>
    <s v="Not Protected"/>
    <s v="Not Protected"/>
    <s v="Endemic"/>
    <s v="DD"/>
    <b v="1"/>
    <b v="1"/>
  </r>
  <r>
    <s v="Streptocarpus fenestra-dei"/>
    <n v="87.151889999999995"/>
    <n v="84.315740000000005"/>
    <x v="3"/>
    <s v="Moderately Protected"/>
    <n v="87.143349999999998"/>
    <n v="84.307190000000006"/>
    <s v="Moderately Protected"/>
    <s v="Moderately Protected"/>
    <s v="Endemic"/>
    <s v="NT"/>
    <b v="1"/>
    <b v="1"/>
  </r>
  <r>
    <s v="Streptocarpus pusillus"/>
    <n v="12134.95"/>
    <n v="11704.65"/>
    <x v="0"/>
    <s v="Well Protected"/>
    <n v="11671.5"/>
    <n v="6207.37"/>
    <s v="Well Protected"/>
    <s v="Well Protected"/>
    <s v="Not endemic"/>
    <s v="LC"/>
    <b v="1"/>
    <b v="1"/>
  </r>
  <r>
    <s v="Strophanthus petersianus"/>
    <n v="8324.1"/>
    <n v="6790.25"/>
    <x v="0"/>
    <s v="Well Protected"/>
    <n v="7755.0749999999998"/>
    <n v="6622.48"/>
    <s v="Well Protected"/>
    <s v="Well Protected"/>
    <s v="Not endemic"/>
    <s v="LC"/>
    <b v="1"/>
    <b v="1"/>
  </r>
  <r>
    <s v="Struthiola myrsinites"/>
    <n v="70676.800000000003"/>
    <n v="70533.399999999994"/>
    <x v="0"/>
    <s v="Well Protected"/>
    <n v="40278.28"/>
    <n v="37009.17"/>
    <s v="Well Protected"/>
    <s v="Well Protected"/>
    <s v="Endemic"/>
    <s v="LC"/>
    <b v="1"/>
    <b v="1"/>
  </r>
  <r>
    <s v="Suregada africana"/>
    <n v="13021.4"/>
    <n v="12780.1"/>
    <x v="0"/>
    <s v="Well Protected"/>
    <n v="10423.43"/>
    <n v="10305.66"/>
    <s v="Well Protected"/>
    <s v="Well Protected"/>
    <s v="Not endemic"/>
    <s v="LC"/>
    <b v="1"/>
    <b v="1"/>
  </r>
  <r>
    <s v="Synaptolepis oliveriana"/>
    <n v="7274.3"/>
    <n v="7273.1"/>
    <x v="0"/>
    <s v="Well Protected"/>
    <n v="7215.1"/>
    <n v="3506.85"/>
    <s v="Well Protected"/>
    <s v="Well Protected"/>
    <s v="Not endemic"/>
    <s v="NT"/>
    <b v="1"/>
    <b v="1"/>
  </r>
  <r>
    <s v="Syncarpha loganiana"/>
    <n v="791.15"/>
    <n v="744.1"/>
    <x v="0"/>
    <s v="Well Protected"/>
    <n v="694.02499999999998"/>
    <n v="387.1"/>
    <s v="Well Protected"/>
    <s v="Well Protected"/>
    <s v="Endemic"/>
    <s v="LC"/>
    <b v="1"/>
    <b v="1"/>
  </r>
  <r>
    <s v="Syncolostemon macranthus"/>
    <n v="1012.25"/>
    <n v="917.6"/>
    <x v="0"/>
    <s v="Well Protected"/>
    <n v="834.59"/>
    <n v="472.26499999999999"/>
    <s v="Well Protected"/>
    <s v="Well Protected"/>
    <s v="Endemic"/>
    <s v="NT"/>
    <b v="1"/>
    <b v="1"/>
  </r>
  <r>
    <s v="Syringodea derustensis"/>
    <n v="35.799999999999997"/>
    <n v="35.799999999999997"/>
    <x v="2"/>
    <s v="Poorly Protected"/>
    <n v="19.05"/>
    <n v="17.899999999999999"/>
    <s v="Poorly Protected"/>
    <s v="Poorly Protected"/>
    <s v="Endemic"/>
    <s v="VU"/>
    <b v="1"/>
    <b v="1"/>
  </r>
  <r>
    <s v="Tapinanthus oleifolius"/>
    <n v="120396.8"/>
    <n v="97548.3"/>
    <x v="0"/>
    <s v="Well Protected"/>
    <n v="101922.3"/>
    <n v="86319.28"/>
    <s v="Well Protected"/>
    <s v="Well Protected"/>
    <s v="Not endemic"/>
    <s v="LC"/>
    <b v="1"/>
    <b v="1"/>
  </r>
  <r>
    <s v="Tapinanthus rubromarginatus"/>
    <n v="12292"/>
    <n v="10918"/>
    <x v="0"/>
    <s v="Well Protected"/>
    <n v="10663.29"/>
    <n v="6986.95"/>
    <s v="Well Protected"/>
    <s v="Well Protected"/>
    <s v="Not endemic"/>
    <s v="LC"/>
    <b v="1"/>
    <b v="1"/>
  </r>
  <r>
    <s v="Tenaxia aureocephala"/>
    <n v="1521.3209999999999"/>
    <n v="1521.3209999999999"/>
    <x v="0"/>
    <s v="Well Protected"/>
    <n v="1521.3209999999999"/>
    <n v="760.66070000000002"/>
    <s v="Well Protected"/>
    <s v="Well Protected"/>
    <s v="Endemic"/>
    <s v="LC"/>
    <b v="1"/>
    <b v="1"/>
  </r>
  <r>
    <s v="Tephrosia brummittii"/>
    <n v="5697.8"/>
    <n v="5712.6"/>
    <x v="0"/>
    <s v="Well Protected"/>
    <n v="5697.8"/>
    <n v="5712.6"/>
    <s v="Well Protected"/>
    <s v="Well Protected"/>
    <s v="Not endemic"/>
    <s v="LC"/>
    <b v="1"/>
    <b v="1"/>
  </r>
  <r>
    <s v="Tetrachne dregei"/>
    <n v="28162.799999999999"/>
    <n v="5967.2"/>
    <x v="0"/>
    <s v="Well Protected"/>
    <n v="27482.33"/>
    <n v="4093.31"/>
    <s v="Well Protected"/>
    <s v="Well Protected"/>
    <s v="Not endemic"/>
    <s v="LC"/>
    <b v="1"/>
    <b v="1"/>
  </r>
  <r>
    <s v="Tetraena chrysopteron"/>
    <n v="10019.700000000001"/>
    <n v="5132.5"/>
    <x v="0"/>
    <s v="Well Protected"/>
    <n v="10019.68"/>
    <n v="4880.125"/>
    <s v="Well Protected"/>
    <s v="Well Protected"/>
    <s v="Not endemic"/>
    <s v="LC"/>
    <b v="1"/>
    <b v="1"/>
  </r>
  <r>
    <s v="Tetraena decumbens"/>
    <n v="36634.83"/>
    <n v="35264.86"/>
    <x v="0"/>
    <s v="Well Protected"/>
    <n v="7047.5680000000002"/>
    <n v="16217.99"/>
    <s v="Well Protected"/>
    <s v="Well Protected"/>
    <s v="Not endemic"/>
    <s v="LC"/>
    <b v="1"/>
    <b v="1"/>
  </r>
  <r>
    <s v="Tetraena retrofracta"/>
    <n v="60777.599999999999"/>
    <n v="59086.1"/>
    <x v="0"/>
    <s v="Well Protected"/>
    <n v="39328.660000000003"/>
    <n v="43133.54"/>
    <s v="Well Protected"/>
    <s v="Well Protected"/>
    <s v="Not endemic"/>
    <s v="LC"/>
    <b v="1"/>
    <b v="1"/>
  </r>
  <r>
    <s v="Tetragonia pillansii"/>
    <n v="4622.3"/>
    <n v="4465.8"/>
    <x v="0"/>
    <s v="Well Protected"/>
    <n v="2311.15"/>
    <n v="4465.8"/>
    <s v="Well Protected"/>
    <s v="Well Protected"/>
    <s v="Endemic"/>
    <s v="VU"/>
    <b v="1"/>
    <b v="1"/>
  </r>
  <r>
    <s v="Tetragonia portulacoides"/>
    <n v="1148"/>
    <n v="1116.5999999999999"/>
    <x v="0"/>
    <s v="Well Protected"/>
    <n v="1148"/>
    <n v="1116.5999999999999"/>
    <s v="Well Protected"/>
    <s v="Well Protected"/>
    <s v="Endemic"/>
    <s v="LC"/>
    <b v="1"/>
    <b v="1"/>
  </r>
  <r>
    <s v="Tetraria microstachys"/>
    <n v="18527.400000000001"/>
    <n v="18416.2"/>
    <x v="0"/>
    <s v="Well Protected"/>
    <n v="10625.52"/>
    <n v="9453.94"/>
    <s v="Well Protected"/>
    <s v="Well Protected"/>
    <s v="Endemic"/>
    <s v="LC"/>
    <b v="1"/>
    <b v="1"/>
  </r>
  <r>
    <s v="Thamnochortus erectus"/>
    <n v="12811.1"/>
    <n v="12110.5"/>
    <x v="0"/>
    <s v="Well Protected"/>
    <n v="12811.1"/>
    <n v="12110.5"/>
    <s v="Well Protected"/>
    <s v="Well Protected"/>
    <s v="Endemic"/>
    <s v="LC"/>
    <b v="1"/>
    <b v="1"/>
  </r>
  <r>
    <s v="Thamnochortus sporadicus"/>
    <n v="4049.8"/>
    <n v="4034.45"/>
    <x v="0"/>
    <s v="Well Protected"/>
    <n v="2329.125"/>
    <n v="1989.0250000000001"/>
    <s v="Well Protected"/>
    <s v="Well Protected"/>
    <s v="Endemic"/>
    <s v="LC"/>
    <b v="1"/>
    <b v="1"/>
  </r>
  <r>
    <s v="Thereianthus racemosus"/>
    <n v="451.7"/>
    <n v="451.7"/>
    <x v="0"/>
    <s v="Well Protected"/>
    <n v="225.85"/>
    <n v="284.89999999999998"/>
    <s v="Well Protected"/>
    <s v="Well Protected"/>
    <s v="Endemic"/>
    <s v="Rare"/>
    <b v="1"/>
    <b v="1"/>
  </r>
  <r>
    <s v="Thesium asperifolium"/>
    <n v="0"/>
    <n v="0"/>
    <x v="1"/>
    <s v="Not Protected"/>
    <n v="0"/>
    <n v="0"/>
    <s v="Not Protected"/>
    <s v="Not Protected"/>
    <s v="Endemic"/>
    <s v="DD"/>
    <b v="1"/>
    <b v="1"/>
  </r>
  <r>
    <s v="Thesium carinatum"/>
    <n v="84195.3"/>
    <n v="84124.9"/>
    <x v="0"/>
    <s v="Well Protected"/>
    <n v="52739.99"/>
    <n v="43544.03"/>
    <s v="Well Protected"/>
    <s v="Well Protected"/>
    <s v="Endemic"/>
    <s v="LC"/>
    <b v="1"/>
    <b v="1"/>
  </r>
  <r>
    <s v="Thesium hirtum"/>
    <n v="1696.15"/>
    <n v="1697.45"/>
    <x v="0"/>
    <s v="Well Protected"/>
    <n v="966.04"/>
    <n v="924.81"/>
    <s v="Well Protected"/>
    <s v="Well Protected"/>
    <s v="Endemic"/>
    <s v="LC"/>
    <b v="1"/>
    <b v="1"/>
  </r>
  <r>
    <s v="Thesium virens"/>
    <n v="320.01"/>
    <n v="320.08"/>
    <x v="0"/>
    <s v="Well Protected"/>
    <n v="319.97000000000003"/>
    <n v="172.28399999999999"/>
    <s v="Well Protected"/>
    <s v="Well Protected"/>
    <s v="Endemic"/>
    <s v="DD"/>
    <b v="1"/>
    <b v="1"/>
  </r>
  <r>
    <s v="Thespesia acutiloba"/>
    <n v="16807.400000000001"/>
    <n v="15708.3"/>
    <x v="0"/>
    <s v="Well Protected"/>
    <n v="11123.69"/>
    <n v="12672.78"/>
    <s v="Well Protected"/>
    <s v="Well Protected"/>
    <s v="Not endemic"/>
    <s v="LC"/>
    <b v="1"/>
    <b v="1"/>
  </r>
  <r>
    <s v="Thorncroftia media"/>
    <n v="0"/>
    <n v="0"/>
    <x v="1"/>
    <s v="Not Protected"/>
    <n v="0"/>
    <n v="0"/>
    <s v="Not Protected"/>
    <s v="Not Protected"/>
    <s v="Endemic"/>
    <s v="Critically Rare"/>
    <b v="1"/>
    <b v="1"/>
  </r>
  <r>
    <s v="Thorncroftia succulenta"/>
    <n v="151.12"/>
    <n v="129.57"/>
    <x v="0"/>
    <s v="Well Protected"/>
    <n v="132.303"/>
    <n v="118.37"/>
    <s v="Well Protected"/>
    <s v="Well Protected"/>
    <s v="Endemic"/>
    <s v="LC"/>
    <b v="1"/>
    <b v="1"/>
  </r>
  <r>
    <s v="Tiliacora funifera"/>
    <n v="285.78429999999997"/>
    <n v="285.78429999999997"/>
    <x v="0"/>
    <s v="Well Protected"/>
    <n v="285.78429999999997"/>
    <n v="172.94120000000001"/>
    <s v="Well Protected"/>
    <s v="Well Protected"/>
    <s v="Not endemic"/>
    <s v="LC"/>
    <b v="1"/>
    <b v="1"/>
  </r>
  <r>
    <s v="Trachyandra aridimontana"/>
    <n v="1914.1"/>
    <n v="1914.25"/>
    <x v="0"/>
    <s v="Well Protected"/>
    <n v="191.41"/>
    <n v="191.42500000000001"/>
    <s v="Well Protected"/>
    <s v="Well Protected"/>
    <s v="Endemic"/>
    <s v="CR"/>
    <b v="1"/>
    <b v="1"/>
  </r>
  <r>
    <s v="Trachyandra filiformis"/>
    <n v="4484.7"/>
    <n v="4418.7"/>
    <x v="0"/>
    <s v="Well Protected"/>
    <n v="1834.1"/>
    <n v="2175.2600000000002"/>
    <s v="Well Protected"/>
    <s v="Well Protected"/>
    <s v="Endemic"/>
    <s v="VU"/>
    <b v="1"/>
    <b v="1"/>
  </r>
  <r>
    <s v="Trachyandra thyrsoidea"/>
    <n v="34.85"/>
    <n v="34.9"/>
    <x v="2"/>
    <s v="Poorly Protected"/>
    <n v="17.574999999999999"/>
    <n v="34.9"/>
    <s v="Poorly Protected"/>
    <s v="Poorly Protected"/>
    <s v="Endemic"/>
    <s v="LC"/>
    <b v="1"/>
    <b v="1"/>
  </r>
  <r>
    <s v="Tragia minor"/>
    <n v="17.3"/>
    <n v="0"/>
    <x v="2"/>
    <s v="Not Protected"/>
    <n v="17.024999999999999"/>
    <n v="0"/>
    <s v="Poorly Protected"/>
    <s v="Not Protected"/>
    <s v="Not endemic"/>
    <s v="LC"/>
    <b v="1"/>
    <b v="0"/>
  </r>
  <r>
    <s v="Tragia physocarpa"/>
    <n v="14.58774"/>
    <n v="0"/>
    <x v="2"/>
    <s v="Not Protected"/>
    <n v="14.58774"/>
    <n v="0"/>
    <s v="Poorly Protected"/>
    <s v="Not Protected"/>
    <s v="Not endemic"/>
    <s v="DD"/>
    <b v="1"/>
    <b v="0"/>
  </r>
  <r>
    <s v="Trianthema salsoloides var. transvaalensis"/>
    <n v="491547.4"/>
    <n v="481270.6"/>
    <x v="0"/>
    <s v="Well Protected"/>
    <n v="491547.4"/>
    <n v="481270.6"/>
    <s v="Well Protected"/>
    <s v="Well Protected"/>
    <s v="Not endemic"/>
    <s v="LC"/>
    <b v="1"/>
    <b v="1"/>
  </r>
  <r>
    <s v="Triaspis hypericoides subsp. nelsonii"/>
    <n v="2142.9499999999998"/>
    <n v="1944.65"/>
    <x v="0"/>
    <s v="Well Protected"/>
    <n v="1875.35"/>
    <n v="1493.085"/>
    <s v="Well Protected"/>
    <s v="Well Protected"/>
    <s v="Not endemic"/>
    <s v="LC"/>
    <b v="1"/>
    <b v="1"/>
  </r>
  <r>
    <s v="Trichodiadema decorum"/>
    <n v="0"/>
    <n v="0"/>
    <x v="1"/>
    <s v="Not Protected"/>
    <n v="0"/>
    <n v="0"/>
    <s v="Not Protected"/>
    <s v="Not Protected"/>
    <s v="Endemic"/>
    <s v="DD"/>
    <b v="1"/>
    <b v="1"/>
  </r>
  <r>
    <s v="Trieenea frigida"/>
    <n v="10"/>
    <n v="10"/>
    <x v="2"/>
    <s v="Poorly Protected"/>
    <n v="5"/>
    <n v="5"/>
    <s v="Poorly Protected"/>
    <s v="Poorly Protected"/>
    <s v="Endemic"/>
    <s v="Critically Rare"/>
    <b v="1"/>
    <b v="1"/>
  </r>
  <r>
    <s v="Trieenea longipedicellata"/>
    <n v="102.9359"/>
    <n v="102.9359"/>
    <x v="0"/>
    <s v="Well Protected"/>
    <n v="51.467939999999999"/>
    <n v="51.467939999999999"/>
    <s v="Moderately Protected"/>
    <s v="Moderately Protected"/>
    <s v="Endemic"/>
    <s v="Rare"/>
    <b v="0"/>
    <b v="1"/>
  </r>
  <r>
    <s v="Trifolium africanum"/>
    <n v="47298"/>
    <n v="34508.199999999997"/>
    <x v="0"/>
    <s v="Well Protected"/>
    <n v="42365.88"/>
    <n v="18820"/>
    <s v="Well Protected"/>
    <s v="Well Protected"/>
    <s v="Not endemic"/>
    <s v="LC"/>
    <b v="1"/>
    <b v="1"/>
  </r>
  <r>
    <s v="Trifolium burchellianum subsp. burchellianum"/>
    <n v="67228.2"/>
    <n v="39200.400000000001"/>
    <x v="0"/>
    <s v="Well Protected"/>
    <n v="64675.24"/>
    <n v="22722.99"/>
    <s v="Well Protected"/>
    <s v="Well Protected"/>
    <s v="Not endemic"/>
    <s v="LC"/>
    <b v="1"/>
    <b v="1"/>
  </r>
  <r>
    <s v="Trisetopsis capensis"/>
    <n v="3905.3"/>
    <n v="3561.8"/>
    <x v="0"/>
    <s v="Well Protected"/>
    <n v="3905.3"/>
    <n v="3561.8"/>
    <s v="Well Protected"/>
    <s v="Well Protected"/>
    <s v="Endemic"/>
    <s v="LC"/>
    <b v="1"/>
    <b v="1"/>
  </r>
  <r>
    <s v="Tritonia bakeri subsp. bakeri"/>
    <n v="2095.9499999999998"/>
    <n v="1956.5"/>
    <x v="0"/>
    <s v="Well Protected"/>
    <n v="1567.6"/>
    <n v="1519.95"/>
    <s v="Well Protected"/>
    <s v="Well Protected"/>
    <s v="Endemic"/>
    <s v="LC"/>
    <b v="1"/>
    <b v="1"/>
  </r>
  <r>
    <s v="Tritoniopsis toximontana"/>
    <n v="4.0556590000000003"/>
    <n v="4.0556590000000003"/>
    <x v="1"/>
    <s v="Not Protected"/>
    <n v="2.0278299999999998"/>
    <n v="4.0556590000000003"/>
    <s v="Not Protected"/>
    <s v="Not Protected"/>
    <s v="Endemic"/>
    <s v="Rare"/>
    <b v="1"/>
    <b v="1"/>
  </r>
  <r>
    <s v="Triumfetta pilosa"/>
    <n v="21240"/>
    <n v="18233.95"/>
    <x v="0"/>
    <s v="Well Protected"/>
    <n v="21240"/>
    <n v="18233.95"/>
    <s v="Well Protected"/>
    <s v="Well Protected"/>
    <s v="Not endemic"/>
    <s v="LC"/>
    <b v="1"/>
    <b v="1"/>
  </r>
  <r>
    <s v="Tulbaghia galpinii"/>
    <n v="7410.5"/>
    <n v="1473.2"/>
    <x v="0"/>
    <s v="Well Protected"/>
    <n v="7410.5"/>
    <n v="1473.2"/>
    <s v="Well Protected"/>
    <s v="Well Protected"/>
    <s v="Endemic"/>
    <s v="LC"/>
    <b v="1"/>
    <b v="1"/>
  </r>
  <r>
    <s v="Tylecodon reticulatus subsp. phyllopodium"/>
    <n v="4992.8999999999996"/>
    <n v="4282"/>
    <x v="0"/>
    <s v="Well Protected"/>
    <n v="1140.18"/>
    <n v="4282"/>
    <s v="Well Protected"/>
    <s v="Well Protected"/>
    <s v="Not endemic"/>
    <s v="LC"/>
    <b v="1"/>
    <b v="1"/>
  </r>
  <r>
    <s v="Tylosema esculentum"/>
    <n v="547.65"/>
    <n v="385.3"/>
    <x v="0"/>
    <s v="Well Protected"/>
    <n v="547.65"/>
    <n v="385.3"/>
    <s v="Well Protected"/>
    <s v="Well Protected"/>
    <s v="Not endemic"/>
    <s v="LC"/>
    <b v="1"/>
    <b v="1"/>
  </r>
  <r>
    <s v="Urochloa brachyura"/>
    <n v="12015.4"/>
    <n v="8344"/>
    <x v="0"/>
    <s v="Well Protected"/>
    <n v="9600.0400000000009"/>
    <n v="3426.53"/>
    <s v="Well Protected"/>
    <s v="Well Protected"/>
    <s v="Not endemic"/>
    <s v="LC"/>
    <b v="1"/>
    <b v="1"/>
  </r>
  <r>
    <s v="Ursinia filipes"/>
    <n v="115.59"/>
    <n v="115.61"/>
    <x v="0"/>
    <s v="Well Protected"/>
    <n v="58.25"/>
    <n v="57.511000000000003"/>
    <s v="Moderately Protected"/>
    <s v="Moderately Protected"/>
    <s v="Endemic"/>
    <s v="NT"/>
    <b v="0"/>
    <b v="1"/>
  </r>
  <r>
    <s v="Ursinia heterodonta"/>
    <n v="26164.05"/>
    <n v="25576.45"/>
    <x v="0"/>
    <s v="Well Protected"/>
    <n v="19703.509999999998"/>
    <n v="15816.71"/>
    <s v="Well Protected"/>
    <s v="Well Protected"/>
    <s v="Endemic"/>
    <s v="LC"/>
    <b v="1"/>
    <b v="1"/>
  </r>
  <r>
    <s v="Ursinia nana subsp. nana"/>
    <n v="851651.7"/>
    <n v="551926.4"/>
    <x v="0"/>
    <s v="Well Protected"/>
    <n v="851651.7"/>
    <n v="551926.4"/>
    <s v="Well Protected"/>
    <s v="Well Protected"/>
    <s v="Not endemic"/>
    <s v="LC"/>
    <b v="1"/>
    <b v="1"/>
  </r>
  <r>
    <s v="Ursinia sericea"/>
    <n v="17655.45"/>
    <n v="17585.900000000001"/>
    <x v="0"/>
    <s v="Well Protected"/>
    <n v="11274.18"/>
    <n v="9613.02"/>
    <s v="Well Protected"/>
    <s v="Well Protected"/>
    <s v="Endemic"/>
    <s v="LC"/>
    <b v="1"/>
    <b v="1"/>
  </r>
  <r>
    <s v="Vachellia erioloba"/>
    <n v="140937"/>
    <n v="129029.7"/>
    <x v="0"/>
    <s v="Well Protected"/>
    <n v="134279.70000000001"/>
    <n v="120117"/>
    <s v="Well Protected"/>
    <s v="Well Protected"/>
    <s v="Not endemic"/>
    <s v="LC"/>
    <b v="1"/>
    <b v="1"/>
  </r>
  <r>
    <s v="Vachellia nebrownii"/>
    <n v="4835.5"/>
    <n v="4863.3"/>
    <x v="0"/>
    <s v="Well Protected"/>
    <n v="4380.1000000000004"/>
    <n v="3245.58"/>
    <s v="Well Protected"/>
    <s v="Well Protected"/>
    <s v="Not endemic"/>
    <s v="LC"/>
    <b v="1"/>
    <b v="1"/>
  </r>
  <r>
    <s v="Vachellia nilotica subsp. kraussiana"/>
    <n v="1681983"/>
    <n v="1579647"/>
    <x v="0"/>
    <s v="Well Protected"/>
    <n v="1598278"/>
    <n v="1059715"/>
    <s v="Well Protected"/>
    <s v="Well Protected"/>
    <s v="Not endemic"/>
    <s v="LC"/>
    <b v="1"/>
    <b v="1"/>
  </r>
  <r>
    <s v="Vachellia robusta subsp. robusta"/>
    <n v="4834.3500000000004"/>
    <n v="4377.05"/>
    <x v="0"/>
    <s v="Well Protected"/>
    <n v="4366.32"/>
    <n v="3379.2049999999999"/>
    <s v="Well Protected"/>
    <s v="Well Protected"/>
    <s v="Not endemic"/>
    <s v="LC"/>
    <b v="1"/>
    <b v="1"/>
  </r>
  <r>
    <s v="Vahlia capensis subsp. vulgaris"/>
    <n v="66205.2"/>
    <n v="63198.2"/>
    <x v="0"/>
    <s v="Well Protected"/>
    <n v="66205.2"/>
    <n v="63198.2"/>
    <s v="Well Protected"/>
    <s v="Well Protected"/>
    <s v="Not endemic"/>
    <s v="LC"/>
    <b v="1"/>
    <b v="1"/>
  </r>
  <r>
    <s v="Vangueria soutpansbergensis"/>
    <n v="56"/>
    <n v="0"/>
    <x v="3"/>
    <s v="Not Protected"/>
    <n v="5.6"/>
    <n v="0"/>
    <s v="Poorly Protected"/>
    <s v="Not Protected"/>
    <s v="Endemic"/>
    <s v="LC"/>
    <b v="0"/>
    <b v="0"/>
  </r>
  <r>
    <s v="Vigna unguiculata subsp. dekindtiana"/>
    <n v="156208.6"/>
    <n v="134653"/>
    <x v="0"/>
    <s v="Well Protected"/>
    <n v="150532.6"/>
    <n v="121620"/>
    <s v="Well Protected"/>
    <s v="Well Protected"/>
    <s v="Not endemic"/>
    <s v="LC"/>
    <b v="1"/>
    <b v="1"/>
  </r>
  <r>
    <s v="Viscum hoolei"/>
    <n v="13402.9"/>
    <n v="13328.9"/>
    <x v="0"/>
    <s v="Well Protected"/>
    <n v="11064.49"/>
    <n v="7729.31"/>
    <s v="Well Protected"/>
    <s v="Well Protected"/>
    <s v="Not endemic"/>
    <s v="LC"/>
    <b v="1"/>
    <b v="1"/>
  </r>
  <r>
    <s v="Wahlenbergia capensis"/>
    <n v="12435.2"/>
    <n v="12322.1"/>
    <x v="0"/>
    <s v="Well Protected"/>
    <n v="12435.2"/>
    <n v="12322.1"/>
    <s v="Well Protected"/>
    <s v="Well Protected"/>
    <s v="Endemic"/>
    <s v="LC"/>
    <b v="1"/>
    <b v="1"/>
  </r>
  <r>
    <s v="Wahlenbergia costata"/>
    <n v="0"/>
    <n v="0"/>
    <x v="1"/>
    <s v="Not Protected"/>
    <n v="0"/>
    <n v="0"/>
    <s v="Not Protected"/>
    <s v="Not Protected"/>
    <s v="Endemic"/>
    <s v="DD"/>
    <b v="1"/>
    <b v="1"/>
  </r>
  <r>
    <s v="Wahlenbergia juncea"/>
    <n v="7183.9"/>
    <n v="877.2"/>
    <x v="0"/>
    <s v="Well Protected"/>
    <n v="7146.25"/>
    <n v="760.25"/>
    <s v="Well Protected"/>
    <s v="Well Protected"/>
    <s v="Endemic"/>
    <s v="LC"/>
    <b v="1"/>
    <b v="1"/>
  </r>
  <r>
    <s v="Wahlenbergia longifolia"/>
    <n v="1565.65"/>
    <n v="1476.65"/>
    <x v="0"/>
    <s v="Well Protected"/>
    <n v="1565.65"/>
    <n v="1476.65"/>
    <s v="Well Protected"/>
    <s v="Well Protected"/>
    <s v="Endemic"/>
    <s v="NT"/>
    <b v="1"/>
    <b v="1"/>
  </r>
  <r>
    <s v="Wahlenbergia paniculata"/>
    <n v="4053"/>
    <n v="3521.9"/>
    <x v="0"/>
    <s v="Well Protected"/>
    <n v="4053"/>
    <n v="3521.9"/>
    <s v="Well Protected"/>
    <s v="Well Protected"/>
    <s v="Endemic"/>
    <s v="LC"/>
    <b v="1"/>
    <b v="1"/>
  </r>
  <r>
    <s v="Wahlenbergia rivularis"/>
    <n v="4684.8999999999996"/>
    <n v="4561.3500000000004"/>
    <x v="0"/>
    <s v="Well Protected"/>
    <n v="4435.3850000000002"/>
    <n v="2520.0500000000002"/>
    <s v="Well Protected"/>
    <s v="Well Protected"/>
    <s v="Endemic"/>
    <s v="LC"/>
    <b v="1"/>
    <b v="1"/>
  </r>
  <r>
    <s v="Wahlenbergia tenerrima"/>
    <n v="45984.3"/>
    <n v="27561.85"/>
    <x v="0"/>
    <s v="Well Protected"/>
    <n v="38866.57"/>
    <n v="17398.97"/>
    <s v="Well Protected"/>
    <s v="Well Protected"/>
    <s v="Endemic"/>
    <s v="LC"/>
    <b v="1"/>
    <b v="1"/>
  </r>
  <r>
    <s v="Warburgia salutaris"/>
    <n v="23.3"/>
    <n v="22.12"/>
    <x v="2"/>
    <s v="Poorly Protected"/>
    <n v="15.994"/>
    <n v="13.496"/>
    <s v="Poorly Protected"/>
    <s v="Poorly Protected"/>
    <s v="Not endemic"/>
    <s v="VU"/>
    <b v="1"/>
    <b v="1"/>
  </r>
  <r>
    <s v="Watsonia borbonica subsp. ardernei"/>
    <n v="350.2"/>
    <n v="350.8"/>
    <x v="0"/>
    <s v="Well Protected"/>
    <n v="175.1"/>
    <n v="151.37"/>
    <s v="Well Protected"/>
    <s v="Well Protected"/>
    <s v="Endemic"/>
    <s v="EN"/>
    <b v="1"/>
    <b v="1"/>
  </r>
  <r>
    <s v="Watsonia vanderspuyiae"/>
    <n v="9791.5"/>
    <n v="9814.2999999999993"/>
    <x v="0"/>
    <s v="Well Protected"/>
    <n v="5008.8500000000004"/>
    <n v="5706.65"/>
    <s v="Well Protected"/>
    <s v="Well Protected"/>
    <s v="Endemic"/>
    <s v="LC"/>
    <b v="1"/>
    <b v="1"/>
  </r>
  <r>
    <s v="Watsonia versfeldii"/>
    <n v="51.31"/>
    <n v="51.31"/>
    <x v="3"/>
    <s v="Moderately Protected"/>
    <n v="25.655000000000001"/>
    <n v="29.98"/>
    <s v="Poorly Protected"/>
    <s v="Poorly Protected"/>
    <s v="Endemic"/>
    <s v="LC"/>
    <b v="0"/>
    <b v="1"/>
  </r>
  <r>
    <s v="Watsonia wilmsii"/>
    <n v="1720"/>
    <n v="1719.25"/>
    <x v="0"/>
    <s v="Well Protected"/>
    <n v="1679.325"/>
    <n v="1430.11"/>
    <s v="Well Protected"/>
    <s v="Well Protected"/>
    <s v="Endemic"/>
    <s v="LC"/>
    <b v="1"/>
    <b v="1"/>
  </r>
  <r>
    <s v="Wiborgia obcordata"/>
    <n v="14979.9"/>
    <n v="14786.2"/>
    <x v="0"/>
    <s v="Well Protected"/>
    <n v="14979.9"/>
    <n v="14786.2"/>
    <s v="Well Protected"/>
    <s v="Well Protected"/>
    <s v="Endemic"/>
    <s v="LC"/>
    <b v="1"/>
    <b v="1"/>
  </r>
  <r>
    <s v="Wurmbea angustifolia"/>
    <n v="7316"/>
    <n v="7217.95"/>
    <x v="0"/>
    <s v="Well Protected"/>
    <n v="7175.1750000000002"/>
    <n v="6788.4"/>
    <s v="Well Protected"/>
    <s v="Well Protected"/>
    <s v="Not endemic"/>
    <s v="LC"/>
    <b v="1"/>
    <b v="1"/>
  </r>
  <r>
    <s v="Wurmbea spicata"/>
    <n v="2232.3000000000002"/>
    <n v="2242.0500000000002"/>
    <x v="0"/>
    <s v="Well Protected"/>
    <n v="1338.71"/>
    <n v="1303.22"/>
    <s v="Well Protected"/>
    <s v="Well Protected"/>
    <s v="Endemic"/>
    <s v="LC"/>
    <b v="1"/>
    <b v="1"/>
  </r>
  <r>
    <s v="Wurmbea stricta"/>
    <n v="2562.8000000000002"/>
    <n v="2577.6"/>
    <x v="0"/>
    <s v="Well Protected"/>
    <n v="1438.47"/>
    <n v="1657.66"/>
    <s v="Well Protected"/>
    <s v="Well Protected"/>
    <s v="Endemic"/>
    <s v="LC"/>
    <b v="1"/>
    <b v="1"/>
  </r>
  <r>
    <s v="Xylia torreana"/>
    <n v="551.1"/>
    <n v="551.15"/>
    <x v="0"/>
    <s v="Well Protected"/>
    <n v="551.1"/>
    <n v="275.57499999999999"/>
    <s v="Well Protected"/>
    <s v="Well Protected"/>
    <s v="Not endemic"/>
    <s v="LC"/>
    <b v="1"/>
    <b v="1"/>
  </r>
  <r>
    <s v="Xysmalobium confusum"/>
    <n v="119.55"/>
    <n v="109.18"/>
    <x v="0"/>
    <s v="Well Protected"/>
    <n v="119.38"/>
    <n v="102.765"/>
    <s v="Well Protected"/>
    <s v="Well Protected"/>
    <s v="Not endemic"/>
    <s v="LC"/>
    <b v="1"/>
    <b v="1"/>
  </r>
  <r>
    <s v="Zaluzianskya distans"/>
    <n v="68.97"/>
    <n v="69.430000000000007"/>
    <x v="3"/>
    <s v="Moderately Protected"/>
    <n v="65.400000000000006"/>
    <n v="40.42"/>
    <s v="Moderately Protected"/>
    <s v="Poorly Protected"/>
    <s v="Endemic"/>
    <s v="Rare"/>
    <b v="1"/>
    <b v="0"/>
  </r>
  <r>
    <s v="Zaluzianskya glandulosa"/>
    <n v="30"/>
    <n v="30"/>
    <x v="2"/>
    <s v="Poorly Protected"/>
    <n v="15"/>
    <n v="15"/>
    <s v="Poorly Protected"/>
    <s v="Poorly Protected"/>
    <s v="Endemic"/>
    <s v="Critically Rare"/>
    <b v="1"/>
    <b v="1"/>
  </r>
  <r>
    <s v="Zaluzianskya inflata"/>
    <n v="458.8"/>
    <n v="459.05"/>
    <x v="0"/>
    <s v="Well Protected"/>
    <n v="406.10500000000002"/>
    <n v="258.8"/>
    <s v="Well Protected"/>
    <s v="Well Protected"/>
    <s v="Endemic"/>
    <s v="LC"/>
    <b v="1"/>
    <b v="1"/>
  </r>
  <r>
    <s v="Zaluzianskya natalensis"/>
    <n v="3855.8"/>
    <n v="3276.85"/>
    <x v="0"/>
    <s v="Well Protected"/>
    <n v="3208.8049999999998"/>
    <n v="1784.4"/>
    <s v="Well Protected"/>
    <s v="Well Protected"/>
    <s v="Not endemic"/>
    <s v="LC"/>
    <b v="1"/>
    <b v="1"/>
  </r>
  <r>
    <s v="Zaluzianskya regalis"/>
    <n v="0"/>
    <n v="0"/>
    <x v="1"/>
    <s v="Not Protected"/>
    <n v="0"/>
    <n v="0"/>
    <s v="Not Protected"/>
    <s v="Not Protected"/>
    <s v="Endemic"/>
    <s v="Rare"/>
    <b v="1"/>
    <b v="1"/>
  </r>
  <r>
    <s v="Zaluzianskya spathacea"/>
    <n v="27798.1"/>
    <n v="25318.1"/>
    <x v="0"/>
    <s v="Well Protected"/>
    <n v="25437.25"/>
    <n v="13312.9"/>
    <s v="Well Protected"/>
    <s v="Well Protected"/>
    <s v="Not endemic"/>
    <s v="LC"/>
    <b v="1"/>
    <b v="1"/>
  </r>
  <r>
    <s v="Zehneria parvifolia"/>
    <n v="1707.35"/>
    <n v="1711.7"/>
    <x v="0"/>
    <s v="Well Protected"/>
    <n v="1707.35"/>
    <n v="1711.7"/>
    <s v="Well Protected"/>
    <s v="Well Protected"/>
    <s v="Not endemic"/>
    <s v="LC"/>
    <b v="1"/>
    <b v="1"/>
  </r>
  <r>
    <s v="Zyrphelis ecklonis subsp. strictifolia"/>
    <n v="50"/>
    <n v="50"/>
    <x v="3"/>
    <s v="Moderately Protected"/>
    <n v="25"/>
    <n v="45"/>
    <s v="Poorly Protected"/>
    <s v="Poorly Protected"/>
    <s v="Endemic"/>
    <s v="Rare"/>
    <b v="0"/>
    <b v="1"/>
  </r>
  <r>
    <s v="Zyrphelis leiocarpa"/>
    <n v="473"/>
    <n v="473.05"/>
    <x v="0"/>
    <s v="Well Protected"/>
    <n v="236.5"/>
    <n v="236.245"/>
    <s v="Well Protected"/>
    <s v="Well Protected"/>
    <s v="Endemic"/>
    <s v="NT"/>
    <b v="1"/>
    <b v="1"/>
  </r>
  <r>
    <m/>
    <m/>
    <m/>
    <x v="4"/>
    <m/>
    <m/>
    <m/>
    <m/>
    <m/>
    <m/>
    <m/>
    <m/>
    <m/>
  </r>
  <r>
    <m/>
    <m/>
    <m/>
    <x v="4"/>
    <m/>
    <m/>
    <m/>
    <m/>
    <m/>
    <n v="7.0000000000000007E-2"/>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r>
    <m/>
    <m/>
    <m/>
    <x v="4"/>
    <m/>
    <m/>
    <m/>
    <m/>
    <m/>
    <m/>
    <m/>
    <m/>
    <m/>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83">
  <r>
    <x v="0"/>
    <x v="0"/>
    <x v="0"/>
    <x v="0"/>
    <s v="Well protected"/>
    <x v="0"/>
    <s v="Well protected"/>
    <m/>
    <x v="0"/>
  </r>
  <r>
    <x v="0"/>
    <x v="1"/>
    <x v="0"/>
    <x v="0"/>
    <s v="Well protected"/>
    <x v="0"/>
    <s v="Well protected"/>
    <m/>
    <x v="0"/>
  </r>
  <r>
    <x v="0"/>
    <x v="2"/>
    <x v="0"/>
    <x v="0"/>
    <s v="Well protected"/>
    <x v="0"/>
    <s v="Well protected"/>
    <m/>
    <x v="0"/>
  </r>
  <r>
    <x v="0"/>
    <x v="3"/>
    <x v="1"/>
    <x v="1"/>
    <s v="Poorly protected"/>
    <x v="1"/>
    <s v="Poorly protected"/>
    <m/>
    <x v="1"/>
  </r>
  <r>
    <x v="0"/>
    <x v="4"/>
    <x v="0"/>
    <x v="1"/>
    <s v="Well protected"/>
    <x v="0"/>
    <s v="Well protected"/>
    <m/>
    <x v="0"/>
  </r>
  <r>
    <x v="0"/>
    <x v="5"/>
    <x v="0"/>
    <x v="0"/>
    <s v="Well protected"/>
    <x v="0"/>
    <s v="Well protected"/>
    <m/>
    <x v="0"/>
  </r>
  <r>
    <x v="0"/>
    <x v="6"/>
    <x v="0"/>
    <x v="1"/>
    <s v="Well protected"/>
    <x v="0"/>
    <s v="Well protected"/>
    <m/>
    <x v="0"/>
  </r>
  <r>
    <x v="0"/>
    <x v="7"/>
    <x v="2"/>
    <x v="0"/>
    <s v="Poorly protected"/>
    <x v="1"/>
    <s v="Poorly protected"/>
    <m/>
    <x v="0"/>
  </r>
  <r>
    <x v="0"/>
    <x v="8"/>
    <x v="0"/>
    <x v="0"/>
    <s v="Well protected"/>
    <x v="0"/>
    <s v="Well protected"/>
    <m/>
    <x v="0"/>
  </r>
  <r>
    <x v="0"/>
    <x v="9"/>
    <x v="0"/>
    <x v="1"/>
    <s v="Poorly protected"/>
    <x v="1"/>
    <s v="Moderately protected"/>
    <m/>
    <x v="0"/>
  </r>
  <r>
    <x v="0"/>
    <x v="10"/>
    <x v="0"/>
    <x v="0"/>
    <s v="Moderately protected"/>
    <x v="2"/>
    <s v="Moderately protected"/>
    <m/>
    <x v="0"/>
  </r>
  <r>
    <x v="0"/>
    <x v="11"/>
    <x v="0"/>
    <x v="1"/>
    <s v="Poorly protected"/>
    <x v="1"/>
    <s v="Moderately protected"/>
    <m/>
    <x v="0"/>
  </r>
  <r>
    <x v="0"/>
    <x v="12"/>
    <x v="1"/>
    <x v="1"/>
    <s v="Not protected"/>
    <x v="3"/>
    <s v="Not protected"/>
    <m/>
    <x v="1"/>
  </r>
  <r>
    <x v="0"/>
    <x v="13"/>
    <x v="1"/>
    <x v="1"/>
    <s v="Not protected"/>
    <x v="3"/>
    <s v="Not protected"/>
    <m/>
    <x v="1"/>
  </r>
  <r>
    <x v="0"/>
    <x v="14"/>
    <x v="2"/>
    <x v="1"/>
    <s v="Well protected"/>
    <x v="0"/>
    <s v="Well protected"/>
    <m/>
    <x v="0"/>
  </r>
  <r>
    <x v="0"/>
    <x v="15"/>
    <x v="2"/>
    <x v="1"/>
    <s v="Well protected"/>
    <x v="0"/>
    <s v="Well protected"/>
    <m/>
    <x v="0"/>
  </r>
  <r>
    <x v="0"/>
    <x v="16"/>
    <x v="3"/>
    <x v="1"/>
    <s v="Well protected"/>
    <x v="0"/>
    <s v="Well protected"/>
    <m/>
    <x v="0"/>
  </r>
  <r>
    <x v="0"/>
    <x v="17"/>
    <x v="3"/>
    <x v="1"/>
    <s v="Well protected"/>
    <x v="0"/>
    <s v="Well protected"/>
    <m/>
    <x v="0"/>
  </r>
  <r>
    <x v="0"/>
    <x v="18"/>
    <x v="3"/>
    <x v="1"/>
    <s v="Well protected"/>
    <x v="0"/>
    <s v="Well protected"/>
    <m/>
    <x v="0"/>
  </r>
  <r>
    <x v="0"/>
    <x v="19"/>
    <x v="1"/>
    <x v="1"/>
    <s v="Well protected"/>
    <x v="0"/>
    <s v="Well protected"/>
    <m/>
    <x v="0"/>
  </r>
  <r>
    <x v="0"/>
    <x v="20"/>
    <x v="3"/>
    <x v="1"/>
    <s v="Well protected"/>
    <x v="0"/>
    <s v="Well protected"/>
    <m/>
    <x v="0"/>
  </r>
  <r>
    <x v="0"/>
    <x v="21"/>
    <x v="4"/>
    <x v="1"/>
    <s v="Not protected"/>
    <x v="3"/>
    <s v="Not protected"/>
    <m/>
    <x v="1"/>
  </r>
  <r>
    <x v="0"/>
    <x v="22"/>
    <x v="4"/>
    <x v="1"/>
    <s v="Poorly protected"/>
    <x v="1"/>
    <s v="Poorly protected"/>
    <m/>
    <x v="1"/>
  </r>
  <r>
    <x v="0"/>
    <x v="23"/>
    <x v="0"/>
    <x v="1"/>
    <s v="Well protected"/>
    <x v="0"/>
    <s v="Well protected"/>
    <m/>
    <x v="0"/>
  </r>
  <r>
    <x v="0"/>
    <x v="24"/>
    <x v="0"/>
    <x v="0"/>
    <s v="Well protected"/>
    <x v="0"/>
    <s v="Well protected"/>
    <m/>
    <x v="0"/>
  </r>
  <r>
    <x v="0"/>
    <x v="25"/>
    <x v="1"/>
    <x v="0"/>
    <s v="Not protected"/>
    <x v="3"/>
    <s v="Not protected"/>
    <m/>
    <x v="1"/>
  </r>
  <r>
    <x v="0"/>
    <x v="26"/>
    <x v="0"/>
    <x v="0"/>
    <s v="Well protected"/>
    <x v="0"/>
    <s v="Well protected"/>
    <m/>
    <x v="0"/>
  </r>
  <r>
    <x v="0"/>
    <x v="27"/>
    <x v="0"/>
    <x v="1"/>
    <s v="Well protected"/>
    <x v="0"/>
    <s v="Well protected"/>
    <m/>
    <x v="0"/>
  </r>
  <r>
    <x v="0"/>
    <x v="28"/>
    <x v="0"/>
    <x v="0"/>
    <s v="Well protected"/>
    <x v="0"/>
    <s v="Well protected"/>
    <m/>
    <x v="0"/>
  </r>
  <r>
    <x v="0"/>
    <x v="29"/>
    <x v="4"/>
    <x v="1"/>
    <s v="Not protected"/>
    <x v="3"/>
    <s v="Not protected"/>
    <m/>
    <x v="1"/>
  </r>
  <r>
    <x v="0"/>
    <x v="30"/>
    <x v="1"/>
    <x v="1"/>
    <s v="Not protected"/>
    <x v="3"/>
    <s v="Not protected"/>
    <m/>
    <x v="1"/>
  </r>
  <r>
    <x v="0"/>
    <x v="31"/>
    <x v="5"/>
    <x v="1"/>
    <s v="Not protected"/>
    <x v="3"/>
    <s v="Not protected"/>
    <m/>
    <x v="0"/>
  </r>
  <r>
    <x v="0"/>
    <x v="32"/>
    <x v="3"/>
    <x v="1"/>
    <s v="Well protected"/>
    <x v="0"/>
    <s v="Well protected"/>
    <m/>
    <x v="0"/>
  </r>
  <r>
    <x v="0"/>
    <x v="33"/>
    <x v="0"/>
    <x v="1"/>
    <s v="Well protected"/>
    <x v="0"/>
    <s v="Well protected"/>
    <m/>
    <x v="0"/>
  </r>
  <r>
    <x v="0"/>
    <x v="34"/>
    <x v="2"/>
    <x v="1"/>
    <s v="Well protected"/>
    <x v="0"/>
    <s v="Well protected"/>
    <m/>
    <x v="0"/>
  </r>
  <r>
    <x v="0"/>
    <x v="35"/>
    <x v="2"/>
    <x v="0"/>
    <s v="Not protected"/>
    <x v="3"/>
    <s v="Not protected"/>
    <m/>
    <x v="0"/>
  </r>
  <r>
    <x v="0"/>
    <x v="36"/>
    <x v="0"/>
    <x v="1"/>
    <s v="Well protected"/>
    <x v="0"/>
    <s v="Well protected"/>
    <m/>
    <x v="0"/>
  </r>
  <r>
    <x v="0"/>
    <x v="37"/>
    <x v="0"/>
    <x v="0"/>
    <s v="Well protected"/>
    <x v="0"/>
    <s v="Well protected"/>
    <m/>
    <x v="0"/>
  </r>
  <r>
    <x v="0"/>
    <x v="38"/>
    <x v="0"/>
    <x v="0"/>
    <s v="Well protected"/>
    <x v="0"/>
    <s v="Well protected"/>
    <m/>
    <x v="0"/>
  </r>
  <r>
    <x v="0"/>
    <x v="39"/>
    <x v="0"/>
    <x v="1"/>
    <s v="Well protected"/>
    <x v="0"/>
    <s v="Well protected"/>
    <m/>
    <x v="0"/>
  </r>
  <r>
    <x v="0"/>
    <x v="40"/>
    <x v="0"/>
    <x v="1"/>
    <s v="Well protected"/>
    <x v="0"/>
    <s v="Well protected"/>
    <m/>
    <x v="0"/>
  </r>
  <r>
    <x v="0"/>
    <x v="41"/>
    <x v="0"/>
    <x v="1"/>
    <s v="Well protected"/>
    <x v="0"/>
    <s v="Well protected"/>
    <m/>
    <x v="0"/>
  </r>
  <r>
    <x v="0"/>
    <x v="42"/>
    <x v="0"/>
    <x v="0"/>
    <s v="Well protected"/>
    <x v="0"/>
    <s v="Well protected"/>
    <m/>
    <x v="0"/>
  </r>
  <r>
    <x v="0"/>
    <x v="43"/>
    <x v="3"/>
    <x v="1"/>
    <s v="Moderately protected"/>
    <x v="2"/>
    <s v="Moderately protected"/>
    <m/>
    <x v="0"/>
  </r>
  <r>
    <x v="0"/>
    <x v="44"/>
    <x v="3"/>
    <x v="0"/>
    <s v="Well protected"/>
    <x v="0"/>
    <s v="Well protected"/>
    <m/>
    <x v="0"/>
  </r>
  <r>
    <x v="0"/>
    <x v="45"/>
    <x v="2"/>
    <x v="1"/>
    <s v="Not protected"/>
    <x v="3"/>
    <s v="Not protected"/>
    <m/>
    <x v="0"/>
  </r>
  <r>
    <x v="0"/>
    <x v="46"/>
    <x v="0"/>
    <x v="1"/>
    <s v="Well protected"/>
    <x v="0"/>
    <s v="Well protected"/>
    <m/>
    <x v="0"/>
  </r>
  <r>
    <x v="0"/>
    <x v="47"/>
    <x v="0"/>
    <x v="0"/>
    <s v="Well protected"/>
    <x v="0"/>
    <s v="Well protected"/>
    <m/>
    <x v="0"/>
  </r>
  <r>
    <x v="0"/>
    <x v="48"/>
    <x v="2"/>
    <x v="1"/>
    <s v="Poorly protected"/>
    <x v="1"/>
    <s v="Moderately protected"/>
    <m/>
    <x v="0"/>
  </r>
  <r>
    <x v="0"/>
    <x v="49"/>
    <x v="1"/>
    <x v="1"/>
    <s v="Not protected"/>
    <x v="3"/>
    <s v="Not protected"/>
    <m/>
    <x v="1"/>
  </r>
  <r>
    <x v="0"/>
    <x v="50"/>
    <x v="0"/>
    <x v="1"/>
    <s v="Well protected"/>
    <x v="0"/>
    <s v="Well protected"/>
    <m/>
    <x v="0"/>
  </r>
  <r>
    <x v="0"/>
    <x v="51"/>
    <x v="0"/>
    <x v="1"/>
    <s v="Well protected"/>
    <x v="0"/>
    <s v="Well protected"/>
    <m/>
    <x v="0"/>
  </r>
  <r>
    <x v="0"/>
    <x v="52"/>
    <x v="0"/>
    <x v="1"/>
    <s v="Poorly protected"/>
    <x v="3"/>
    <s v="Poorly protected"/>
    <s v="Effectiveness scores goes from Fair to Good, species on the edge of Poorly protected when no effectivess is applied. "/>
    <x v="0"/>
  </r>
  <r>
    <x v="0"/>
    <x v="53"/>
    <x v="0"/>
    <x v="1"/>
    <s v="Well protected"/>
    <x v="0"/>
    <s v="Well protected"/>
    <m/>
    <x v="0"/>
  </r>
  <r>
    <x v="0"/>
    <x v="54"/>
    <x v="0"/>
    <x v="1"/>
    <s v="Well protected"/>
    <x v="0"/>
    <s v="Well protected"/>
    <m/>
    <x v="0"/>
  </r>
  <r>
    <x v="0"/>
    <x v="55"/>
    <x v="1"/>
    <x v="1"/>
    <s v="Well protected"/>
    <x v="0"/>
    <s v="Well protected"/>
    <m/>
    <x v="0"/>
  </r>
  <r>
    <x v="0"/>
    <x v="56"/>
    <x v="0"/>
    <x v="1"/>
    <s v="Well protected"/>
    <x v="0"/>
    <s v="Well protected"/>
    <m/>
    <x v="0"/>
  </r>
  <r>
    <x v="0"/>
    <x v="57"/>
    <x v="0"/>
    <x v="1"/>
    <s v="Poorly protected"/>
    <x v="1"/>
    <s v="Poorly protected"/>
    <m/>
    <x v="0"/>
  </r>
  <r>
    <x v="0"/>
    <x v="58"/>
    <x v="1"/>
    <x v="1"/>
    <s v="Not protected"/>
    <x v="3"/>
    <s v="Not protected"/>
    <m/>
    <x v="1"/>
  </r>
  <r>
    <x v="0"/>
    <x v="59"/>
    <x v="3"/>
    <x v="1"/>
    <s v="Moderately protected"/>
    <x v="2"/>
    <s v="Moderately protected"/>
    <m/>
    <x v="0"/>
  </r>
  <r>
    <x v="0"/>
    <x v="60"/>
    <x v="3"/>
    <x v="1"/>
    <s v="Well protected"/>
    <x v="0"/>
    <s v="Well protected"/>
    <m/>
    <x v="0"/>
  </r>
  <r>
    <x v="0"/>
    <x v="61"/>
    <x v="4"/>
    <x v="1"/>
    <s v="Poorly protected"/>
    <x v="3"/>
    <s v="Poorly protected"/>
    <s v="Notes from effectivenes scores indicate that the one protected area where the species was present, is impacts by threats and the effectives has gone from good to fair - &quot;Habiitat is well conserved, but some concerns around interaction of fire and habitat quality for Capensibufo rosei. Hybridization between Xenopus gilli and Xenopus laevis&quot;"/>
    <x v="1"/>
  </r>
  <r>
    <x v="0"/>
    <x v="62"/>
    <x v="1"/>
    <x v="1"/>
    <s v="Poorly protected"/>
    <x v="1"/>
    <s v="Poorly protected"/>
    <m/>
    <x v="1"/>
  </r>
  <r>
    <x v="0"/>
    <x v="63"/>
    <x v="0"/>
    <x v="1"/>
    <s v="Well protected"/>
    <x v="0"/>
    <s v="Well protected"/>
    <m/>
    <x v="0"/>
  </r>
  <r>
    <x v="0"/>
    <x v="64"/>
    <x v="0"/>
    <x v="0"/>
    <s v="Well protected"/>
    <x v="0"/>
    <s v="Well protected"/>
    <m/>
    <x v="0"/>
  </r>
  <r>
    <x v="0"/>
    <x v="65"/>
    <x v="0"/>
    <x v="0"/>
    <s v="Well protected"/>
    <x v="0"/>
    <s v="Well protected"/>
    <m/>
    <x v="0"/>
  </r>
  <r>
    <x v="0"/>
    <x v="66"/>
    <x v="0"/>
    <x v="1"/>
    <s v="Well protected"/>
    <x v="0"/>
    <s v="Well protected"/>
    <m/>
    <x v="0"/>
  </r>
  <r>
    <x v="0"/>
    <x v="67"/>
    <x v="1"/>
    <x v="1"/>
    <s v="Poorly protected"/>
    <x v="1"/>
    <s v="Poorly protected"/>
    <m/>
    <x v="1"/>
  </r>
  <r>
    <x v="0"/>
    <x v="68"/>
    <x v="0"/>
    <x v="1"/>
    <s v="Poorly protected"/>
    <x v="1"/>
    <s v="Poorly protected"/>
    <m/>
    <x v="0"/>
  </r>
  <r>
    <x v="0"/>
    <x v="69"/>
    <x v="0"/>
    <x v="1"/>
    <s v="Well protected"/>
    <x v="0"/>
    <s v="Well protected"/>
    <m/>
    <x v="0"/>
  </r>
  <r>
    <x v="0"/>
    <x v="70"/>
    <x v="0"/>
    <x v="1"/>
    <s v="Moderately protected"/>
    <x v="2"/>
    <s v="Moderately protected"/>
    <m/>
    <x v="0"/>
  </r>
  <r>
    <x v="0"/>
    <x v="71"/>
    <x v="1"/>
    <x v="1"/>
    <s v="Poorly protected"/>
    <x v="1"/>
    <s v="Poorly protected"/>
    <m/>
    <x v="1"/>
  </r>
  <r>
    <x v="0"/>
    <x v="72"/>
    <x v="0"/>
    <x v="0"/>
    <s v="Not evaluated"/>
    <x v="4"/>
    <s v="Not evaluated"/>
    <m/>
    <x v="0"/>
  </r>
  <r>
    <x v="0"/>
    <x v="73"/>
    <x v="0"/>
    <x v="1"/>
    <s v="Well protected"/>
    <x v="0"/>
    <s v="Well protected"/>
    <m/>
    <x v="0"/>
  </r>
  <r>
    <x v="0"/>
    <x v="74"/>
    <x v="0"/>
    <x v="0"/>
    <s v="Well protected"/>
    <x v="0"/>
    <s v="Well protected"/>
    <m/>
    <x v="0"/>
  </r>
  <r>
    <x v="0"/>
    <x v="75"/>
    <x v="0"/>
    <x v="0"/>
    <s v="Well protected"/>
    <x v="0"/>
    <s v="Well protected"/>
    <m/>
    <x v="0"/>
  </r>
  <r>
    <x v="0"/>
    <x v="76"/>
    <x v="0"/>
    <x v="0"/>
    <s v="Well protected"/>
    <x v="0"/>
    <s v="Well protected"/>
    <m/>
    <x v="0"/>
  </r>
  <r>
    <x v="0"/>
    <x v="77"/>
    <x v="0"/>
    <x v="0"/>
    <s v="Well protected"/>
    <x v="0"/>
    <s v="Well protected"/>
    <m/>
    <x v="0"/>
  </r>
  <r>
    <x v="0"/>
    <x v="78"/>
    <x v="0"/>
    <x v="1"/>
    <s v="Well protected"/>
    <x v="0"/>
    <s v="Well protected"/>
    <m/>
    <x v="0"/>
  </r>
  <r>
    <x v="0"/>
    <x v="79"/>
    <x v="0"/>
    <x v="0"/>
    <s v="Well protected"/>
    <x v="0"/>
    <s v="Well protected"/>
    <m/>
    <x v="0"/>
  </r>
  <r>
    <x v="0"/>
    <x v="80"/>
    <x v="1"/>
    <x v="1"/>
    <s v="Poorly protected"/>
    <x v="1"/>
    <s v="Moderately protected"/>
    <m/>
    <x v="1"/>
  </r>
  <r>
    <x v="0"/>
    <x v="81"/>
    <x v="3"/>
    <x v="1"/>
    <s v="Well protected"/>
    <x v="0"/>
    <s v="Well protected"/>
    <m/>
    <x v="0"/>
  </r>
  <r>
    <x v="0"/>
    <x v="82"/>
    <x v="0"/>
    <x v="0"/>
    <s v="Well protected"/>
    <x v="0"/>
    <s v="Well protected"/>
    <m/>
    <x v="0"/>
  </r>
  <r>
    <x v="0"/>
    <x v="83"/>
    <x v="0"/>
    <x v="0"/>
    <s v="Well protected"/>
    <x v="0"/>
    <s v="Well protected"/>
    <m/>
    <x v="0"/>
  </r>
  <r>
    <x v="0"/>
    <x v="84"/>
    <x v="0"/>
    <x v="0"/>
    <s v="Well protected"/>
    <x v="0"/>
    <s v="Well protected"/>
    <m/>
    <x v="0"/>
  </r>
  <r>
    <x v="0"/>
    <x v="85"/>
    <x v="0"/>
    <x v="0"/>
    <s v="Well protected"/>
    <x v="0"/>
    <s v="Well protected"/>
    <m/>
    <x v="0"/>
  </r>
  <r>
    <x v="0"/>
    <x v="86"/>
    <x v="0"/>
    <x v="0"/>
    <s v="Well protected"/>
    <x v="0"/>
    <s v="Well protected"/>
    <m/>
    <x v="0"/>
  </r>
  <r>
    <x v="0"/>
    <x v="87"/>
    <x v="0"/>
    <x v="1"/>
    <s v="Well protected"/>
    <x v="0"/>
    <s v="Well protected"/>
    <m/>
    <x v="0"/>
  </r>
  <r>
    <x v="0"/>
    <x v="88"/>
    <x v="1"/>
    <x v="1"/>
    <s v="Well protected"/>
    <x v="0"/>
    <s v="Well protected"/>
    <m/>
    <x v="0"/>
  </r>
  <r>
    <x v="0"/>
    <x v="89"/>
    <x v="1"/>
    <x v="1"/>
    <s v="Poorly protected"/>
    <x v="2"/>
    <s v="Moderately protected"/>
    <s v="Expansion  + Improvement in sections of a PA - effectiveness scores from fair to good . &quot;Wetland habitats are threatened by roads but there has been a lot of rehab, but there has been good wetland rehabilitation in the park&quot;"/>
    <x v="0"/>
  </r>
  <r>
    <x v="0"/>
    <x v="90"/>
    <x v="3"/>
    <x v="1"/>
    <s v="Poorly protected"/>
    <x v="1"/>
    <s v="Moderately protected"/>
    <m/>
    <x v="0"/>
  </r>
  <r>
    <x v="0"/>
    <x v="91"/>
    <x v="0"/>
    <x v="0"/>
    <s v="Well protected"/>
    <x v="0"/>
    <s v="Well protected"/>
    <m/>
    <x v="0"/>
  </r>
  <r>
    <x v="0"/>
    <x v="92"/>
    <x v="0"/>
    <x v="0"/>
    <s v="Well protected"/>
    <x v="0"/>
    <s v="Well protected"/>
    <m/>
    <x v="0"/>
  </r>
  <r>
    <x v="0"/>
    <x v="93"/>
    <x v="0"/>
    <x v="0"/>
    <s v="Well protected"/>
    <x v="0"/>
    <s v="Well protected"/>
    <m/>
    <x v="0"/>
  </r>
  <r>
    <x v="0"/>
    <x v="94"/>
    <x v="0"/>
    <x v="0"/>
    <s v="Well protected"/>
    <x v="0"/>
    <s v="Well protected"/>
    <m/>
    <x v="0"/>
  </r>
  <r>
    <x v="0"/>
    <x v="95"/>
    <x v="0"/>
    <x v="0"/>
    <s v="Well protected"/>
    <x v="0"/>
    <s v="Well protected"/>
    <m/>
    <x v="0"/>
  </r>
  <r>
    <x v="0"/>
    <x v="96"/>
    <x v="3"/>
    <x v="1"/>
    <s v="Well protected"/>
    <x v="0"/>
    <s v="Well protected"/>
    <m/>
    <x v="0"/>
  </r>
  <r>
    <x v="0"/>
    <x v="97"/>
    <x v="0"/>
    <x v="0"/>
    <s v="Well protected"/>
    <x v="0"/>
    <s v="Well protected"/>
    <m/>
    <x v="0"/>
  </r>
  <r>
    <x v="0"/>
    <x v="98"/>
    <x v="0"/>
    <x v="1"/>
    <s v="Poorly protected"/>
    <x v="0"/>
    <s v="Well protected"/>
    <s v="Major expansion in Zebra Camdebo PE"/>
    <x v="0"/>
  </r>
  <r>
    <x v="0"/>
    <x v="99"/>
    <x v="0"/>
    <x v="0"/>
    <s v="Well protected"/>
    <x v="0"/>
    <s v="Well protected"/>
    <m/>
    <x v="0"/>
  </r>
  <r>
    <x v="0"/>
    <x v="100"/>
    <x v="0"/>
    <x v="0"/>
    <s v="Well protected"/>
    <x v="0"/>
    <s v="Well protected"/>
    <m/>
    <x v="0"/>
  </r>
  <r>
    <x v="0"/>
    <x v="101"/>
    <x v="0"/>
    <x v="0"/>
    <s v="Well protected"/>
    <x v="0"/>
    <s v="Well protected"/>
    <m/>
    <x v="0"/>
  </r>
  <r>
    <x v="0"/>
    <x v="102"/>
    <x v="0"/>
    <x v="0"/>
    <s v="Well protected"/>
    <x v="0"/>
    <s v="Well protected"/>
    <m/>
    <x v="0"/>
  </r>
  <r>
    <x v="0"/>
    <x v="103"/>
    <x v="0"/>
    <x v="0"/>
    <s v="Well protected"/>
    <x v="0"/>
    <s v="Well protected"/>
    <m/>
    <x v="0"/>
  </r>
  <r>
    <x v="0"/>
    <x v="104"/>
    <x v="0"/>
    <x v="0"/>
    <s v="Not evaluated"/>
    <x v="4"/>
    <s v="Not evaluated"/>
    <m/>
    <x v="0"/>
  </r>
  <r>
    <x v="0"/>
    <x v="105"/>
    <x v="0"/>
    <x v="0"/>
    <s v="Well protected"/>
    <x v="0"/>
    <s v="Well protected"/>
    <m/>
    <x v="0"/>
  </r>
  <r>
    <x v="0"/>
    <x v="106"/>
    <x v="0"/>
    <x v="0"/>
    <s v="Well protected"/>
    <x v="0"/>
    <s v="Well protected"/>
    <m/>
    <x v="0"/>
  </r>
  <r>
    <x v="0"/>
    <x v="107"/>
    <x v="0"/>
    <x v="0"/>
    <s v="Well protected"/>
    <x v="0"/>
    <s v="Well protected"/>
    <m/>
    <x v="0"/>
  </r>
  <r>
    <x v="0"/>
    <x v="108"/>
    <x v="0"/>
    <x v="0"/>
    <s v="Well protected"/>
    <x v="0"/>
    <s v="Well protected"/>
    <m/>
    <x v="0"/>
  </r>
  <r>
    <x v="0"/>
    <x v="109"/>
    <x v="0"/>
    <x v="0"/>
    <s v="Well protected"/>
    <x v="0"/>
    <s v="Well protected"/>
    <m/>
    <x v="0"/>
  </r>
  <r>
    <x v="0"/>
    <x v="110"/>
    <x v="0"/>
    <x v="0"/>
    <s v="Well protected"/>
    <x v="0"/>
    <s v="Well protected"/>
    <m/>
    <x v="0"/>
  </r>
  <r>
    <x v="0"/>
    <x v="111"/>
    <x v="1"/>
    <x v="1"/>
    <s v="Poorly protected"/>
    <x v="1"/>
    <s v="Moderately protected"/>
    <m/>
    <x v="1"/>
  </r>
  <r>
    <x v="0"/>
    <x v="112"/>
    <x v="0"/>
    <x v="1"/>
    <s v="Poorly protected"/>
    <x v="2"/>
    <s v="Moderately protected"/>
    <s v="Major expansion of Indalo PE expansion "/>
    <x v="0"/>
  </r>
  <r>
    <x v="0"/>
    <x v="113"/>
    <x v="0"/>
    <x v="0"/>
    <s v="Well protected"/>
    <x v="0"/>
    <s v="Well protected"/>
    <m/>
    <x v="0"/>
  </r>
  <r>
    <x v="0"/>
    <x v="114"/>
    <x v="0"/>
    <x v="0"/>
    <s v="Well protected"/>
    <x v="0"/>
    <s v="Well protected"/>
    <m/>
    <x v="0"/>
  </r>
  <r>
    <x v="0"/>
    <x v="115"/>
    <x v="0"/>
    <x v="0"/>
    <s v="Well protected"/>
    <x v="0"/>
    <s v="Well protected"/>
    <m/>
    <x v="0"/>
  </r>
  <r>
    <x v="0"/>
    <x v="116"/>
    <x v="0"/>
    <x v="1"/>
    <s v="Well protected"/>
    <x v="0"/>
    <s v="Well protected"/>
    <m/>
    <x v="0"/>
  </r>
  <r>
    <x v="0"/>
    <x v="117"/>
    <x v="0"/>
    <x v="1"/>
    <s v="Well protected"/>
    <x v="0"/>
    <s v="Well protected"/>
    <m/>
    <x v="0"/>
  </r>
  <r>
    <x v="0"/>
    <x v="118"/>
    <x v="0"/>
    <x v="1"/>
    <s v="Well protected"/>
    <x v="0"/>
    <s v="Well protected"/>
    <m/>
    <x v="0"/>
  </r>
  <r>
    <x v="0"/>
    <x v="119"/>
    <x v="0"/>
    <x v="1"/>
    <s v="Well protected"/>
    <x v="0"/>
    <s v="Well protected"/>
    <m/>
    <x v="0"/>
  </r>
  <r>
    <x v="0"/>
    <x v="120"/>
    <x v="0"/>
    <x v="0"/>
    <s v="Well protected"/>
    <x v="0"/>
    <s v="Well protected"/>
    <m/>
    <x v="0"/>
  </r>
  <r>
    <x v="0"/>
    <x v="121"/>
    <x v="5"/>
    <x v="1"/>
    <s v="Not protected"/>
    <x v="3"/>
    <s v="Not protected"/>
    <m/>
    <x v="0"/>
  </r>
  <r>
    <x v="0"/>
    <x v="122"/>
    <x v="0"/>
    <x v="1"/>
    <s v="Well protected"/>
    <x v="0"/>
    <s v="Well protected"/>
    <m/>
    <x v="0"/>
  </r>
  <r>
    <x v="0"/>
    <x v="123"/>
    <x v="0"/>
    <x v="0"/>
    <s v="Well protected"/>
    <x v="0"/>
    <s v="Well protected"/>
    <m/>
    <x v="0"/>
  </r>
  <r>
    <x v="0"/>
    <x v="124"/>
    <x v="0"/>
    <x v="0"/>
    <s v="Well protected"/>
    <x v="0"/>
    <s v="Well protected"/>
    <m/>
    <x v="0"/>
  </r>
  <r>
    <x v="0"/>
    <x v="125"/>
    <x v="0"/>
    <x v="0"/>
    <s v="Well protected"/>
    <x v="0"/>
    <s v="Well protected"/>
    <m/>
    <x v="0"/>
  </r>
  <r>
    <x v="0"/>
    <x v="126"/>
    <x v="0"/>
    <x v="1"/>
    <s v="Well protected"/>
    <x v="0"/>
    <s v="Well protected"/>
    <m/>
    <x v="0"/>
  </r>
  <r>
    <x v="0"/>
    <x v="127"/>
    <x v="1"/>
    <x v="1"/>
    <s v="Not protected"/>
    <x v="3"/>
    <s v="Not protected"/>
    <m/>
    <x v="1"/>
  </r>
  <r>
    <x v="0"/>
    <x v="128"/>
    <x v="0"/>
    <x v="1"/>
    <s v="Well protected"/>
    <x v="0"/>
    <s v="Well protected"/>
    <m/>
    <x v="0"/>
  </r>
  <r>
    <x v="0"/>
    <x v="129"/>
    <x v="0"/>
    <x v="0"/>
    <s v="Well protected"/>
    <x v="0"/>
    <s v="Well protected"/>
    <m/>
    <x v="0"/>
  </r>
  <r>
    <x v="0"/>
    <x v="130"/>
    <x v="3"/>
    <x v="0"/>
    <s v="Well protected"/>
    <x v="0"/>
    <s v="Well protected"/>
    <m/>
    <x v="0"/>
  </r>
  <r>
    <x v="0"/>
    <x v="131"/>
    <x v="0"/>
    <x v="0"/>
    <s v="Moderately protected"/>
    <x v="2"/>
    <s v="Well protected"/>
    <s v="Some recovery after drought, but drought remains a threat - effectiveness in one PA went from Good to Fair"/>
    <x v="0"/>
  </r>
  <r>
    <x v="0"/>
    <x v="132"/>
    <x v="1"/>
    <x v="1"/>
    <s v="Poorly protected"/>
    <x v="2"/>
    <s v="Moderately protected"/>
    <s v="Possibly expansion as well, didnt check . Improvement in sections of a PA - effectiveness scores from previous assessment fair to good . &quot;Wetland habitats are threatened by roads but there has been a lot of rehab, but there has been good wetland rehabilitation in the park&quot;. "/>
    <x v="0"/>
  </r>
  <r>
    <x v="0"/>
    <x v="133"/>
    <x v="0"/>
    <x v="0"/>
    <s v="Well protected"/>
    <x v="0"/>
    <s v="Well protected"/>
    <m/>
    <x v="0"/>
  </r>
  <r>
    <x v="0"/>
    <x v="134"/>
    <x v="0"/>
    <x v="0"/>
    <s v="Well protected"/>
    <x v="0"/>
    <s v="Well protected"/>
    <m/>
    <x v="0"/>
  </r>
  <r>
    <x v="1"/>
    <x v="135"/>
    <x v="2"/>
    <x v="0"/>
    <s v="Moderately protected"/>
    <x v="2"/>
    <s v="Well protected"/>
    <m/>
    <x v="0"/>
  </r>
  <r>
    <x v="1"/>
    <x v="136"/>
    <x v="2"/>
    <x v="0"/>
    <s v="Moderately protected"/>
    <x v="2"/>
    <s v="Well protected"/>
    <m/>
    <x v="0"/>
  </r>
  <r>
    <x v="1"/>
    <x v="137"/>
    <x v="2"/>
    <x v="0"/>
    <s v="Moderately protected"/>
    <x v="2"/>
    <s v="Well protected"/>
    <m/>
    <x v="0"/>
  </r>
  <r>
    <x v="1"/>
    <x v="138"/>
    <x v="4"/>
    <x v="0"/>
    <s v="Moderately protected"/>
    <x v="2"/>
    <s v="Well protected"/>
    <m/>
    <x v="0"/>
  </r>
  <r>
    <x v="1"/>
    <x v="139"/>
    <x v="2"/>
    <x v="0"/>
    <s v="Moderately protected"/>
    <x v="2"/>
    <s v="Well protected"/>
    <m/>
    <x v="0"/>
  </r>
  <r>
    <x v="1"/>
    <x v="140"/>
    <x v="4"/>
    <x v="0"/>
    <s v="Moderately protected"/>
    <x v="2"/>
    <s v="Well protected"/>
    <m/>
    <x v="0"/>
  </r>
  <r>
    <x v="1"/>
    <x v="141"/>
    <x v="1"/>
    <x v="0"/>
    <s v="Moderately protected"/>
    <x v="2"/>
    <s v="Well protected"/>
    <m/>
    <x v="0"/>
  </r>
  <r>
    <x v="1"/>
    <x v="142"/>
    <x v="4"/>
    <x v="0"/>
    <s v="Moderately protected"/>
    <x v="2"/>
    <s v="Well protected"/>
    <m/>
    <x v="0"/>
  </r>
  <r>
    <x v="1"/>
    <x v="143"/>
    <x v="2"/>
    <x v="0"/>
    <s v="Moderately protected"/>
    <x v="2"/>
    <s v="Well protected"/>
    <m/>
    <x v="0"/>
  </r>
  <r>
    <x v="1"/>
    <x v="144"/>
    <x v="2"/>
    <x v="1"/>
    <s v="Moderately protected"/>
    <x v="2"/>
    <s v="Well protected"/>
    <m/>
    <x v="0"/>
  </r>
  <r>
    <x v="1"/>
    <x v="145"/>
    <x v="4"/>
    <x v="0"/>
    <s v="Moderately protected"/>
    <x v="2"/>
    <s v="Well protected"/>
    <m/>
    <x v="0"/>
  </r>
  <r>
    <x v="1"/>
    <x v="146"/>
    <x v="1"/>
    <x v="0"/>
    <s v="Moderately protected"/>
    <x v="2"/>
    <s v="Well protected"/>
    <m/>
    <x v="0"/>
  </r>
  <r>
    <x v="1"/>
    <x v="147"/>
    <x v="0"/>
    <x v="0"/>
    <s v="Well protected"/>
    <x v="0"/>
    <s v="Well protected"/>
    <m/>
    <x v="0"/>
  </r>
  <r>
    <x v="1"/>
    <x v="148"/>
    <x v="0"/>
    <x v="0"/>
    <s v="Well protected"/>
    <x v="0"/>
    <s v="Moderately protected"/>
    <m/>
    <x v="0"/>
  </r>
  <r>
    <x v="1"/>
    <x v="149"/>
    <x v="0"/>
    <x v="0"/>
    <s v="Well protected"/>
    <x v="0"/>
    <s v="Well protected"/>
    <m/>
    <x v="0"/>
  </r>
  <r>
    <x v="1"/>
    <x v="150"/>
    <x v="0"/>
    <x v="0"/>
    <s v="Well protected"/>
    <x v="0"/>
    <s v="Well protected"/>
    <m/>
    <x v="0"/>
  </r>
  <r>
    <x v="1"/>
    <x v="151"/>
    <x v="0"/>
    <x v="0"/>
    <s v="Well protected"/>
    <x v="0"/>
    <s v="Moderately protected"/>
    <m/>
    <x v="0"/>
  </r>
  <r>
    <x v="1"/>
    <x v="152"/>
    <x v="0"/>
    <x v="0"/>
    <s v="Well protected"/>
    <x v="0"/>
    <s v="Well protected"/>
    <m/>
    <x v="0"/>
  </r>
  <r>
    <x v="1"/>
    <x v="153"/>
    <x v="0"/>
    <x v="0"/>
    <s v="Well protected"/>
    <x v="0"/>
    <s v="Well protected"/>
    <m/>
    <x v="0"/>
  </r>
  <r>
    <x v="1"/>
    <x v="154"/>
    <x v="0"/>
    <x v="0"/>
    <s v="Well protected"/>
    <x v="0"/>
    <s v="Well protected"/>
    <m/>
    <x v="0"/>
  </r>
  <r>
    <x v="1"/>
    <x v="155"/>
    <x v="0"/>
    <x v="0"/>
    <s v="Well protected"/>
    <x v="0"/>
    <s v="Well protected"/>
    <m/>
    <x v="0"/>
  </r>
  <r>
    <x v="1"/>
    <x v="156"/>
    <x v="0"/>
    <x v="0"/>
    <s v="Well protected"/>
    <x v="0"/>
    <s v="Well protected"/>
    <m/>
    <x v="0"/>
  </r>
  <r>
    <x v="1"/>
    <x v="157"/>
    <x v="0"/>
    <x v="0"/>
    <s v="Well protected"/>
    <x v="0"/>
    <s v="Well protected"/>
    <m/>
    <x v="0"/>
  </r>
  <r>
    <x v="1"/>
    <x v="158"/>
    <x v="0"/>
    <x v="0"/>
    <s v="Well protected"/>
    <x v="0"/>
    <s v="Well protected"/>
    <m/>
    <x v="0"/>
  </r>
  <r>
    <x v="1"/>
    <x v="159"/>
    <x v="0"/>
    <x v="0"/>
    <s v="Well protected"/>
    <x v="0"/>
    <s v="Well protected"/>
    <m/>
    <x v="0"/>
  </r>
  <r>
    <x v="1"/>
    <x v="160"/>
    <x v="0"/>
    <x v="0"/>
    <s v="Poorly protected"/>
    <x v="1"/>
    <s v="Well protected"/>
    <m/>
    <x v="0"/>
  </r>
  <r>
    <x v="1"/>
    <x v="161"/>
    <x v="2"/>
    <x v="1"/>
    <s v="Well protected"/>
    <x v="0"/>
    <s v="Well protected"/>
    <m/>
    <x v="0"/>
  </r>
  <r>
    <x v="1"/>
    <x v="162"/>
    <x v="0"/>
    <x v="0"/>
    <s v="Well protected"/>
    <x v="0"/>
    <s v="Well protected"/>
    <m/>
    <x v="0"/>
  </r>
  <r>
    <x v="1"/>
    <x v="163"/>
    <x v="0"/>
    <x v="0"/>
    <s v="Poorly protected"/>
    <x v="1"/>
    <s v="Well protected"/>
    <m/>
    <x v="0"/>
  </r>
  <r>
    <x v="1"/>
    <x v="164"/>
    <x v="0"/>
    <x v="0"/>
    <s v="Well protected"/>
    <x v="0"/>
    <s v="Moderately protected"/>
    <m/>
    <x v="0"/>
  </r>
  <r>
    <x v="1"/>
    <x v="165"/>
    <x v="0"/>
    <x v="0"/>
    <s v="Well protected"/>
    <x v="0"/>
    <s v="Well protected"/>
    <m/>
    <x v="0"/>
  </r>
  <r>
    <x v="1"/>
    <x v="166"/>
    <x v="2"/>
    <x v="0"/>
    <s v="Well protected"/>
    <x v="0"/>
    <s v="Well protected"/>
    <m/>
    <x v="0"/>
  </r>
  <r>
    <x v="1"/>
    <x v="167"/>
    <x v="0"/>
    <x v="0"/>
    <s v="Well protected"/>
    <x v="0"/>
    <s v="Well protected"/>
    <m/>
    <x v="0"/>
  </r>
  <r>
    <x v="1"/>
    <x v="168"/>
    <x v="0"/>
    <x v="0"/>
    <s v="Well protected"/>
    <x v="0"/>
    <s v="Well protected"/>
    <m/>
    <x v="0"/>
  </r>
  <r>
    <x v="1"/>
    <x v="169"/>
    <x v="0"/>
    <x v="0"/>
    <s v="Well protected"/>
    <x v="0"/>
    <s v="Well protected"/>
    <m/>
    <x v="0"/>
  </r>
  <r>
    <x v="1"/>
    <x v="170"/>
    <x v="0"/>
    <x v="0"/>
    <s v="Well protected"/>
    <x v="0"/>
    <s v="Well protected"/>
    <m/>
    <x v="0"/>
  </r>
  <r>
    <x v="1"/>
    <x v="171"/>
    <x v="0"/>
    <x v="0"/>
    <s v="Well protected"/>
    <x v="0"/>
    <s v="Well protected"/>
    <m/>
    <x v="0"/>
  </r>
  <r>
    <x v="1"/>
    <x v="172"/>
    <x v="0"/>
    <x v="0"/>
    <s v="Well protected"/>
    <x v="0"/>
    <s v="Well protected"/>
    <m/>
    <x v="0"/>
  </r>
  <r>
    <x v="1"/>
    <x v="173"/>
    <x v="0"/>
    <x v="0"/>
    <s v="Moderately protected"/>
    <x v="2"/>
    <s v="Well protected"/>
    <m/>
    <x v="0"/>
  </r>
  <r>
    <x v="1"/>
    <x v="174"/>
    <x v="0"/>
    <x v="0"/>
    <s v="Moderately protected"/>
    <x v="2"/>
    <s v="Well protected"/>
    <m/>
    <x v="0"/>
  </r>
  <r>
    <x v="1"/>
    <x v="175"/>
    <x v="0"/>
    <x v="0"/>
    <s v="Well protected"/>
    <x v="0"/>
    <s v="Well protected"/>
    <m/>
    <x v="0"/>
  </r>
  <r>
    <x v="1"/>
    <x v="176"/>
    <x v="0"/>
    <x v="0"/>
    <s v="Moderately protected"/>
    <x v="2"/>
    <s v="Well protected"/>
    <m/>
    <x v="0"/>
  </r>
  <r>
    <x v="1"/>
    <x v="177"/>
    <x v="3"/>
    <x v="0"/>
    <s v="Well protected"/>
    <x v="0"/>
    <s v="Well protected"/>
    <m/>
    <x v="0"/>
  </r>
  <r>
    <x v="1"/>
    <x v="178"/>
    <x v="0"/>
    <x v="0"/>
    <s v="Well protected"/>
    <x v="0"/>
    <s v="Poorly protected"/>
    <m/>
    <x v="0"/>
  </r>
  <r>
    <x v="1"/>
    <x v="179"/>
    <x v="3"/>
    <x v="0"/>
    <s v="Well protected"/>
    <x v="0"/>
    <s v="Well protected"/>
    <m/>
    <x v="0"/>
  </r>
  <r>
    <x v="1"/>
    <x v="180"/>
    <x v="0"/>
    <x v="0"/>
    <s v="Well protected"/>
    <x v="0"/>
    <s v="Well protected"/>
    <m/>
    <x v="0"/>
  </r>
  <r>
    <x v="1"/>
    <x v="181"/>
    <x v="3"/>
    <x v="0"/>
    <s v="Well protected"/>
    <x v="0"/>
    <s v="Well protected"/>
    <m/>
    <x v="0"/>
  </r>
  <r>
    <x v="1"/>
    <x v="182"/>
    <x v="6"/>
    <x v="0"/>
    <s v="Well protected"/>
    <x v="0"/>
    <s v="Well protected"/>
    <m/>
    <x v="0"/>
  </r>
  <r>
    <x v="1"/>
    <x v="183"/>
    <x v="0"/>
    <x v="0"/>
    <s v="Well protected"/>
    <x v="0"/>
    <s v="Well protected"/>
    <m/>
    <x v="0"/>
  </r>
  <r>
    <x v="1"/>
    <x v="184"/>
    <x v="3"/>
    <x v="0"/>
    <s v="Well protected"/>
    <x v="0"/>
    <s v="Moderately protected"/>
    <m/>
    <x v="0"/>
  </r>
  <r>
    <x v="1"/>
    <x v="185"/>
    <x v="0"/>
    <x v="0"/>
    <s v="Well protected"/>
    <x v="0"/>
    <s v="Well protected"/>
    <m/>
    <x v="0"/>
  </r>
  <r>
    <x v="1"/>
    <x v="186"/>
    <x v="0"/>
    <x v="1"/>
    <s v="Well protected"/>
    <x v="0"/>
    <s v="Well protected"/>
    <m/>
    <x v="0"/>
  </r>
  <r>
    <x v="1"/>
    <x v="187"/>
    <x v="0"/>
    <x v="0"/>
    <s v="Well protected"/>
    <x v="0"/>
    <s v="Well protected"/>
    <m/>
    <x v="0"/>
  </r>
  <r>
    <x v="1"/>
    <x v="188"/>
    <x v="0"/>
    <x v="0"/>
    <s v="Well protected"/>
    <x v="0"/>
    <s v="Poorly protected"/>
    <m/>
    <x v="0"/>
  </r>
  <r>
    <x v="1"/>
    <x v="189"/>
    <x v="0"/>
    <x v="0"/>
    <s v="Poorly protected"/>
    <x v="1"/>
    <s v="Well protected"/>
    <m/>
    <x v="0"/>
  </r>
  <r>
    <x v="1"/>
    <x v="190"/>
    <x v="0"/>
    <x v="0"/>
    <s v="Well protected"/>
    <x v="0"/>
    <s v="Well protected"/>
    <m/>
    <x v="0"/>
  </r>
  <r>
    <x v="1"/>
    <x v="191"/>
    <x v="2"/>
    <x v="0"/>
    <s v="Well protected"/>
    <x v="0"/>
    <s v="Well protected"/>
    <m/>
    <x v="0"/>
  </r>
  <r>
    <x v="1"/>
    <x v="192"/>
    <x v="0"/>
    <x v="0"/>
    <s v="Well protected"/>
    <x v="0"/>
    <s v="Well protected"/>
    <m/>
    <x v="0"/>
  </r>
  <r>
    <x v="1"/>
    <x v="193"/>
    <x v="0"/>
    <x v="0"/>
    <s v="Well protected"/>
    <x v="0"/>
    <s v="Well protected"/>
    <m/>
    <x v="0"/>
  </r>
  <r>
    <x v="1"/>
    <x v="194"/>
    <x v="3"/>
    <x v="0"/>
    <s v="Poorly protected"/>
    <x v="2"/>
    <s v="Well protected"/>
    <m/>
    <x v="0"/>
  </r>
  <r>
    <x v="1"/>
    <x v="195"/>
    <x v="0"/>
    <x v="0"/>
    <s v="Well protected"/>
    <x v="0"/>
    <s v="Well protected"/>
    <m/>
    <x v="0"/>
  </r>
  <r>
    <x v="1"/>
    <x v="196"/>
    <x v="0"/>
    <x v="0"/>
    <s v="Well protected"/>
    <x v="0"/>
    <s v="Well protected"/>
    <m/>
    <x v="0"/>
  </r>
  <r>
    <x v="1"/>
    <x v="197"/>
    <x v="0"/>
    <x v="0"/>
    <s v="Well protected"/>
    <x v="0"/>
    <s v="Well protected"/>
    <m/>
    <x v="0"/>
  </r>
  <r>
    <x v="1"/>
    <x v="198"/>
    <x v="0"/>
    <x v="0"/>
    <s v="Poorly protected"/>
    <x v="1"/>
    <s v="Well protected"/>
    <m/>
    <x v="0"/>
  </r>
  <r>
    <x v="1"/>
    <x v="199"/>
    <x v="0"/>
    <x v="0"/>
    <s v="Well protected"/>
    <x v="0"/>
    <s v="Well protected"/>
    <m/>
    <x v="0"/>
  </r>
  <r>
    <x v="1"/>
    <x v="200"/>
    <x v="0"/>
    <x v="0"/>
    <s v="Well protected"/>
    <x v="0"/>
    <s v="Well protected"/>
    <m/>
    <x v="0"/>
  </r>
  <r>
    <x v="1"/>
    <x v="201"/>
    <x v="0"/>
    <x v="0"/>
    <s v="Moderately protected"/>
    <x v="2"/>
    <s v="Well protected"/>
    <m/>
    <x v="0"/>
  </r>
  <r>
    <x v="1"/>
    <x v="202"/>
    <x v="0"/>
    <x v="0"/>
    <s v="Well protected"/>
    <x v="0"/>
    <s v="Well protected"/>
    <m/>
    <x v="0"/>
  </r>
  <r>
    <x v="1"/>
    <x v="203"/>
    <x v="0"/>
    <x v="0"/>
    <s v="Well protected"/>
    <x v="0"/>
    <s v="Well protected"/>
    <m/>
    <x v="0"/>
  </r>
  <r>
    <x v="1"/>
    <x v="204"/>
    <x v="0"/>
    <x v="0"/>
    <s v="Well protected"/>
    <x v="0"/>
    <s v="Well protected"/>
    <m/>
    <x v="0"/>
  </r>
  <r>
    <x v="1"/>
    <x v="205"/>
    <x v="0"/>
    <x v="0"/>
    <s v="Well protected"/>
    <x v="0"/>
    <s v="Well protected"/>
    <m/>
    <x v="0"/>
  </r>
  <r>
    <x v="1"/>
    <x v="206"/>
    <x v="0"/>
    <x v="0"/>
    <s v="Well protected"/>
    <x v="0"/>
    <s v="Well protected"/>
    <m/>
    <x v="0"/>
  </r>
  <r>
    <x v="1"/>
    <x v="207"/>
    <x v="0"/>
    <x v="0"/>
    <s v="Well protected"/>
    <x v="0"/>
    <s v="Well protected"/>
    <m/>
    <x v="0"/>
  </r>
  <r>
    <x v="1"/>
    <x v="208"/>
    <x v="0"/>
    <x v="0"/>
    <s v="Well protected"/>
    <x v="0"/>
    <s v="Well protected"/>
    <m/>
    <x v="0"/>
  </r>
  <r>
    <x v="1"/>
    <x v="209"/>
    <x v="0"/>
    <x v="0"/>
    <s v="Well protected"/>
    <x v="0"/>
    <s v="Well protected"/>
    <m/>
    <x v="0"/>
  </r>
  <r>
    <x v="1"/>
    <x v="210"/>
    <x v="1"/>
    <x v="0"/>
    <s v="Well protected"/>
    <x v="0"/>
    <s v="Well protected"/>
    <m/>
    <x v="0"/>
  </r>
  <r>
    <x v="1"/>
    <x v="211"/>
    <x v="1"/>
    <x v="0"/>
    <s v="Well protected"/>
    <x v="0"/>
    <s v="Moderately protected"/>
    <m/>
    <x v="0"/>
  </r>
  <r>
    <x v="1"/>
    <x v="212"/>
    <x v="0"/>
    <x v="0"/>
    <s v="Well protected"/>
    <x v="0"/>
    <s v="Well protected"/>
    <m/>
    <x v="0"/>
  </r>
  <r>
    <x v="1"/>
    <x v="213"/>
    <x v="2"/>
    <x v="0"/>
    <s v="Well protected"/>
    <x v="0"/>
    <s v="Well protected"/>
    <m/>
    <x v="0"/>
  </r>
  <r>
    <x v="1"/>
    <x v="214"/>
    <x v="3"/>
    <x v="0"/>
    <s v="Well protected"/>
    <x v="0"/>
    <s v="Well protected"/>
    <m/>
    <x v="0"/>
  </r>
  <r>
    <x v="1"/>
    <x v="215"/>
    <x v="0"/>
    <x v="0"/>
    <s v="Well protected"/>
    <x v="0"/>
    <s v="Well protected"/>
    <m/>
    <x v="0"/>
  </r>
  <r>
    <x v="1"/>
    <x v="216"/>
    <x v="0"/>
    <x v="0"/>
    <s v="Well protected"/>
    <x v="0"/>
    <s v="Well protected"/>
    <m/>
    <x v="0"/>
  </r>
  <r>
    <x v="1"/>
    <x v="217"/>
    <x v="0"/>
    <x v="0"/>
    <s v="Well protected"/>
    <x v="0"/>
    <s v="Well protected"/>
    <m/>
    <x v="0"/>
  </r>
  <r>
    <x v="1"/>
    <x v="218"/>
    <x v="0"/>
    <x v="0"/>
    <s v="Well protected"/>
    <x v="0"/>
    <s v="Poorly protected"/>
    <m/>
    <x v="0"/>
  </r>
  <r>
    <x v="1"/>
    <x v="219"/>
    <x v="0"/>
    <x v="0"/>
    <s v="Well protected"/>
    <x v="0"/>
    <s v="Well protected"/>
    <m/>
    <x v="0"/>
  </r>
  <r>
    <x v="1"/>
    <x v="220"/>
    <x v="0"/>
    <x v="0"/>
    <s v="Well protected"/>
    <x v="0"/>
    <s v="Well protected"/>
    <m/>
    <x v="0"/>
  </r>
  <r>
    <x v="1"/>
    <x v="221"/>
    <x v="0"/>
    <x v="0"/>
    <s v="Poorly protected"/>
    <x v="1"/>
    <s v="Well protected"/>
    <m/>
    <x v="0"/>
  </r>
  <r>
    <x v="1"/>
    <x v="222"/>
    <x v="3"/>
    <x v="0"/>
    <s v="Well protected"/>
    <x v="0"/>
    <s v="Moderately protected"/>
    <m/>
    <x v="0"/>
  </r>
  <r>
    <x v="1"/>
    <x v="223"/>
    <x v="3"/>
    <x v="0"/>
    <s v="Well protected"/>
    <x v="0"/>
    <s v="Well protected"/>
    <m/>
    <x v="0"/>
  </r>
  <r>
    <x v="1"/>
    <x v="224"/>
    <x v="3"/>
    <x v="0"/>
    <s v="Well protected"/>
    <x v="0"/>
    <s v="Well protected"/>
    <m/>
    <x v="0"/>
  </r>
  <r>
    <x v="1"/>
    <x v="225"/>
    <x v="0"/>
    <x v="0"/>
    <s v="Well protected"/>
    <x v="0"/>
    <s v="Well protected"/>
    <m/>
    <x v="0"/>
  </r>
  <r>
    <x v="1"/>
    <x v="226"/>
    <x v="2"/>
    <x v="0"/>
    <s v="Well protected"/>
    <x v="0"/>
    <s v="Well protected"/>
    <m/>
    <x v="0"/>
  </r>
  <r>
    <x v="1"/>
    <x v="227"/>
    <x v="0"/>
    <x v="0"/>
    <s v="Well protected"/>
    <x v="0"/>
    <s v="Well protected"/>
    <m/>
    <x v="0"/>
  </r>
  <r>
    <x v="1"/>
    <x v="228"/>
    <x v="0"/>
    <x v="0"/>
    <s v="Poorly protected"/>
    <x v="1"/>
    <s v="Well protected"/>
    <m/>
    <x v="0"/>
  </r>
  <r>
    <x v="1"/>
    <x v="229"/>
    <x v="0"/>
    <x v="0"/>
    <s v="Well protected"/>
    <x v="0"/>
    <s v="Well protected"/>
    <m/>
    <x v="0"/>
  </r>
  <r>
    <x v="1"/>
    <x v="230"/>
    <x v="0"/>
    <x v="0"/>
    <s v="Well protected"/>
    <x v="0"/>
    <s v="Well protected"/>
    <m/>
    <x v="0"/>
  </r>
  <r>
    <x v="1"/>
    <x v="231"/>
    <x v="0"/>
    <x v="0"/>
    <s v="Well protected"/>
    <x v="0"/>
    <s v="Well protected"/>
    <m/>
    <x v="0"/>
  </r>
  <r>
    <x v="1"/>
    <x v="232"/>
    <x v="6"/>
    <x v="0"/>
    <s v="Poorly protected"/>
    <x v="1"/>
    <s v="Well protected"/>
    <m/>
    <x v="0"/>
  </r>
  <r>
    <x v="1"/>
    <x v="233"/>
    <x v="0"/>
    <x v="0"/>
    <s v="Well protected"/>
    <x v="0"/>
    <s v="Well protected"/>
    <m/>
    <x v="0"/>
  </r>
  <r>
    <x v="1"/>
    <x v="234"/>
    <x v="0"/>
    <x v="0"/>
    <s v="Well protected"/>
    <x v="0"/>
    <s v="Moderately protected"/>
    <m/>
    <x v="0"/>
  </r>
  <r>
    <x v="1"/>
    <x v="235"/>
    <x v="0"/>
    <x v="0"/>
    <s v="Well protected"/>
    <x v="0"/>
    <s v="Well protected"/>
    <m/>
    <x v="0"/>
  </r>
  <r>
    <x v="1"/>
    <x v="236"/>
    <x v="3"/>
    <x v="1"/>
    <s v="Well protected"/>
    <x v="0"/>
    <s v="Well protected"/>
    <m/>
    <x v="0"/>
  </r>
  <r>
    <x v="1"/>
    <x v="237"/>
    <x v="0"/>
    <x v="0"/>
    <s v="Well protected"/>
    <x v="0"/>
    <s v="Well protected"/>
    <m/>
    <x v="0"/>
  </r>
  <r>
    <x v="1"/>
    <x v="238"/>
    <x v="0"/>
    <x v="0"/>
    <s v="Well protected"/>
    <x v="0"/>
    <s v="Well protected"/>
    <m/>
    <x v="0"/>
  </r>
  <r>
    <x v="1"/>
    <x v="239"/>
    <x v="0"/>
    <x v="0"/>
    <s v="Well protected"/>
    <x v="0"/>
    <s v="Well protected"/>
    <m/>
    <x v="0"/>
  </r>
  <r>
    <x v="1"/>
    <x v="240"/>
    <x v="0"/>
    <x v="0"/>
    <s v="Well protected"/>
    <x v="0"/>
    <s v="Well protected"/>
    <m/>
    <x v="0"/>
  </r>
  <r>
    <x v="1"/>
    <x v="241"/>
    <x v="0"/>
    <x v="0"/>
    <s v="Well protected"/>
    <x v="0"/>
    <s v="Well protected"/>
    <m/>
    <x v="0"/>
  </r>
  <r>
    <x v="1"/>
    <x v="242"/>
    <x v="0"/>
    <x v="0"/>
    <s v="Well protected"/>
    <x v="0"/>
    <s v="Well protected"/>
    <m/>
    <x v="0"/>
  </r>
  <r>
    <x v="1"/>
    <x v="243"/>
    <x v="1"/>
    <x v="0"/>
    <s v="Well protected"/>
    <x v="0"/>
    <s v="Well protected"/>
    <m/>
    <x v="0"/>
  </r>
  <r>
    <x v="1"/>
    <x v="244"/>
    <x v="6"/>
    <x v="0"/>
    <s v="Moderately protected"/>
    <x v="2"/>
    <s v="Well protected"/>
    <m/>
    <x v="0"/>
  </r>
  <r>
    <x v="1"/>
    <x v="245"/>
    <x v="0"/>
    <x v="0"/>
    <s v="Well protected"/>
    <x v="0"/>
    <s v="Well protected"/>
    <m/>
    <x v="0"/>
  </r>
  <r>
    <x v="1"/>
    <x v="246"/>
    <x v="0"/>
    <x v="0"/>
    <s v="Well protected"/>
    <x v="0"/>
    <s v="Well protected"/>
    <m/>
    <x v="0"/>
  </r>
  <r>
    <x v="1"/>
    <x v="247"/>
    <x v="0"/>
    <x v="0"/>
    <s v="Well protected"/>
    <x v="0"/>
    <s v="Well protected"/>
    <m/>
    <x v="0"/>
  </r>
  <r>
    <x v="1"/>
    <x v="248"/>
    <x v="0"/>
    <x v="0"/>
    <s v="Well protected"/>
    <x v="0"/>
    <s v="Poorly protected"/>
    <m/>
    <x v="0"/>
  </r>
  <r>
    <x v="1"/>
    <x v="249"/>
    <x v="0"/>
    <x v="0"/>
    <s v="Well protected"/>
    <x v="0"/>
    <s v="Poorly protected"/>
    <m/>
    <x v="0"/>
  </r>
  <r>
    <x v="1"/>
    <x v="250"/>
    <x v="3"/>
    <x v="1"/>
    <s v="Well protected"/>
    <x v="0"/>
    <s v="Well protected"/>
    <m/>
    <x v="0"/>
  </r>
  <r>
    <x v="1"/>
    <x v="251"/>
    <x v="0"/>
    <x v="0"/>
    <s v="Well protected"/>
    <x v="0"/>
    <s v="Well protected"/>
    <m/>
    <x v="0"/>
  </r>
  <r>
    <x v="1"/>
    <x v="252"/>
    <x v="0"/>
    <x v="0"/>
    <s v="Well protected"/>
    <x v="0"/>
    <s v="Well protected"/>
    <m/>
    <x v="0"/>
  </r>
  <r>
    <x v="1"/>
    <x v="253"/>
    <x v="0"/>
    <x v="0"/>
    <s v="Well protected"/>
    <x v="0"/>
    <s v="Well protected"/>
    <m/>
    <x v="0"/>
  </r>
  <r>
    <x v="1"/>
    <x v="254"/>
    <x v="0"/>
    <x v="0"/>
    <s v="Well protected"/>
    <x v="0"/>
    <s v="Well protected"/>
    <m/>
    <x v="0"/>
  </r>
  <r>
    <x v="1"/>
    <x v="255"/>
    <x v="0"/>
    <x v="0"/>
    <s v="Well protected"/>
    <x v="0"/>
    <s v="Well protected"/>
    <m/>
    <x v="0"/>
  </r>
  <r>
    <x v="1"/>
    <x v="256"/>
    <x v="0"/>
    <x v="0"/>
    <s v="Well protected"/>
    <x v="0"/>
    <s v="Well protected"/>
    <m/>
    <x v="0"/>
  </r>
  <r>
    <x v="1"/>
    <x v="257"/>
    <x v="0"/>
    <x v="1"/>
    <s v="Well protected"/>
    <x v="0"/>
    <s v="Well protected"/>
    <m/>
    <x v="0"/>
  </r>
  <r>
    <x v="1"/>
    <x v="258"/>
    <x v="0"/>
    <x v="0"/>
    <s v="Poorly protected"/>
    <x v="1"/>
    <s v="Well protected"/>
    <m/>
    <x v="0"/>
  </r>
  <r>
    <x v="1"/>
    <x v="259"/>
    <x v="0"/>
    <x v="0"/>
    <s v="Well protected"/>
    <x v="0"/>
    <s v="Well protected"/>
    <m/>
    <x v="0"/>
  </r>
  <r>
    <x v="1"/>
    <x v="260"/>
    <x v="3"/>
    <x v="0"/>
    <s v="Well protected"/>
    <x v="0"/>
    <s v="Well protected"/>
    <m/>
    <x v="0"/>
  </r>
  <r>
    <x v="1"/>
    <x v="261"/>
    <x v="3"/>
    <x v="0"/>
    <s v="Moderately protected"/>
    <x v="2"/>
    <s v="Well protected"/>
    <m/>
    <x v="0"/>
  </r>
  <r>
    <x v="1"/>
    <x v="262"/>
    <x v="2"/>
    <x v="0"/>
    <s v="Well protected"/>
    <x v="0"/>
    <s v="Well protected"/>
    <m/>
    <x v="0"/>
  </r>
  <r>
    <x v="1"/>
    <x v="263"/>
    <x v="0"/>
    <x v="0"/>
    <s v="Moderately protected"/>
    <x v="1"/>
    <s v="Well protected"/>
    <m/>
    <x v="0"/>
  </r>
  <r>
    <x v="1"/>
    <x v="264"/>
    <x v="0"/>
    <x v="0"/>
    <s v="Well protected"/>
    <x v="0"/>
    <s v="Well protected"/>
    <m/>
    <x v="0"/>
  </r>
  <r>
    <x v="1"/>
    <x v="265"/>
    <x v="0"/>
    <x v="0"/>
    <s v="Well protected"/>
    <x v="0"/>
    <s v="Well protected"/>
    <m/>
    <x v="0"/>
  </r>
  <r>
    <x v="1"/>
    <x v="266"/>
    <x v="0"/>
    <x v="0"/>
    <s v="Well protected"/>
    <x v="0"/>
    <s v="Well protected"/>
    <m/>
    <x v="0"/>
  </r>
  <r>
    <x v="1"/>
    <x v="267"/>
    <x v="0"/>
    <x v="0"/>
    <s v="Well protected"/>
    <x v="0"/>
    <s v="Moderately protected"/>
    <m/>
    <x v="0"/>
  </r>
  <r>
    <x v="1"/>
    <x v="268"/>
    <x v="0"/>
    <x v="0"/>
    <s v="Well protected"/>
    <x v="0"/>
    <s v="Well protected"/>
    <m/>
    <x v="0"/>
  </r>
  <r>
    <x v="1"/>
    <x v="269"/>
    <x v="0"/>
    <x v="0"/>
    <s v="Well protected"/>
    <x v="0"/>
    <s v="Well protected"/>
    <m/>
    <x v="0"/>
  </r>
  <r>
    <x v="1"/>
    <x v="270"/>
    <x v="0"/>
    <x v="0"/>
    <s v="Well protected"/>
    <x v="0"/>
    <s v="Well protected"/>
    <m/>
    <x v="0"/>
  </r>
  <r>
    <x v="1"/>
    <x v="271"/>
    <x v="0"/>
    <x v="1"/>
    <s v="Well protected"/>
    <x v="0"/>
    <s v="Poorly protected"/>
    <m/>
    <x v="0"/>
  </r>
  <r>
    <x v="1"/>
    <x v="272"/>
    <x v="0"/>
    <x v="0"/>
    <s v="Well protected"/>
    <x v="0"/>
    <s v="Well protected"/>
    <m/>
    <x v="0"/>
  </r>
  <r>
    <x v="1"/>
    <x v="273"/>
    <x v="0"/>
    <x v="0"/>
    <s v="Well protected"/>
    <x v="0"/>
    <s v="Well protected"/>
    <m/>
    <x v="0"/>
  </r>
  <r>
    <x v="1"/>
    <x v="274"/>
    <x v="0"/>
    <x v="0"/>
    <s v="Well protected"/>
    <x v="0"/>
    <s v="Moderately protected"/>
    <m/>
    <x v="0"/>
  </r>
  <r>
    <x v="1"/>
    <x v="275"/>
    <x v="0"/>
    <x v="0"/>
    <s v="Well protected"/>
    <x v="0"/>
    <s v="Well protected"/>
    <m/>
    <x v="0"/>
  </r>
  <r>
    <x v="1"/>
    <x v="276"/>
    <x v="0"/>
    <x v="0"/>
    <s v="Well protected"/>
    <x v="0"/>
    <s v="Well protected"/>
    <m/>
    <x v="0"/>
  </r>
  <r>
    <x v="1"/>
    <x v="277"/>
    <x v="0"/>
    <x v="0"/>
    <s v="Well protected"/>
    <x v="0"/>
    <s v="Well protected"/>
    <m/>
    <x v="0"/>
  </r>
  <r>
    <x v="1"/>
    <x v="278"/>
    <x v="0"/>
    <x v="0"/>
    <s v="Well protected"/>
    <x v="0"/>
    <s v="Poorly protected"/>
    <m/>
    <x v="0"/>
  </r>
  <r>
    <x v="1"/>
    <x v="279"/>
    <x v="0"/>
    <x v="0"/>
    <s v="Poorly protected"/>
    <x v="1"/>
    <s v="Well protected"/>
    <m/>
    <x v="0"/>
  </r>
  <r>
    <x v="1"/>
    <x v="280"/>
    <x v="0"/>
    <x v="0"/>
    <s v="Well protected"/>
    <x v="0"/>
    <s v="Well protected"/>
    <m/>
    <x v="0"/>
  </r>
  <r>
    <x v="1"/>
    <x v="281"/>
    <x v="0"/>
    <x v="0"/>
    <s v="Well protected"/>
    <x v="0"/>
    <s v="Poorly protected"/>
    <m/>
    <x v="0"/>
  </r>
  <r>
    <x v="1"/>
    <x v="282"/>
    <x v="0"/>
    <x v="0"/>
    <s v="Poorly protected"/>
    <x v="1"/>
    <s v="Well protected"/>
    <m/>
    <x v="0"/>
  </r>
  <r>
    <x v="1"/>
    <x v="283"/>
    <x v="0"/>
    <x v="0"/>
    <s v="Well protected"/>
    <x v="0"/>
    <s v="Well protected"/>
    <m/>
    <x v="0"/>
  </r>
  <r>
    <x v="1"/>
    <x v="284"/>
    <x v="0"/>
    <x v="0"/>
    <s v="Well protected"/>
    <x v="0"/>
    <s v="Well protected"/>
    <m/>
    <x v="0"/>
  </r>
  <r>
    <x v="1"/>
    <x v="285"/>
    <x v="0"/>
    <x v="0"/>
    <s v="Well protected"/>
    <x v="0"/>
    <s v="Well protected"/>
    <m/>
    <x v="0"/>
  </r>
  <r>
    <x v="1"/>
    <x v="286"/>
    <x v="0"/>
    <x v="0"/>
    <s v="Poorly protected"/>
    <x v="1"/>
    <s v="Well protected"/>
    <m/>
    <x v="0"/>
  </r>
  <r>
    <x v="1"/>
    <x v="287"/>
    <x v="0"/>
    <x v="0"/>
    <s v="Well protected"/>
    <x v="0"/>
    <s v="Well protected"/>
    <m/>
    <x v="0"/>
  </r>
  <r>
    <x v="1"/>
    <x v="288"/>
    <x v="6"/>
    <x v="0"/>
    <s v="Moderately protected"/>
    <x v="2"/>
    <s v="Well protected"/>
    <m/>
    <x v="0"/>
  </r>
  <r>
    <x v="1"/>
    <x v="289"/>
    <x v="0"/>
    <x v="0"/>
    <s v="Poorly protected"/>
    <x v="1"/>
    <s v="Well protected"/>
    <m/>
    <x v="0"/>
  </r>
  <r>
    <x v="1"/>
    <x v="290"/>
    <x v="0"/>
    <x v="0"/>
    <s v="Well protected"/>
    <x v="0"/>
    <s v="Well protected"/>
    <m/>
    <x v="0"/>
  </r>
  <r>
    <x v="1"/>
    <x v="291"/>
    <x v="0"/>
    <x v="0"/>
    <s v="Well protected"/>
    <x v="0"/>
    <s v="Well protected"/>
    <m/>
    <x v="0"/>
  </r>
  <r>
    <x v="1"/>
    <x v="292"/>
    <x v="0"/>
    <x v="0"/>
    <s v="Well protected"/>
    <x v="0"/>
    <s v="Well protected"/>
    <m/>
    <x v="0"/>
  </r>
  <r>
    <x v="1"/>
    <x v="293"/>
    <x v="0"/>
    <x v="0"/>
    <s v="Well protected"/>
    <x v="0"/>
    <s v="Well protected"/>
    <m/>
    <x v="0"/>
  </r>
  <r>
    <x v="1"/>
    <x v="294"/>
    <x v="0"/>
    <x v="0"/>
    <s v="Well protected"/>
    <x v="0"/>
    <s v="Moderately protected"/>
    <m/>
    <x v="0"/>
  </r>
  <r>
    <x v="1"/>
    <x v="295"/>
    <x v="3"/>
    <x v="1"/>
    <s v="Moderately protected"/>
    <x v="2"/>
    <s v="Well protected"/>
    <m/>
    <x v="0"/>
  </r>
  <r>
    <x v="1"/>
    <x v="296"/>
    <x v="3"/>
    <x v="0"/>
    <s v="Moderately protected"/>
    <x v="2"/>
    <s v="Well protected"/>
    <m/>
    <x v="0"/>
  </r>
  <r>
    <x v="1"/>
    <x v="297"/>
    <x v="0"/>
    <x v="0"/>
    <s v="Moderately protected"/>
    <x v="0"/>
    <s v="Well protected"/>
    <m/>
    <x v="0"/>
  </r>
  <r>
    <x v="1"/>
    <x v="298"/>
    <x v="0"/>
    <x v="0"/>
    <s v="Well protected"/>
    <x v="0"/>
    <s v="Well protected"/>
    <m/>
    <x v="0"/>
  </r>
  <r>
    <x v="1"/>
    <x v="299"/>
    <x v="0"/>
    <x v="0"/>
    <s v="Well protected"/>
    <x v="0"/>
    <s v="Well protected"/>
    <m/>
    <x v="0"/>
  </r>
  <r>
    <x v="1"/>
    <x v="300"/>
    <x v="0"/>
    <x v="0"/>
    <s v="Well protected"/>
    <x v="0"/>
    <s v="Well protected"/>
    <m/>
    <x v="0"/>
  </r>
  <r>
    <x v="1"/>
    <x v="301"/>
    <x v="0"/>
    <x v="0"/>
    <s v="Poorly protected"/>
    <x v="1"/>
    <s v="Well protected"/>
    <m/>
    <x v="0"/>
  </r>
  <r>
    <x v="1"/>
    <x v="302"/>
    <x v="0"/>
    <x v="0"/>
    <s v="Moderately protected"/>
    <x v="2"/>
    <s v="Well protected"/>
    <m/>
    <x v="0"/>
  </r>
  <r>
    <x v="1"/>
    <x v="303"/>
    <x v="3"/>
    <x v="1"/>
    <s v="Well protected"/>
    <x v="0"/>
    <s v="Well protected"/>
    <m/>
    <x v="0"/>
  </r>
  <r>
    <x v="1"/>
    <x v="304"/>
    <x v="0"/>
    <x v="0"/>
    <s v="Well protected"/>
    <x v="0"/>
    <s v="Poorly protected"/>
    <m/>
    <x v="0"/>
  </r>
  <r>
    <x v="1"/>
    <x v="305"/>
    <x v="0"/>
    <x v="0"/>
    <s v="Well protected"/>
    <x v="0"/>
    <s v="Well protected"/>
    <m/>
    <x v="0"/>
  </r>
  <r>
    <x v="1"/>
    <x v="306"/>
    <x v="0"/>
    <x v="0"/>
    <s v="Well protected"/>
    <x v="0"/>
    <s v="Well protected"/>
    <m/>
    <x v="0"/>
  </r>
  <r>
    <x v="1"/>
    <x v="307"/>
    <x v="0"/>
    <x v="0"/>
    <s v="Well protected"/>
    <x v="0"/>
    <s v="Well protected"/>
    <m/>
    <x v="0"/>
  </r>
  <r>
    <x v="1"/>
    <x v="308"/>
    <x v="0"/>
    <x v="0"/>
    <s v="Well protected"/>
    <x v="0"/>
    <s v="Well protected"/>
    <m/>
    <x v="0"/>
  </r>
  <r>
    <x v="1"/>
    <x v="309"/>
    <x v="0"/>
    <x v="0"/>
    <s v="Well protected"/>
    <x v="0"/>
    <s v="Well protected"/>
    <m/>
    <x v="0"/>
  </r>
  <r>
    <x v="1"/>
    <x v="310"/>
    <x v="0"/>
    <x v="0"/>
    <s v="Well protected"/>
    <x v="0"/>
    <s v="Well protected"/>
    <m/>
    <x v="0"/>
  </r>
  <r>
    <x v="1"/>
    <x v="311"/>
    <x v="0"/>
    <x v="0"/>
    <s v="Well protected"/>
    <x v="0"/>
    <s v="Poorly protected"/>
    <m/>
    <x v="0"/>
  </r>
  <r>
    <x v="1"/>
    <x v="312"/>
    <x v="0"/>
    <x v="0"/>
    <s v="Poorly protected"/>
    <x v="1"/>
    <s v="Well protected"/>
    <m/>
    <x v="0"/>
  </r>
  <r>
    <x v="1"/>
    <x v="313"/>
    <x v="0"/>
    <x v="0"/>
    <s v="Well protected"/>
    <x v="0"/>
    <s v="Well protected"/>
    <m/>
    <x v="0"/>
  </r>
  <r>
    <x v="1"/>
    <x v="314"/>
    <x v="0"/>
    <x v="0"/>
    <s v="Well protected"/>
    <x v="0"/>
    <s v="Well protected"/>
    <m/>
    <x v="0"/>
  </r>
  <r>
    <x v="1"/>
    <x v="315"/>
    <x v="0"/>
    <x v="0"/>
    <s v="Well protected"/>
    <x v="0"/>
    <s v="Well protected"/>
    <m/>
    <x v="0"/>
  </r>
  <r>
    <x v="1"/>
    <x v="316"/>
    <x v="0"/>
    <x v="0"/>
    <s v="Well protected"/>
    <x v="0"/>
    <s v="Well protected"/>
    <m/>
    <x v="0"/>
  </r>
  <r>
    <x v="1"/>
    <x v="317"/>
    <x v="0"/>
    <x v="0"/>
    <s v="Well protected"/>
    <x v="0"/>
    <s v="Well protected"/>
    <m/>
    <x v="0"/>
  </r>
  <r>
    <x v="1"/>
    <x v="318"/>
    <x v="0"/>
    <x v="0"/>
    <s v="Well protected"/>
    <x v="0"/>
    <s v="Well protected"/>
    <m/>
    <x v="0"/>
  </r>
  <r>
    <x v="1"/>
    <x v="319"/>
    <x v="0"/>
    <x v="0"/>
    <s v="Poorly protected"/>
    <x v="1"/>
    <s v="Well protected"/>
    <m/>
    <x v="0"/>
  </r>
  <r>
    <x v="1"/>
    <x v="320"/>
    <x v="0"/>
    <x v="0"/>
    <s v="Well protected"/>
    <x v="0"/>
    <s v="Well protected"/>
    <m/>
    <x v="0"/>
  </r>
  <r>
    <x v="1"/>
    <x v="321"/>
    <x v="0"/>
    <x v="0"/>
    <s v="Well protected"/>
    <x v="0"/>
    <s v="Well protected"/>
    <m/>
    <x v="0"/>
  </r>
  <r>
    <x v="1"/>
    <x v="322"/>
    <x v="0"/>
    <x v="0"/>
    <s v="Well protected"/>
    <x v="0"/>
    <s v="Moderately protected"/>
    <m/>
    <x v="0"/>
  </r>
  <r>
    <x v="1"/>
    <x v="323"/>
    <x v="1"/>
    <x v="0"/>
    <s v="Well protected"/>
    <x v="0"/>
    <s v="Well protected"/>
    <m/>
    <x v="0"/>
  </r>
  <r>
    <x v="1"/>
    <x v="324"/>
    <x v="0"/>
    <x v="0"/>
    <s v="Well protected"/>
    <x v="0"/>
    <s v="Well protected"/>
    <m/>
    <x v="0"/>
  </r>
  <r>
    <x v="1"/>
    <x v="325"/>
    <x v="0"/>
    <x v="0"/>
    <s v="Well protected"/>
    <x v="0"/>
    <s v="Moderately protected"/>
    <m/>
    <x v="0"/>
  </r>
  <r>
    <x v="1"/>
    <x v="326"/>
    <x v="0"/>
    <x v="0"/>
    <s v="Well protected"/>
    <x v="0"/>
    <s v="Well protected"/>
    <m/>
    <x v="0"/>
  </r>
  <r>
    <x v="1"/>
    <x v="327"/>
    <x v="0"/>
    <x v="0"/>
    <s v="Well protected"/>
    <x v="0"/>
    <s v="Moderately protected"/>
    <m/>
    <x v="0"/>
  </r>
  <r>
    <x v="1"/>
    <x v="328"/>
    <x v="0"/>
    <x v="0"/>
    <s v="Well protected"/>
    <x v="0"/>
    <s v="Well protected"/>
    <m/>
    <x v="0"/>
  </r>
  <r>
    <x v="1"/>
    <x v="329"/>
    <x v="0"/>
    <x v="0"/>
    <s v="Well protected"/>
    <x v="0"/>
    <s v="Well protected"/>
    <m/>
    <x v="0"/>
  </r>
  <r>
    <x v="1"/>
    <x v="330"/>
    <x v="0"/>
    <x v="0"/>
    <s v="Well protected"/>
    <x v="0"/>
    <s v="Well protected"/>
    <m/>
    <x v="0"/>
  </r>
  <r>
    <x v="1"/>
    <x v="331"/>
    <x v="0"/>
    <x v="0"/>
    <s v="Well protected"/>
    <x v="0"/>
    <s v="Well protected"/>
    <m/>
    <x v="0"/>
  </r>
  <r>
    <x v="1"/>
    <x v="332"/>
    <x v="0"/>
    <x v="0"/>
    <s v="Well protected"/>
    <x v="0"/>
    <s v="Well protected"/>
    <m/>
    <x v="0"/>
  </r>
  <r>
    <x v="1"/>
    <x v="333"/>
    <x v="0"/>
    <x v="0"/>
    <s v="Poorly protected"/>
    <x v="1"/>
    <s v="Well protected"/>
    <m/>
    <x v="0"/>
  </r>
  <r>
    <x v="1"/>
    <x v="334"/>
    <x v="6"/>
    <x v="0"/>
    <s v="Well protected"/>
    <x v="0"/>
    <s v="Well protected"/>
    <m/>
    <x v="0"/>
  </r>
  <r>
    <x v="1"/>
    <x v="335"/>
    <x v="1"/>
    <x v="0"/>
    <s v="Well protected"/>
    <x v="0"/>
    <s v="Well protected"/>
    <m/>
    <x v="0"/>
  </r>
  <r>
    <x v="1"/>
    <x v="336"/>
    <x v="0"/>
    <x v="0"/>
    <s v="Well protected"/>
    <x v="0"/>
    <s v="Well protected"/>
    <m/>
    <x v="0"/>
  </r>
  <r>
    <x v="1"/>
    <x v="337"/>
    <x v="2"/>
    <x v="0"/>
    <s v="Well protected"/>
    <x v="0"/>
    <s v="Well protected"/>
    <m/>
    <x v="0"/>
  </r>
  <r>
    <x v="1"/>
    <x v="338"/>
    <x v="0"/>
    <x v="0"/>
    <s v="Well protected"/>
    <x v="0"/>
    <s v="Well protected"/>
    <m/>
    <x v="0"/>
  </r>
  <r>
    <x v="1"/>
    <x v="339"/>
    <x v="0"/>
    <x v="0"/>
    <s v="Well protected"/>
    <x v="0"/>
    <s v="Well protected"/>
    <m/>
    <x v="0"/>
  </r>
  <r>
    <x v="1"/>
    <x v="340"/>
    <x v="0"/>
    <x v="0"/>
    <s v="Well protected"/>
    <x v="0"/>
    <s v="Well protected"/>
    <m/>
    <x v="0"/>
  </r>
  <r>
    <x v="1"/>
    <x v="341"/>
    <x v="0"/>
    <x v="0"/>
    <s v="Well protected"/>
    <x v="0"/>
    <s v="Well protected"/>
    <m/>
    <x v="0"/>
  </r>
  <r>
    <x v="1"/>
    <x v="342"/>
    <x v="0"/>
    <x v="0"/>
    <s v="Well protected"/>
    <x v="0"/>
    <s v="Well protected"/>
    <m/>
    <x v="0"/>
  </r>
  <r>
    <x v="1"/>
    <x v="343"/>
    <x v="0"/>
    <x v="0"/>
    <s v="Well protected"/>
    <x v="0"/>
    <s v="Well protected"/>
    <m/>
    <x v="0"/>
  </r>
  <r>
    <x v="1"/>
    <x v="344"/>
    <x v="0"/>
    <x v="0"/>
    <s v="Well protected"/>
    <x v="0"/>
    <s v="Well protected"/>
    <m/>
    <x v="0"/>
  </r>
  <r>
    <x v="1"/>
    <x v="345"/>
    <x v="0"/>
    <x v="0"/>
    <s v="Moderately protected"/>
    <x v="2"/>
    <s v="Well protected"/>
    <m/>
    <x v="0"/>
  </r>
  <r>
    <x v="1"/>
    <x v="346"/>
    <x v="0"/>
    <x v="0"/>
    <s v="Well protected"/>
    <x v="0"/>
    <s v="Well protected"/>
    <m/>
    <x v="0"/>
  </r>
  <r>
    <x v="1"/>
    <x v="347"/>
    <x v="0"/>
    <x v="0"/>
    <s v="Well protected"/>
    <x v="0"/>
    <s v="Well protected"/>
    <m/>
    <x v="0"/>
  </r>
  <r>
    <x v="1"/>
    <x v="348"/>
    <x v="0"/>
    <x v="0"/>
    <s v="Well protected"/>
    <x v="0"/>
    <s v="Well protected"/>
    <m/>
    <x v="0"/>
  </r>
  <r>
    <x v="1"/>
    <x v="349"/>
    <x v="0"/>
    <x v="0"/>
    <s v="Well protected"/>
    <x v="0"/>
    <s v="Well protected"/>
    <m/>
    <x v="0"/>
  </r>
  <r>
    <x v="1"/>
    <x v="350"/>
    <x v="0"/>
    <x v="0"/>
    <s v="Well protected"/>
    <x v="0"/>
    <s v="Well protected"/>
    <m/>
    <x v="0"/>
  </r>
  <r>
    <x v="1"/>
    <x v="351"/>
    <x v="0"/>
    <x v="0"/>
    <s v="Well protected"/>
    <x v="0"/>
    <s v="Well protected"/>
    <m/>
    <x v="0"/>
  </r>
  <r>
    <x v="1"/>
    <x v="352"/>
    <x v="0"/>
    <x v="0"/>
    <s v="Well protected"/>
    <x v="0"/>
    <s v="Well protected"/>
    <m/>
    <x v="0"/>
  </r>
  <r>
    <x v="1"/>
    <x v="353"/>
    <x v="0"/>
    <x v="0"/>
    <s v="Well protected"/>
    <x v="0"/>
    <s v="Well protected"/>
    <m/>
    <x v="0"/>
  </r>
  <r>
    <x v="1"/>
    <x v="354"/>
    <x v="0"/>
    <x v="0"/>
    <s v="Well protected"/>
    <x v="0"/>
    <s v="Well protected"/>
    <m/>
    <x v="0"/>
  </r>
  <r>
    <x v="1"/>
    <x v="355"/>
    <x v="0"/>
    <x v="0"/>
    <s v="Well protected"/>
    <x v="0"/>
    <s v="Poorly protected"/>
    <m/>
    <x v="0"/>
  </r>
  <r>
    <x v="1"/>
    <x v="356"/>
    <x v="0"/>
    <x v="0"/>
    <s v="Well protected"/>
    <x v="0"/>
    <s v="Well protected"/>
    <m/>
    <x v="0"/>
  </r>
  <r>
    <x v="1"/>
    <x v="357"/>
    <x v="0"/>
    <x v="0"/>
    <s v="Well protected"/>
    <x v="0"/>
    <s v="Well protected"/>
    <m/>
    <x v="0"/>
  </r>
  <r>
    <x v="1"/>
    <x v="358"/>
    <x v="0"/>
    <x v="0"/>
    <s v="Well protected"/>
    <x v="0"/>
    <s v="Well protected"/>
    <m/>
    <x v="0"/>
  </r>
  <r>
    <x v="1"/>
    <x v="359"/>
    <x v="0"/>
    <x v="0"/>
    <s v="Well protected"/>
    <x v="0"/>
    <s v="Well protected"/>
    <m/>
    <x v="0"/>
  </r>
  <r>
    <x v="1"/>
    <x v="360"/>
    <x v="0"/>
    <x v="0"/>
    <s v="Well protected"/>
    <x v="0"/>
    <s v="Well protected"/>
    <m/>
    <x v="0"/>
  </r>
  <r>
    <x v="1"/>
    <x v="361"/>
    <x v="0"/>
    <x v="0"/>
    <s v="Well protected"/>
    <x v="0"/>
    <s v="Well protected"/>
    <m/>
    <x v="0"/>
  </r>
  <r>
    <x v="1"/>
    <x v="362"/>
    <x v="0"/>
    <x v="0"/>
    <s v="Well protected"/>
    <x v="0"/>
    <s v="Poorly protected"/>
    <m/>
    <x v="0"/>
  </r>
  <r>
    <x v="1"/>
    <x v="363"/>
    <x v="0"/>
    <x v="0"/>
    <s v="Well protected"/>
    <x v="0"/>
    <s v="Well protected"/>
    <m/>
    <x v="0"/>
  </r>
  <r>
    <x v="1"/>
    <x v="364"/>
    <x v="0"/>
    <x v="0"/>
    <s v="Well protected"/>
    <x v="0"/>
    <s v="Well protected"/>
    <m/>
    <x v="0"/>
  </r>
  <r>
    <x v="1"/>
    <x v="365"/>
    <x v="3"/>
    <x v="0"/>
    <s v="Well protected"/>
    <x v="0"/>
    <s v="Well protected"/>
    <m/>
    <x v="0"/>
  </r>
  <r>
    <x v="1"/>
    <x v="366"/>
    <x v="0"/>
    <x v="0"/>
    <s v="Well protected"/>
    <x v="0"/>
    <s v="Well protected"/>
    <m/>
    <x v="0"/>
  </r>
  <r>
    <x v="1"/>
    <x v="367"/>
    <x v="0"/>
    <x v="0"/>
    <s v="Poorly protected"/>
    <x v="1"/>
    <s v="Well protected"/>
    <m/>
    <x v="0"/>
  </r>
  <r>
    <x v="1"/>
    <x v="368"/>
    <x v="0"/>
    <x v="0"/>
    <s v="Well protected"/>
    <x v="0"/>
    <s v="Well protected"/>
    <m/>
    <x v="0"/>
  </r>
  <r>
    <x v="1"/>
    <x v="369"/>
    <x v="0"/>
    <x v="0"/>
    <s v="Well protected"/>
    <x v="0"/>
    <s v="Well protected"/>
    <m/>
    <x v="0"/>
  </r>
  <r>
    <x v="1"/>
    <x v="370"/>
    <x v="0"/>
    <x v="0"/>
    <s v="Well protected"/>
    <x v="0"/>
    <s v="Well protected"/>
    <m/>
    <x v="0"/>
  </r>
  <r>
    <x v="1"/>
    <x v="371"/>
    <x v="0"/>
    <x v="0"/>
    <s v="Well protected"/>
    <x v="0"/>
    <s v="Well protected"/>
    <m/>
    <x v="0"/>
  </r>
  <r>
    <x v="1"/>
    <x v="372"/>
    <x v="0"/>
    <x v="0"/>
    <s v="Well protected"/>
    <x v="0"/>
    <s v="Well protected"/>
    <m/>
    <x v="0"/>
  </r>
  <r>
    <x v="1"/>
    <x v="373"/>
    <x v="0"/>
    <x v="0"/>
    <s v="Well protected"/>
    <x v="0"/>
    <s v="Well protected"/>
    <m/>
    <x v="0"/>
  </r>
  <r>
    <x v="1"/>
    <x v="374"/>
    <x v="0"/>
    <x v="0"/>
    <s v="Well protected"/>
    <x v="0"/>
    <s v="Well protected"/>
    <m/>
    <x v="0"/>
  </r>
  <r>
    <x v="1"/>
    <x v="375"/>
    <x v="0"/>
    <x v="0"/>
    <s v="Well protected"/>
    <x v="0"/>
    <s v="Well protected"/>
    <m/>
    <x v="0"/>
  </r>
  <r>
    <x v="1"/>
    <x v="376"/>
    <x v="0"/>
    <x v="0"/>
    <s v="Well protected"/>
    <x v="0"/>
    <s v="Well protected"/>
    <m/>
    <x v="0"/>
  </r>
  <r>
    <x v="1"/>
    <x v="377"/>
    <x v="0"/>
    <x v="0"/>
    <s v="Well protected"/>
    <x v="0"/>
    <s v="Well protected"/>
    <m/>
    <x v="0"/>
  </r>
  <r>
    <x v="1"/>
    <x v="378"/>
    <x v="0"/>
    <x v="0"/>
    <s v="Well protected"/>
    <x v="0"/>
    <s v="Moderately protected"/>
    <m/>
    <x v="0"/>
  </r>
  <r>
    <x v="1"/>
    <x v="379"/>
    <x v="6"/>
    <x v="0"/>
    <s v="Well protected"/>
    <x v="0"/>
    <s v="Well protected"/>
    <m/>
    <x v="0"/>
  </r>
  <r>
    <x v="1"/>
    <x v="380"/>
    <x v="0"/>
    <x v="0"/>
    <s v="Well protected"/>
    <x v="0"/>
    <s v="Well protected"/>
    <m/>
    <x v="0"/>
  </r>
  <r>
    <x v="1"/>
    <x v="381"/>
    <x v="0"/>
    <x v="0"/>
    <s v="Well protected"/>
    <x v="0"/>
    <s v="Well protected"/>
    <m/>
    <x v="0"/>
  </r>
  <r>
    <x v="1"/>
    <x v="382"/>
    <x v="0"/>
    <x v="0"/>
    <s v="Well protected"/>
    <x v="0"/>
    <s v="Well protected"/>
    <m/>
    <x v="0"/>
  </r>
  <r>
    <x v="1"/>
    <x v="383"/>
    <x v="3"/>
    <x v="0"/>
    <s v="Poorly protected"/>
    <x v="1"/>
    <s v="Well protected"/>
    <m/>
    <x v="0"/>
  </r>
  <r>
    <x v="1"/>
    <x v="384"/>
    <x v="0"/>
    <x v="0"/>
    <s v="Well protected"/>
    <x v="0"/>
    <s v="Well protected"/>
    <m/>
    <x v="0"/>
  </r>
  <r>
    <x v="1"/>
    <x v="385"/>
    <x v="0"/>
    <x v="0"/>
    <s v="Well protected"/>
    <x v="0"/>
    <s v="Moderately protected"/>
    <m/>
    <x v="0"/>
  </r>
  <r>
    <x v="1"/>
    <x v="386"/>
    <x v="3"/>
    <x v="1"/>
    <s v="Well protected"/>
    <x v="0"/>
    <s v="Well protected"/>
    <m/>
    <x v="0"/>
  </r>
  <r>
    <x v="1"/>
    <x v="387"/>
    <x v="0"/>
    <x v="0"/>
    <s v="Well protected"/>
    <x v="0"/>
    <s v="Well protected"/>
    <m/>
    <x v="0"/>
  </r>
  <r>
    <x v="1"/>
    <x v="388"/>
    <x v="0"/>
    <x v="0"/>
    <s v="Well protected"/>
    <x v="0"/>
    <s v="Well protected"/>
    <m/>
    <x v="0"/>
  </r>
  <r>
    <x v="1"/>
    <x v="389"/>
    <x v="0"/>
    <x v="0"/>
    <s v="Well protected"/>
    <x v="0"/>
    <s v="Well protected"/>
    <m/>
    <x v="0"/>
  </r>
  <r>
    <x v="1"/>
    <x v="390"/>
    <x v="0"/>
    <x v="0"/>
    <s v="Poorly protected"/>
    <x v="1"/>
    <s v="Well protected"/>
    <m/>
    <x v="0"/>
  </r>
  <r>
    <x v="1"/>
    <x v="391"/>
    <x v="0"/>
    <x v="1"/>
    <s v="Well protected"/>
    <x v="0"/>
    <s v="Well protected"/>
    <m/>
    <x v="0"/>
  </r>
  <r>
    <x v="1"/>
    <x v="392"/>
    <x v="0"/>
    <x v="1"/>
    <s v="Well protected"/>
    <x v="0"/>
    <s v="Well protected"/>
    <m/>
    <x v="0"/>
  </r>
  <r>
    <x v="1"/>
    <x v="393"/>
    <x v="0"/>
    <x v="0"/>
    <s v="Well protected"/>
    <x v="0"/>
    <s v="Well protected"/>
    <m/>
    <x v="0"/>
  </r>
  <r>
    <x v="1"/>
    <x v="394"/>
    <x v="0"/>
    <x v="0"/>
    <s v="Well protected"/>
    <x v="0"/>
    <s v="Well protected"/>
    <m/>
    <x v="0"/>
  </r>
  <r>
    <x v="1"/>
    <x v="395"/>
    <x v="0"/>
    <x v="0"/>
    <s v="Well protected"/>
    <x v="0"/>
    <s v="Well protected"/>
    <m/>
    <x v="0"/>
  </r>
  <r>
    <x v="1"/>
    <x v="396"/>
    <x v="0"/>
    <x v="0"/>
    <s v="Well protected"/>
    <x v="0"/>
    <s v="Well protected"/>
    <m/>
    <x v="0"/>
  </r>
  <r>
    <x v="1"/>
    <x v="397"/>
    <x v="0"/>
    <x v="0"/>
    <s v="Well protected"/>
    <x v="0"/>
    <s v="Well protected"/>
    <m/>
    <x v="0"/>
  </r>
  <r>
    <x v="1"/>
    <x v="398"/>
    <x v="0"/>
    <x v="0"/>
    <s v="Well protected"/>
    <x v="0"/>
    <s v="Well protected"/>
    <m/>
    <x v="0"/>
  </r>
  <r>
    <x v="1"/>
    <x v="399"/>
    <x v="0"/>
    <x v="0"/>
    <s v="Well protected"/>
    <x v="0"/>
    <s v="Well protected"/>
    <m/>
    <x v="0"/>
  </r>
  <r>
    <x v="1"/>
    <x v="400"/>
    <x v="2"/>
    <x v="0"/>
    <s v="Well protected"/>
    <x v="0"/>
    <s v="Well protected"/>
    <m/>
    <x v="0"/>
  </r>
  <r>
    <x v="1"/>
    <x v="401"/>
    <x v="0"/>
    <x v="0"/>
    <s v="Well protected"/>
    <x v="0"/>
    <s v="Well protected"/>
    <m/>
    <x v="0"/>
  </r>
  <r>
    <x v="1"/>
    <x v="402"/>
    <x v="0"/>
    <x v="0"/>
    <s v="Well protected"/>
    <x v="0"/>
    <s v="Well protected"/>
    <m/>
    <x v="0"/>
  </r>
  <r>
    <x v="1"/>
    <x v="403"/>
    <x v="0"/>
    <x v="0"/>
    <s v="Well protected"/>
    <x v="0"/>
    <s v="Well protected"/>
    <m/>
    <x v="0"/>
  </r>
  <r>
    <x v="1"/>
    <x v="404"/>
    <x v="0"/>
    <x v="0"/>
    <s v="Well protected"/>
    <x v="0"/>
    <s v="Well protected"/>
    <m/>
    <x v="0"/>
  </r>
  <r>
    <x v="1"/>
    <x v="405"/>
    <x v="0"/>
    <x v="0"/>
    <s v="Well protected"/>
    <x v="0"/>
    <s v="Well protected"/>
    <m/>
    <x v="0"/>
  </r>
  <r>
    <x v="1"/>
    <x v="406"/>
    <x v="3"/>
    <x v="0"/>
    <s v="Well protected"/>
    <x v="0"/>
    <s v="Well protected"/>
    <m/>
    <x v="0"/>
  </r>
  <r>
    <x v="1"/>
    <x v="407"/>
    <x v="0"/>
    <x v="0"/>
    <s v="Well protected"/>
    <x v="0"/>
    <s v="Well protected"/>
    <m/>
    <x v="0"/>
  </r>
  <r>
    <x v="1"/>
    <x v="408"/>
    <x v="0"/>
    <x v="0"/>
    <s v="Well protected"/>
    <x v="0"/>
    <s v="Well protected"/>
    <m/>
    <x v="0"/>
  </r>
  <r>
    <x v="1"/>
    <x v="409"/>
    <x v="0"/>
    <x v="0"/>
    <s v="Well protected"/>
    <x v="0"/>
    <s v="Well protected"/>
    <m/>
    <x v="0"/>
  </r>
  <r>
    <x v="1"/>
    <x v="410"/>
    <x v="0"/>
    <x v="0"/>
    <s v="Well protected"/>
    <x v="0"/>
    <s v="Well protected"/>
    <m/>
    <x v="0"/>
  </r>
  <r>
    <x v="1"/>
    <x v="411"/>
    <x v="0"/>
    <x v="0"/>
    <s v="Well protected"/>
    <x v="0"/>
    <s v="Well protected"/>
    <m/>
    <x v="0"/>
  </r>
  <r>
    <x v="1"/>
    <x v="412"/>
    <x v="0"/>
    <x v="0"/>
    <s v="Well protected"/>
    <x v="0"/>
    <s v="Well protected"/>
    <m/>
    <x v="0"/>
  </r>
  <r>
    <x v="1"/>
    <x v="413"/>
    <x v="0"/>
    <x v="0"/>
    <s v="Well protected"/>
    <x v="0"/>
    <s v="Well protected"/>
    <m/>
    <x v="0"/>
  </r>
  <r>
    <x v="1"/>
    <x v="414"/>
    <x v="0"/>
    <x v="0"/>
    <s v="Well protected"/>
    <x v="0"/>
    <s v="Well protected"/>
    <m/>
    <x v="0"/>
  </r>
  <r>
    <x v="1"/>
    <x v="415"/>
    <x v="0"/>
    <x v="0"/>
    <s v="Well protected"/>
    <x v="0"/>
    <s v="Well protected"/>
    <m/>
    <x v="0"/>
  </r>
  <r>
    <x v="1"/>
    <x v="416"/>
    <x v="0"/>
    <x v="0"/>
    <s v="Well protected"/>
    <x v="0"/>
    <s v="Well protected"/>
    <m/>
    <x v="0"/>
  </r>
  <r>
    <x v="1"/>
    <x v="417"/>
    <x v="3"/>
    <x v="0"/>
    <s v="Well protected"/>
    <x v="0"/>
    <s v="Well protected"/>
    <m/>
    <x v="0"/>
  </r>
  <r>
    <x v="1"/>
    <x v="418"/>
    <x v="0"/>
    <x v="0"/>
    <s v="Well protected"/>
    <x v="0"/>
    <s v="Well protected"/>
    <m/>
    <x v="0"/>
  </r>
  <r>
    <x v="1"/>
    <x v="419"/>
    <x v="0"/>
    <x v="0"/>
    <s v="Well protected"/>
    <x v="0"/>
    <s v="Well protected"/>
    <m/>
    <x v="0"/>
  </r>
  <r>
    <x v="1"/>
    <x v="420"/>
    <x v="0"/>
    <x v="0"/>
    <s v="Well protected"/>
    <x v="0"/>
    <s v="Well protected"/>
    <m/>
    <x v="0"/>
  </r>
  <r>
    <x v="1"/>
    <x v="421"/>
    <x v="0"/>
    <x v="0"/>
    <s v="Well protected"/>
    <x v="0"/>
    <s v="Well protected"/>
    <m/>
    <x v="0"/>
  </r>
  <r>
    <x v="1"/>
    <x v="422"/>
    <x v="0"/>
    <x v="0"/>
    <s v="Well protected"/>
    <x v="0"/>
    <s v="Well protected"/>
    <m/>
    <x v="0"/>
  </r>
  <r>
    <x v="1"/>
    <x v="423"/>
    <x v="0"/>
    <x v="0"/>
    <s v="Well protected"/>
    <x v="0"/>
    <s v="Well protected"/>
    <m/>
    <x v="0"/>
  </r>
  <r>
    <x v="1"/>
    <x v="424"/>
    <x v="0"/>
    <x v="0"/>
    <s v="Well protected"/>
    <x v="0"/>
    <s v="Well protected"/>
    <m/>
    <x v="0"/>
  </r>
  <r>
    <x v="1"/>
    <x v="425"/>
    <x v="1"/>
    <x v="0"/>
    <s v="Well protected"/>
    <x v="0"/>
    <s v="Well protected"/>
    <m/>
    <x v="0"/>
  </r>
  <r>
    <x v="1"/>
    <x v="426"/>
    <x v="0"/>
    <x v="0"/>
    <s v="Well protected"/>
    <x v="0"/>
    <s v="Well protected"/>
    <m/>
    <x v="0"/>
  </r>
  <r>
    <x v="1"/>
    <x v="427"/>
    <x v="0"/>
    <x v="0"/>
    <s v="Well protected"/>
    <x v="0"/>
    <s v="Well protected"/>
    <m/>
    <x v="0"/>
  </r>
  <r>
    <x v="1"/>
    <x v="428"/>
    <x v="0"/>
    <x v="0"/>
    <s v="Well protected"/>
    <x v="0"/>
    <s v="Well protected"/>
    <m/>
    <x v="0"/>
  </r>
  <r>
    <x v="1"/>
    <x v="429"/>
    <x v="0"/>
    <x v="0"/>
    <s v="Well protected"/>
    <x v="0"/>
    <s v="Well protected"/>
    <m/>
    <x v="0"/>
  </r>
  <r>
    <x v="1"/>
    <x v="430"/>
    <x v="0"/>
    <x v="0"/>
    <s v="Well protected"/>
    <x v="0"/>
    <s v="Well protected"/>
    <m/>
    <x v="0"/>
  </r>
  <r>
    <x v="1"/>
    <x v="431"/>
    <x v="0"/>
    <x v="0"/>
    <s v="Well protected"/>
    <x v="0"/>
    <s v="Well protected"/>
    <m/>
    <x v="0"/>
  </r>
  <r>
    <x v="1"/>
    <x v="432"/>
    <x v="0"/>
    <x v="0"/>
    <s v="Well protected"/>
    <x v="0"/>
    <s v="Well protected"/>
    <m/>
    <x v="0"/>
  </r>
  <r>
    <x v="1"/>
    <x v="433"/>
    <x v="0"/>
    <x v="0"/>
    <s v="Well protected"/>
    <x v="0"/>
    <s v="Well protected"/>
    <m/>
    <x v="0"/>
  </r>
  <r>
    <x v="1"/>
    <x v="434"/>
    <x v="0"/>
    <x v="0"/>
    <s v="Well protected"/>
    <x v="0"/>
    <s v="Well protected"/>
    <m/>
    <x v="0"/>
  </r>
  <r>
    <x v="1"/>
    <x v="435"/>
    <x v="0"/>
    <x v="0"/>
    <s v="Well protected"/>
    <x v="0"/>
    <s v="Well protected"/>
    <m/>
    <x v="0"/>
  </r>
  <r>
    <x v="1"/>
    <x v="436"/>
    <x v="0"/>
    <x v="0"/>
    <s v="Well protected"/>
    <x v="0"/>
    <s v="Well protected"/>
    <m/>
    <x v="0"/>
  </r>
  <r>
    <x v="1"/>
    <x v="437"/>
    <x v="0"/>
    <x v="0"/>
    <s v="Well protected"/>
    <x v="0"/>
    <s v="Well protected"/>
    <m/>
    <x v="0"/>
  </r>
  <r>
    <x v="1"/>
    <x v="438"/>
    <x v="0"/>
    <x v="0"/>
    <s v="Well protected"/>
    <x v="0"/>
    <s v="Well protected"/>
    <m/>
    <x v="0"/>
  </r>
  <r>
    <x v="1"/>
    <x v="439"/>
    <x v="0"/>
    <x v="0"/>
    <s v="Well protected"/>
    <x v="0"/>
    <s v="Well protected"/>
    <m/>
    <x v="0"/>
  </r>
  <r>
    <x v="1"/>
    <x v="440"/>
    <x v="0"/>
    <x v="0"/>
    <s v="Well protected"/>
    <x v="0"/>
    <s v="Well protected"/>
    <m/>
    <x v="0"/>
  </r>
  <r>
    <x v="1"/>
    <x v="441"/>
    <x v="2"/>
    <x v="0"/>
    <s v="Well protected"/>
    <x v="0"/>
    <s v="Well protected"/>
    <m/>
    <x v="0"/>
  </r>
  <r>
    <x v="1"/>
    <x v="442"/>
    <x v="2"/>
    <x v="0"/>
    <s v="Well protected"/>
    <x v="0"/>
    <s v="Well protected"/>
    <m/>
    <x v="0"/>
  </r>
  <r>
    <x v="1"/>
    <x v="443"/>
    <x v="0"/>
    <x v="0"/>
    <s v="Well protected"/>
    <x v="0"/>
    <s v="Poorly protected"/>
    <m/>
    <x v="0"/>
  </r>
  <r>
    <x v="1"/>
    <x v="444"/>
    <x v="0"/>
    <x v="0"/>
    <s v="Well protected"/>
    <x v="0"/>
    <s v="Well protected"/>
    <m/>
    <x v="0"/>
  </r>
  <r>
    <x v="1"/>
    <x v="445"/>
    <x v="0"/>
    <x v="0"/>
    <s v="Well protected"/>
    <x v="0"/>
    <s v="Poorly protected"/>
    <m/>
    <x v="0"/>
  </r>
  <r>
    <x v="1"/>
    <x v="446"/>
    <x v="0"/>
    <x v="0"/>
    <s v="Well protected"/>
    <x v="0"/>
    <s v="Poorly protected"/>
    <m/>
    <x v="0"/>
  </r>
  <r>
    <x v="1"/>
    <x v="447"/>
    <x v="3"/>
    <x v="0"/>
    <s v="Well protected"/>
    <x v="0"/>
    <s v="Well protected"/>
    <m/>
    <x v="0"/>
  </r>
  <r>
    <x v="1"/>
    <x v="448"/>
    <x v="0"/>
    <x v="0"/>
    <s v="Poorly protected"/>
    <x v="1"/>
    <s v="Well protected"/>
    <m/>
    <x v="0"/>
  </r>
  <r>
    <x v="1"/>
    <x v="449"/>
    <x v="0"/>
    <x v="0"/>
    <s v="Poorly protected"/>
    <x v="1"/>
    <s v="Well protected"/>
    <m/>
    <x v="0"/>
  </r>
  <r>
    <x v="1"/>
    <x v="450"/>
    <x v="0"/>
    <x v="0"/>
    <s v="Poorly protected"/>
    <x v="1"/>
    <s v="Well protected"/>
    <m/>
    <x v="0"/>
  </r>
  <r>
    <x v="1"/>
    <x v="451"/>
    <x v="2"/>
    <x v="0"/>
    <s v="Well protected"/>
    <x v="0"/>
    <s v="Well protected"/>
    <m/>
    <x v="0"/>
  </r>
  <r>
    <x v="1"/>
    <x v="452"/>
    <x v="0"/>
    <x v="0"/>
    <s v="Well protected"/>
    <x v="0"/>
    <s v="Well protected"/>
    <m/>
    <x v="0"/>
  </r>
  <r>
    <x v="1"/>
    <x v="453"/>
    <x v="0"/>
    <x v="0"/>
    <s v="Well protected"/>
    <x v="0"/>
    <s v="Well protected"/>
    <m/>
    <x v="0"/>
  </r>
  <r>
    <x v="1"/>
    <x v="454"/>
    <x v="0"/>
    <x v="0"/>
    <s v="Well protected"/>
    <x v="0"/>
    <s v="Well protected"/>
    <m/>
    <x v="0"/>
  </r>
  <r>
    <x v="1"/>
    <x v="455"/>
    <x v="0"/>
    <x v="0"/>
    <s v="Well protected"/>
    <x v="0"/>
    <s v="Well protected"/>
    <m/>
    <x v="0"/>
  </r>
  <r>
    <x v="1"/>
    <x v="456"/>
    <x v="2"/>
    <x v="0"/>
    <s v="Well protected"/>
    <x v="0"/>
    <s v="Well protected"/>
    <m/>
    <x v="0"/>
  </r>
  <r>
    <x v="1"/>
    <x v="457"/>
    <x v="0"/>
    <x v="0"/>
    <s v="Well protected"/>
    <x v="0"/>
    <s v="Well protected"/>
    <m/>
    <x v="0"/>
  </r>
  <r>
    <x v="1"/>
    <x v="458"/>
    <x v="0"/>
    <x v="0"/>
    <s v="Well protected"/>
    <x v="0"/>
    <s v="Well protected"/>
    <m/>
    <x v="0"/>
  </r>
  <r>
    <x v="1"/>
    <x v="459"/>
    <x v="0"/>
    <x v="0"/>
    <s v="Well protected"/>
    <x v="0"/>
    <s v="Well protected"/>
    <m/>
    <x v="0"/>
  </r>
  <r>
    <x v="1"/>
    <x v="460"/>
    <x v="0"/>
    <x v="0"/>
    <s v="Well protected"/>
    <x v="0"/>
    <s v="Well protected"/>
    <m/>
    <x v="0"/>
  </r>
  <r>
    <x v="1"/>
    <x v="461"/>
    <x v="0"/>
    <x v="0"/>
    <s v="Well protected"/>
    <x v="0"/>
    <s v="Well protected"/>
    <m/>
    <x v="0"/>
  </r>
  <r>
    <x v="1"/>
    <x v="462"/>
    <x v="0"/>
    <x v="0"/>
    <s v="Well protected"/>
    <x v="0"/>
    <s v="Well protected"/>
    <m/>
    <x v="0"/>
  </r>
  <r>
    <x v="1"/>
    <x v="463"/>
    <x v="3"/>
    <x v="0"/>
    <s v="Well protected"/>
    <x v="0"/>
    <s v="Well protected"/>
    <m/>
    <x v="0"/>
  </r>
  <r>
    <x v="1"/>
    <x v="464"/>
    <x v="3"/>
    <x v="0"/>
    <s v="Well protected"/>
    <x v="0"/>
    <s v="Moderately protected"/>
    <m/>
    <x v="0"/>
  </r>
  <r>
    <x v="1"/>
    <x v="465"/>
    <x v="0"/>
    <x v="0"/>
    <s v="Well protected"/>
    <x v="0"/>
    <s v="Well protected"/>
    <m/>
    <x v="0"/>
  </r>
  <r>
    <x v="1"/>
    <x v="466"/>
    <x v="6"/>
    <x v="0"/>
    <s v="Poorly protected"/>
    <x v="1"/>
    <s v="Well protected"/>
    <m/>
    <x v="0"/>
  </r>
  <r>
    <x v="1"/>
    <x v="467"/>
    <x v="0"/>
    <x v="0"/>
    <s v="Moderately protected"/>
    <x v="2"/>
    <s v="Well protected"/>
    <m/>
    <x v="0"/>
  </r>
  <r>
    <x v="1"/>
    <x v="468"/>
    <x v="0"/>
    <x v="0"/>
    <s v="Well protected"/>
    <x v="0"/>
    <s v="Well protected"/>
    <m/>
    <x v="0"/>
  </r>
  <r>
    <x v="1"/>
    <x v="469"/>
    <x v="0"/>
    <x v="0"/>
    <s v="Well protected"/>
    <x v="0"/>
    <s v="Well protected"/>
    <m/>
    <x v="0"/>
  </r>
  <r>
    <x v="1"/>
    <x v="470"/>
    <x v="2"/>
    <x v="0"/>
    <s v="Well protected"/>
    <x v="0"/>
    <s v="Well protected"/>
    <m/>
    <x v="0"/>
  </r>
  <r>
    <x v="1"/>
    <x v="471"/>
    <x v="0"/>
    <x v="0"/>
    <s v="Well protected"/>
    <x v="0"/>
    <s v="Well protected"/>
    <m/>
    <x v="0"/>
  </r>
  <r>
    <x v="1"/>
    <x v="472"/>
    <x v="1"/>
    <x v="0"/>
    <s v="Moderately protected"/>
    <x v="0"/>
    <s v="Well protected"/>
    <m/>
    <x v="0"/>
  </r>
  <r>
    <x v="1"/>
    <x v="473"/>
    <x v="2"/>
    <x v="0"/>
    <s v="Well protected"/>
    <x v="0"/>
    <s v="Well protected"/>
    <m/>
    <x v="0"/>
  </r>
  <r>
    <x v="1"/>
    <x v="474"/>
    <x v="0"/>
    <x v="0"/>
    <s v="Well protected"/>
    <x v="0"/>
    <s v="Well protected"/>
    <m/>
    <x v="0"/>
  </r>
  <r>
    <x v="1"/>
    <x v="475"/>
    <x v="0"/>
    <x v="0"/>
    <s v="Well protected"/>
    <x v="0"/>
    <s v="Well protected"/>
    <m/>
    <x v="0"/>
  </r>
  <r>
    <x v="1"/>
    <x v="476"/>
    <x v="0"/>
    <x v="0"/>
    <s v="Moderately protected"/>
    <x v="2"/>
    <s v="Well protected"/>
    <m/>
    <x v="0"/>
  </r>
  <r>
    <x v="1"/>
    <x v="477"/>
    <x v="4"/>
    <x v="0"/>
    <s v="Well protected"/>
    <x v="0"/>
    <s v="Well protected"/>
    <m/>
    <x v="0"/>
  </r>
  <r>
    <x v="1"/>
    <x v="478"/>
    <x v="2"/>
    <x v="0"/>
    <s v="Well protected"/>
    <x v="0"/>
    <s v="Well protected"/>
    <m/>
    <x v="0"/>
  </r>
  <r>
    <x v="1"/>
    <x v="479"/>
    <x v="0"/>
    <x v="0"/>
    <s v="Well protected"/>
    <x v="0"/>
    <s v="Well protected"/>
    <m/>
    <x v="0"/>
  </r>
  <r>
    <x v="1"/>
    <x v="480"/>
    <x v="0"/>
    <x v="0"/>
    <s v="Well protected"/>
    <x v="0"/>
    <s v="Well protected"/>
    <m/>
    <x v="0"/>
  </r>
  <r>
    <x v="1"/>
    <x v="481"/>
    <x v="0"/>
    <x v="0"/>
    <s v="Well protected"/>
    <x v="0"/>
    <s v="Well protected"/>
    <m/>
    <x v="0"/>
  </r>
  <r>
    <x v="1"/>
    <x v="482"/>
    <x v="0"/>
    <x v="0"/>
    <s v="Well protected"/>
    <x v="0"/>
    <s v="Well protected"/>
    <m/>
    <x v="0"/>
  </r>
  <r>
    <x v="1"/>
    <x v="483"/>
    <x v="0"/>
    <x v="0"/>
    <s v="Well protected"/>
    <x v="0"/>
    <s v="Poorly protected"/>
    <m/>
    <x v="0"/>
  </r>
  <r>
    <x v="1"/>
    <x v="484"/>
    <x v="0"/>
    <x v="0"/>
    <s v="Well protected"/>
    <x v="0"/>
    <s v="Well protected"/>
    <m/>
    <x v="0"/>
  </r>
  <r>
    <x v="1"/>
    <x v="485"/>
    <x v="3"/>
    <x v="0"/>
    <s v="Well protected"/>
    <x v="0"/>
    <s v="Moderately protected"/>
    <m/>
    <x v="0"/>
  </r>
  <r>
    <x v="1"/>
    <x v="486"/>
    <x v="6"/>
    <x v="0"/>
    <s v="Moderately protected"/>
    <x v="2"/>
    <s v="Well protected"/>
    <m/>
    <x v="0"/>
  </r>
  <r>
    <x v="1"/>
    <x v="487"/>
    <x v="0"/>
    <x v="0"/>
    <s v="Well protected"/>
    <x v="0"/>
    <s v="Well protected"/>
    <m/>
    <x v="0"/>
  </r>
  <r>
    <x v="1"/>
    <x v="488"/>
    <x v="0"/>
    <x v="0"/>
    <s v="Well protected"/>
    <x v="0"/>
    <s v="Well protected"/>
    <m/>
    <x v="0"/>
  </r>
  <r>
    <x v="1"/>
    <x v="489"/>
    <x v="0"/>
    <x v="0"/>
    <s v="Well protected"/>
    <x v="0"/>
    <s v="Well protected"/>
    <m/>
    <x v="0"/>
  </r>
  <r>
    <x v="1"/>
    <x v="490"/>
    <x v="0"/>
    <x v="0"/>
    <s v="Well protected"/>
    <x v="0"/>
    <s v="Well protected"/>
    <m/>
    <x v="0"/>
  </r>
  <r>
    <x v="1"/>
    <x v="491"/>
    <x v="0"/>
    <x v="0"/>
    <s v="Well protected"/>
    <x v="0"/>
    <s v="Well protected"/>
    <m/>
    <x v="0"/>
  </r>
  <r>
    <x v="1"/>
    <x v="492"/>
    <x v="0"/>
    <x v="0"/>
    <s v="Well protected"/>
    <x v="0"/>
    <s v="Well protected"/>
    <m/>
    <x v="0"/>
  </r>
  <r>
    <x v="1"/>
    <x v="493"/>
    <x v="0"/>
    <x v="0"/>
    <s v="Well protected"/>
    <x v="0"/>
    <s v="Well protected"/>
    <m/>
    <x v="0"/>
  </r>
  <r>
    <x v="1"/>
    <x v="494"/>
    <x v="0"/>
    <x v="0"/>
    <s v="Well protected"/>
    <x v="0"/>
    <s v="Moderately protected"/>
    <m/>
    <x v="0"/>
  </r>
  <r>
    <x v="1"/>
    <x v="495"/>
    <x v="0"/>
    <x v="0"/>
    <s v="Well protected"/>
    <x v="0"/>
    <s v="Well protected"/>
    <m/>
    <x v="0"/>
  </r>
  <r>
    <x v="1"/>
    <x v="496"/>
    <x v="0"/>
    <x v="0"/>
    <s v="Poorly protected"/>
    <x v="1"/>
    <s v="Well protected"/>
    <m/>
    <x v="0"/>
  </r>
  <r>
    <x v="1"/>
    <x v="497"/>
    <x v="0"/>
    <x v="0"/>
    <s v="Moderately protected"/>
    <x v="2"/>
    <s v="Well protected"/>
    <m/>
    <x v="0"/>
  </r>
  <r>
    <x v="1"/>
    <x v="498"/>
    <x v="0"/>
    <x v="0"/>
    <s v="Not protected"/>
    <x v="3"/>
    <s v="Poorly protected"/>
    <m/>
    <x v="0"/>
  </r>
  <r>
    <x v="1"/>
    <x v="499"/>
    <x v="0"/>
    <x v="0"/>
    <s v="Well protected"/>
    <x v="0"/>
    <s v="Moderately protected"/>
    <m/>
    <x v="0"/>
  </r>
  <r>
    <x v="1"/>
    <x v="500"/>
    <x v="0"/>
    <x v="0"/>
    <s v="Well protected"/>
    <x v="0"/>
    <s v="Not protected"/>
    <m/>
    <x v="0"/>
  </r>
  <r>
    <x v="1"/>
    <x v="501"/>
    <x v="0"/>
    <x v="0"/>
    <s v="Well protected"/>
    <x v="0"/>
    <s v="Well protected"/>
    <m/>
    <x v="0"/>
  </r>
  <r>
    <x v="1"/>
    <x v="502"/>
    <x v="0"/>
    <x v="0"/>
    <s v="Well protected"/>
    <x v="0"/>
    <s v="Well protected"/>
    <m/>
    <x v="0"/>
  </r>
  <r>
    <x v="1"/>
    <x v="503"/>
    <x v="0"/>
    <x v="0"/>
    <s v="Well protected"/>
    <x v="0"/>
    <s v="Well protected"/>
    <m/>
    <x v="0"/>
  </r>
  <r>
    <x v="1"/>
    <x v="504"/>
    <x v="0"/>
    <x v="0"/>
    <s v="Well protected"/>
    <x v="0"/>
    <s v="Well protected"/>
    <m/>
    <x v="0"/>
  </r>
  <r>
    <x v="1"/>
    <x v="505"/>
    <x v="0"/>
    <x v="0"/>
    <s v="Well protected"/>
    <x v="0"/>
    <s v="Well protected"/>
    <m/>
    <x v="0"/>
  </r>
  <r>
    <x v="1"/>
    <x v="506"/>
    <x v="0"/>
    <x v="0"/>
    <s v="Well protected"/>
    <x v="0"/>
    <s v="Well protected"/>
    <m/>
    <x v="0"/>
  </r>
  <r>
    <x v="1"/>
    <x v="507"/>
    <x v="0"/>
    <x v="0"/>
    <s v="Well protected"/>
    <x v="0"/>
    <s v="Well protected"/>
    <m/>
    <x v="0"/>
  </r>
  <r>
    <x v="1"/>
    <x v="508"/>
    <x v="0"/>
    <x v="0"/>
    <s v="Well protected"/>
    <x v="0"/>
    <s v="Well protected"/>
    <m/>
    <x v="0"/>
  </r>
  <r>
    <x v="1"/>
    <x v="509"/>
    <x v="0"/>
    <x v="0"/>
    <s v="Well protected"/>
    <x v="0"/>
    <s v="Well protected"/>
    <m/>
    <x v="0"/>
  </r>
  <r>
    <x v="1"/>
    <x v="510"/>
    <x v="0"/>
    <x v="0"/>
    <s v="Well protected"/>
    <x v="0"/>
    <s v="Well protected"/>
    <m/>
    <x v="0"/>
  </r>
  <r>
    <x v="1"/>
    <x v="511"/>
    <x v="0"/>
    <x v="0"/>
    <s v="Well protected"/>
    <x v="0"/>
    <s v="Well protected"/>
    <m/>
    <x v="0"/>
  </r>
  <r>
    <x v="1"/>
    <x v="512"/>
    <x v="0"/>
    <x v="0"/>
    <s v="Well protected"/>
    <x v="0"/>
    <s v="Well protected"/>
    <m/>
    <x v="0"/>
  </r>
  <r>
    <x v="1"/>
    <x v="513"/>
    <x v="0"/>
    <x v="0"/>
    <s v="Well protected"/>
    <x v="0"/>
    <s v="Well protected"/>
    <m/>
    <x v="0"/>
  </r>
  <r>
    <x v="1"/>
    <x v="514"/>
    <x v="0"/>
    <x v="0"/>
    <s v="Well protected"/>
    <x v="0"/>
    <s v="Well protected"/>
    <m/>
    <x v="0"/>
  </r>
  <r>
    <x v="1"/>
    <x v="515"/>
    <x v="0"/>
    <x v="0"/>
    <s v="Moderately protected"/>
    <x v="0"/>
    <s v="Well protected"/>
    <m/>
    <x v="0"/>
  </r>
  <r>
    <x v="1"/>
    <x v="516"/>
    <x v="0"/>
    <x v="0"/>
    <s v="Well protected"/>
    <x v="0"/>
    <s v="Well protected"/>
    <m/>
    <x v="0"/>
  </r>
  <r>
    <x v="1"/>
    <x v="517"/>
    <x v="0"/>
    <x v="0"/>
    <s v="Well protected"/>
    <x v="0"/>
    <s v="Well protected"/>
    <m/>
    <x v="0"/>
  </r>
  <r>
    <x v="1"/>
    <x v="518"/>
    <x v="0"/>
    <x v="0"/>
    <s v="Well protected"/>
    <x v="0"/>
    <s v="Well protected"/>
    <m/>
    <x v="0"/>
  </r>
  <r>
    <x v="1"/>
    <x v="519"/>
    <x v="0"/>
    <x v="0"/>
    <s v="Moderately protected"/>
    <x v="2"/>
    <s v="Well protected"/>
    <m/>
    <x v="0"/>
  </r>
  <r>
    <x v="1"/>
    <x v="520"/>
    <x v="0"/>
    <x v="0"/>
    <s v="Well protected"/>
    <x v="0"/>
    <s v="Well protected"/>
    <m/>
    <x v="0"/>
  </r>
  <r>
    <x v="1"/>
    <x v="521"/>
    <x v="0"/>
    <x v="0"/>
    <s v="Well protected"/>
    <x v="0"/>
    <s v="Well protected"/>
    <m/>
    <x v="0"/>
  </r>
  <r>
    <x v="1"/>
    <x v="522"/>
    <x v="0"/>
    <x v="0"/>
    <s v="Well protected"/>
    <x v="0"/>
    <s v="Well protected"/>
    <m/>
    <x v="0"/>
  </r>
  <r>
    <x v="1"/>
    <x v="523"/>
    <x v="3"/>
    <x v="0"/>
    <s v="Well protected"/>
    <x v="0"/>
    <s v="Well protected"/>
    <m/>
    <x v="0"/>
  </r>
  <r>
    <x v="1"/>
    <x v="524"/>
    <x v="0"/>
    <x v="0"/>
    <s v="Well protected"/>
    <x v="0"/>
    <s v="Well protected"/>
    <m/>
    <x v="0"/>
  </r>
  <r>
    <x v="1"/>
    <x v="525"/>
    <x v="0"/>
    <x v="0"/>
    <s v="Well protected"/>
    <x v="0"/>
    <s v="Well protected"/>
    <m/>
    <x v="0"/>
  </r>
  <r>
    <x v="1"/>
    <x v="526"/>
    <x v="0"/>
    <x v="0"/>
    <s v="Poorly protected"/>
    <x v="2"/>
    <s v="Well protected"/>
    <m/>
    <x v="0"/>
  </r>
  <r>
    <x v="1"/>
    <x v="527"/>
    <x v="0"/>
    <x v="0"/>
    <s v="Well protected"/>
    <x v="0"/>
    <s v="Well protected"/>
    <m/>
    <x v="0"/>
  </r>
  <r>
    <x v="1"/>
    <x v="528"/>
    <x v="0"/>
    <x v="0"/>
    <s v="Well protected"/>
    <x v="0"/>
    <s v="Well protected"/>
    <m/>
    <x v="0"/>
  </r>
  <r>
    <x v="1"/>
    <x v="529"/>
    <x v="0"/>
    <x v="0"/>
    <s v="Well protected"/>
    <x v="0"/>
    <s v="Well protected"/>
    <m/>
    <x v="0"/>
  </r>
  <r>
    <x v="1"/>
    <x v="530"/>
    <x v="0"/>
    <x v="0"/>
    <s v="Well protected"/>
    <x v="0"/>
    <s v="Well protected"/>
    <m/>
    <x v="0"/>
  </r>
  <r>
    <x v="1"/>
    <x v="531"/>
    <x v="0"/>
    <x v="0"/>
    <s v="Moderately protected"/>
    <x v="2"/>
    <s v="Well protected"/>
    <m/>
    <x v="0"/>
  </r>
  <r>
    <x v="1"/>
    <x v="532"/>
    <x v="0"/>
    <x v="0"/>
    <s v="Well protected"/>
    <x v="0"/>
    <s v="Well protected"/>
    <m/>
    <x v="0"/>
  </r>
  <r>
    <x v="1"/>
    <x v="533"/>
    <x v="0"/>
    <x v="0"/>
    <s v="Well protected"/>
    <x v="0"/>
    <s v="Well protected"/>
    <m/>
    <x v="0"/>
  </r>
  <r>
    <x v="1"/>
    <x v="534"/>
    <x v="0"/>
    <x v="0"/>
    <s v="Well protected"/>
    <x v="0"/>
    <s v="Well protected"/>
    <m/>
    <x v="0"/>
  </r>
  <r>
    <x v="1"/>
    <x v="535"/>
    <x v="0"/>
    <x v="0"/>
    <s v="Well protected"/>
    <x v="0"/>
    <s v="Well protected"/>
    <m/>
    <x v="0"/>
  </r>
  <r>
    <x v="1"/>
    <x v="536"/>
    <x v="0"/>
    <x v="0"/>
    <s v="Well protected"/>
    <x v="0"/>
    <s v="Poorly protected"/>
    <m/>
    <x v="0"/>
  </r>
  <r>
    <x v="1"/>
    <x v="537"/>
    <x v="0"/>
    <x v="0"/>
    <s v="Well protected"/>
    <x v="0"/>
    <s v="Well protected"/>
    <m/>
    <x v="0"/>
  </r>
  <r>
    <x v="1"/>
    <x v="538"/>
    <x v="0"/>
    <x v="0"/>
    <s v="Well protected"/>
    <x v="0"/>
    <s v="Well protected"/>
    <m/>
    <x v="0"/>
  </r>
  <r>
    <x v="1"/>
    <x v="539"/>
    <x v="0"/>
    <x v="0"/>
    <s v="Well protected"/>
    <x v="0"/>
    <s v="Well protected"/>
    <m/>
    <x v="0"/>
  </r>
  <r>
    <x v="1"/>
    <x v="540"/>
    <x v="0"/>
    <x v="0"/>
    <s v="Well protected"/>
    <x v="0"/>
    <s v="Well protected"/>
    <m/>
    <x v="0"/>
  </r>
  <r>
    <x v="1"/>
    <x v="541"/>
    <x v="0"/>
    <x v="0"/>
    <s v="Well protected"/>
    <x v="0"/>
    <s v="Well protected"/>
    <m/>
    <x v="0"/>
  </r>
  <r>
    <x v="1"/>
    <x v="542"/>
    <x v="0"/>
    <x v="0"/>
    <s v="Well protected"/>
    <x v="0"/>
    <s v="Well protected"/>
    <m/>
    <x v="0"/>
  </r>
  <r>
    <x v="1"/>
    <x v="543"/>
    <x v="0"/>
    <x v="0"/>
    <s v="Well protected"/>
    <x v="0"/>
    <s v="Well protected"/>
    <m/>
    <x v="0"/>
  </r>
  <r>
    <x v="1"/>
    <x v="544"/>
    <x v="0"/>
    <x v="0"/>
    <s v="Well protected"/>
    <x v="0"/>
    <s v="Well protected"/>
    <m/>
    <x v="0"/>
  </r>
  <r>
    <x v="1"/>
    <x v="545"/>
    <x v="0"/>
    <x v="0"/>
    <s v="Well protected"/>
    <x v="0"/>
    <s v="Well protected"/>
    <m/>
    <x v="0"/>
  </r>
  <r>
    <x v="1"/>
    <x v="546"/>
    <x v="0"/>
    <x v="0"/>
    <s v="Well protected"/>
    <x v="0"/>
    <s v="Well protected"/>
    <m/>
    <x v="0"/>
  </r>
  <r>
    <x v="1"/>
    <x v="547"/>
    <x v="0"/>
    <x v="0"/>
    <s v="Well protected"/>
    <x v="0"/>
    <s v="Well protected"/>
    <m/>
    <x v="0"/>
  </r>
  <r>
    <x v="1"/>
    <x v="548"/>
    <x v="0"/>
    <x v="0"/>
    <s v="Well protected"/>
    <x v="0"/>
    <s v="Well protected"/>
    <m/>
    <x v="0"/>
  </r>
  <r>
    <x v="1"/>
    <x v="549"/>
    <x v="0"/>
    <x v="0"/>
    <s v="Well protected"/>
    <x v="0"/>
    <s v="Well protected"/>
    <m/>
    <x v="0"/>
  </r>
  <r>
    <x v="1"/>
    <x v="550"/>
    <x v="0"/>
    <x v="0"/>
    <s v="Well protected"/>
    <x v="0"/>
    <s v="Well protected"/>
    <m/>
    <x v="0"/>
  </r>
  <r>
    <x v="1"/>
    <x v="551"/>
    <x v="0"/>
    <x v="0"/>
    <s v="Well protected"/>
    <x v="0"/>
    <s v="Well protected"/>
    <m/>
    <x v="0"/>
  </r>
  <r>
    <x v="1"/>
    <x v="552"/>
    <x v="0"/>
    <x v="0"/>
    <s v="Well protected"/>
    <x v="0"/>
    <s v="Well protected"/>
    <m/>
    <x v="0"/>
  </r>
  <r>
    <x v="1"/>
    <x v="553"/>
    <x v="6"/>
    <x v="0"/>
    <s v="Moderately protected"/>
    <x v="2"/>
    <s v="Well protected"/>
    <m/>
    <x v="0"/>
  </r>
  <r>
    <x v="1"/>
    <x v="554"/>
    <x v="0"/>
    <x v="0"/>
    <s v="Well protected"/>
    <x v="0"/>
    <s v="Well protected"/>
    <m/>
    <x v="0"/>
  </r>
  <r>
    <x v="1"/>
    <x v="555"/>
    <x v="0"/>
    <x v="0"/>
    <s v="Well protected"/>
    <x v="0"/>
    <s v="Well protected"/>
    <m/>
    <x v="0"/>
  </r>
  <r>
    <x v="1"/>
    <x v="556"/>
    <x v="0"/>
    <x v="0"/>
    <s v="Well protected"/>
    <x v="0"/>
    <s v="Well protected"/>
    <m/>
    <x v="0"/>
  </r>
  <r>
    <x v="1"/>
    <x v="557"/>
    <x v="0"/>
    <x v="0"/>
    <s v="Well protected"/>
    <x v="0"/>
    <s v="Well protected"/>
    <m/>
    <x v="0"/>
  </r>
  <r>
    <x v="1"/>
    <x v="558"/>
    <x v="3"/>
    <x v="0"/>
    <s v="Well protected"/>
    <x v="0"/>
    <s v="Well protected"/>
    <m/>
    <x v="0"/>
  </r>
  <r>
    <x v="1"/>
    <x v="559"/>
    <x v="0"/>
    <x v="0"/>
    <s v="Well protected"/>
    <x v="0"/>
    <s v="Well protected"/>
    <m/>
    <x v="0"/>
  </r>
  <r>
    <x v="1"/>
    <x v="560"/>
    <x v="0"/>
    <x v="0"/>
    <s v="Well protected"/>
    <x v="0"/>
    <s v="Well protected"/>
    <m/>
    <x v="0"/>
  </r>
  <r>
    <x v="1"/>
    <x v="561"/>
    <x v="0"/>
    <x v="0"/>
    <s v="Well protected"/>
    <x v="0"/>
    <s v="Well protected"/>
    <m/>
    <x v="0"/>
  </r>
  <r>
    <x v="1"/>
    <x v="562"/>
    <x v="0"/>
    <x v="0"/>
    <s v="Well protected"/>
    <x v="0"/>
    <s v="Well protected"/>
    <m/>
    <x v="0"/>
  </r>
  <r>
    <x v="1"/>
    <x v="563"/>
    <x v="0"/>
    <x v="0"/>
    <s v="Well protected"/>
    <x v="0"/>
    <s v="Well protected"/>
    <m/>
    <x v="0"/>
  </r>
  <r>
    <x v="1"/>
    <x v="564"/>
    <x v="0"/>
    <x v="0"/>
    <s v="Well protected"/>
    <x v="0"/>
    <s v="Well protected"/>
    <m/>
    <x v="0"/>
  </r>
  <r>
    <x v="1"/>
    <x v="565"/>
    <x v="0"/>
    <x v="0"/>
    <s v="Well protected"/>
    <x v="0"/>
    <s v="Well protected"/>
    <m/>
    <x v="0"/>
  </r>
  <r>
    <x v="1"/>
    <x v="566"/>
    <x v="0"/>
    <x v="0"/>
    <s v="Well protected"/>
    <x v="0"/>
    <s v="Well protected"/>
    <m/>
    <x v="0"/>
  </r>
  <r>
    <x v="1"/>
    <x v="567"/>
    <x v="0"/>
    <x v="0"/>
    <s v="Well protected"/>
    <x v="0"/>
    <s v="Well protected"/>
    <m/>
    <x v="0"/>
  </r>
  <r>
    <x v="1"/>
    <x v="568"/>
    <x v="0"/>
    <x v="0"/>
    <s v="Moderately protected"/>
    <x v="2"/>
    <s v="Well protected"/>
    <m/>
    <x v="0"/>
  </r>
  <r>
    <x v="1"/>
    <x v="569"/>
    <x v="0"/>
    <x v="0"/>
    <s v="Well protected"/>
    <x v="0"/>
    <s v="Well protected"/>
    <m/>
    <x v="0"/>
  </r>
  <r>
    <x v="1"/>
    <x v="570"/>
    <x v="0"/>
    <x v="0"/>
    <s v="Well protected"/>
    <x v="0"/>
    <s v="Well protected"/>
    <m/>
    <x v="0"/>
  </r>
  <r>
    <x v="1"/>
    <x v="571"/>
    <x v="2"/>
    <x v="0"/>
    <s v="Well protected"/>
    <x v="0"/>
    <s v="Well protected"/>
    <m/>
    <x v="0"/>
  </r>
  <r>
    <x v="1"/>
    <x v="572"/>
    <x v="0"/>
    <x v="0"/>
    <s v="Well protected"/>
    <x v="0"/>
    <s v="Well protected"/>
    <m/>
    <x v="0"/>
  </r>
  <r>
    <x v="1"/>
    <x v="573"/>
    <x v="0"/>
    <x v="0"/>
    <s v="Poorly protected"/>
    <x v="1"/>
    <s v="Well protected"/>
    <m/>
    <x v="0"/>
  </r>
  <r>
    <x v="1"/>
    <x v="574"/>
    <x v="0"/>
    <x v="0"/>
    <s v="Well protected"/>
    <x v="0"/>
    <s v="Well protected"/>
    <m/>
    <x v="0"/>
  </r>
  <r>
    <x v="1"/>
    <x v="575"/>
    <x v="0"/>
    <x v="0"/>
    <s v="Well protected"/>
    <x v="0"/>
    <s v="Well protected"/>
    <m/>
    <x v="0"/>
  </r>
  <r>
    <x v="1"/>
    <x v="576"/>
    <x v="0"/>
    <x v="0"/>
    <s v="Poorly protected"/>
    <x v="1"/>
    <s v="Well protected"/>
    <m/>
    <x v="0"/>
  </r>
  <r>
    <x v="1"/>
    <x v="577"/>
    <x v="0"/>
    <x v="0"/>
    <s v="Well protected"/>
    <x v="0"/>
    <s v="Moderately protected"/>
    <m/>
    <x v="0"/>
  </r>
  <r>
    <x v="1"/>
    <x v="578"/>
    <x v="0"/>
    <x v="0"/>
    <s v="Well protected"/>
    <x v="0"/>
    <s v="Well protected"/>
    <m/>
    <x v="0"/>
  </r>
  <r>
    <x v="1"/>
    <x v="579"/>
    <x v="2"/>
    <x v="0"/>
    <s v="Well protected"/>
    <x v="0"/>
    <s v="Well protected"/>
    <m/>
    <x v="0"/>
  </r>
  <r>
    <x v="1"/>
    <x v="580"/>
    <x v="1"/>
    <x v="0"/>
    <s v="Well protected"/>
    <x v="0"/>
    <s v="Poorly protected"/>
    <m/>
    <x v="0"/>
  </r>
  <r>
    <x v="1"/>
    <x v="581"/>
    <x v="3"/>
    <x v="0"/>
    <s v="Well protected"/>
    <x v="0"/>
    <s v="Well protected"/>
    <m/>
    <x v="0"/>
  </r>
  <r>
    <x v="1"/>
    <x v="582"/>
    <x v="3"/>
    <x v="0"/>
    <s v="Well protected"/>
    <x v="0"/>
    <s v="Well protected"/>
    <m/>
    <x v="0"/>
  </r>
  <r>
    <x v="1"/>
    <x v="583"/>
    <x v="0"/>
    <x v="0"/>
    <s v="Well protected"/>
    <x v="0"/>
    <s v="Well protected"/>
    <m/>
    <x v="0"/>
  </r>
  <r>
    <x v="1"/>
    <x v="584"/>
    <x v="0"/>
    <x v="0"/>
    <s v="Well protected"/>
    <x v="0"/>
    <s v="Well protected"/>
    <m/>
    <x v="0"/>
  </r>
  <r>
    <x v="1"/>
    <x v="585"/>
    <x v="0"/>
    <x v="0"/>
    <s v="Well protected"/>
    <x v="0"/>
    <s v="Well protected"/>
    <m/>
    <x v="0"/>
  </r>
  <r>
    <x v="1"/>
    <x v="586"/>
    <x v="6"/>
    <x v="0"/>
    <s v="Well protected"/>
    <x v="0"/>
    <s v="Well protected"/>
    <m/>
    <x v="0"/>
  </r>
  <r>
    <x v="1"/>
    <x v="587"/>
    <x v="0"/>
    <x v="0"/>
    <s v="Well protected"/>
    <x v="0"/>
    <s v="Well protected"/>
    <m/>
    <x v="0"/>
  </r>
  <r>
    <x v="1"/>
    <x v="588"/>
    <x v="0"/>
    <x v="0"/>
    <s v="Well protected"/>
    <x v="0"/>
    <s v="Well protected"/>
    <m/>
    <x v="0"/>
  </r>
  <r>
    <x v="1"/>
    <x v="589"/>
    <x v="3"/>
    <x v="0"/>
    <s v="Well protected"/>
    <x v="0"/>
    <s v="Well protected"/>
    <m/>
    <x v="0"/>
  </r>
  <r>
    <x v="1"/>
    <x v="590"/>
    <x v="0"/>
    <x v="0"/>
    <s v="Well protected"/>
    <x v="0"/>
    <s v="Well protected"/>
    <m/>
    <x v="0"/>
  </r>
  <r>
    <x v="1"/>
    <x v="591"/>
    <x v="0"/>
    <x v="0"/>
    <s v="Well protected"/>
    <x v="0"/>
    <s v="Well protected"/>
    <m/>
    <x v="0"/>
  </r>
  <r>
    <x v="1"/>
    <x v="592"/>
    <x v="0"/>
    <x v="0"/>
    <s v="Well protected"/>
    <x v="0"/>
    <s v="Well protected"/>
    <m/>
    <x v="0"/>
  </r>
  <r>
    <x v="1"/>
    <x v="593"/>
    <x v="0"/>
    <x v="0"/>
    <s v="Well protected"/>
    <x v="0"/>
    <s v="Well protected"/>
    <m/>
    <x v="0"/>
  </r>
  <r>
    <x v="1"/>
    <x v="594"/>
    <x v="0"/>
    <x v="0"/>
    <s v="Well protected"/>
    <x v="0"/>
    <s v="Well protected"/>
    <m/>
    <x v="0"/>
  </r>
  <r>
    <x v="1"/>
    <x v="595"/>
    <x v="0"/>
    <x v="0"/>
    <s v="Moderately protected"/>
    <x v="2"/>
    <s v="Well protected"/>
    <m/>
    <x v="0"/>
  </r>
  <r>
    <x v="1"/>
    <x v="596"/>
    <x v="0"/>
    <x v="0"/>
    <s v="Well protected"/>
    <x v="0"/>
    <s v="Well protected"/>
    <m/>
    <x v="0"/>
  </r>
  <r>
    <x v="1"/>
    <x v="597"/>
    <x v="0"/>
    <x v="0"/>
    <s v="Well protected"/>
    <x v="0"/>
    <s v="Well protected"/>
    <m/>
    <x v="0"/>
  </r>
  <r>
    <x v="1"/>
    <x v="598"/>
    <x v="0"/>
    <x v="0"/>
    <s v="Well protected"/>
    <x v="0"/>
    <s v="Well protected"/>
    <m/>
    <x v="0"/>
  </r>
  <r>
    <x v="1"/>
    <x v="599"/>
    <x v="0"/>
    <x v="0"/>
    <s v="Well protected"/>
    <x v="0"/>
    <s v="Well protected"/>
    <m/>
    <x v="0"/>
  </r>
  <r>
    <x v="1"/>
    <x v="600"/>
    <x v="0"/>
    <x v="0"/>
    <s v="Well protected"/>
    <x v="0"/>
    <s v="Moderately protected"/>
    <m/>
    <x v="0"/>
  </r>
  <r>
    <x v="1"/>
    <x v="601"/>
    <x v="2"/>
    <x v="0"/>
    <s v="Well protected"/>
    <x v="0"/>
    <s v="Well protected"/>
    <m/>
    <x v="0"/>
  </r>
  <r>
    <x v="1"/>
    <x v="602"/>
    <x v="0"/>
    <x v="0"/>
    <s v="Moderately protected"/>
    <x v="2"/>
    <s v="Well protected"/>
    <m/>
    <x v="0"/>
  </r>
  <r>
    <x v="1"/>
    <x v="603"/>
    <x v="0"/>
    <x v="0"/>
    <s v="Well protected"/>
    <x v="0"/>
    <s v="Well protected"/>
    <m/>
    <x v="0"/>
  </r>
  <r>
    <x v="1"/>
    <x v="604"/>
    <x v="0"/>
    <x v="0"/>
    <s v="Well protected"/>
    <x v="0"/>
    <s v="Well protected"/>
    <m/>
    <x v="0"/>
  </r>
  <r>
    <x v="1"/>
    <x v="605"/>
    <x v="0"/>
    <x v="0"/>
    <s v="Well protected"/>
    <x v="0"/>
    <s v="Well protected"/>
    <m/>
    <x v="0"/>
  </r>
  <r>
    <x v="1"/>
    <x v="606"/>
    <x v="0"/>
    <x v="0"/>
    <s v="Well protected"/>
    <x v="0"/>
    <s v="Well protected"/>
    <m/>
    <x v="0"/>
  </r>
  <r>
    <x v="1"/>
    <x v="607"/>
    <x v="0"/>
    <x v="0"/>
    <s v="Well protected"/>
    <x v="0"/>
    <s v="Moderately protected"/>
    <m/>
    <x v="0"/>
  </r>
  <r>
    <x v="1"/>
    <x v="608"/>
    <x v="0"/>
    <x v="0"/>
    <s v="Well protected"/>
    <x v="0"/>
    <s v="Well protected"/>
    <m/>
    <x v="0"/>
  </r>
  <r>
    <x v="1"/>
    <x v="609"/>
    <x v="0"/>
    <x v="0"/>
    <s v="Well protected"/>
    <x v="0"/>
    <s v="Well protected"/>
    <m/>
    <x v="0"/>
  </r>
  <r>
    <x v="1"/>
    <x v="610"/>
    <x v="0"/>
    <x v="0"/>
    <s v="Well protected"/>
    <x v="0"/>
    <s v="Well protected"/>
    <m/>
    <x v="0"/>
  </r>
  <r>
    <x v="1"/>
    <x v="611"/>
    <x v="2"/>
    <x v="0"/>
    <s v="Well protected"/>
    <x v="0"/>
    <s v="Well protected"/>
    <m/>
    <x v="0"/>
  </r>
  <r>
    <x v="1"/>
    <x v="612"/>
    <x v="3"/>
    <x v="0"/>
    <s v="Well protected"/>
    <x v="0"/>
    <s v="Well protected"/>
    <m/>
    <x v="0"/>
  </r>
  <r>
    <x v="1"/>
    <x v="613"/>
    <x v="0"/>
    <x v="0"/>
    <s v="Well protected"/>
    <x v="0"/>
    <s v="Well protected"/>
    <m/>
    <x v="0"/>
  </r>
  <r>
    <x v="1"/>
    <x v="614"/>
    <x v="0"/>
    <x v="0"/>
    <s v="Well protected"/>
    <x v="0"/>
    <s v="Well protected"/>
    <m/>
    <x v="0"/>
  </r>
  <r>
    <x v="1"/>
    <x v="615"/>
    <x v="0"/>
    <x v="0"/>
    <s v="Moderately protected"/>
    <x v="2"/>
    <s v="Well protected"/>
    <m/>
    <x v="0"/>
  </r>
  <r>
    <x v="1"/>
    <x v="616"/>
    <x v="0"/>
    <x v="0"/>
    <s v="Well protected"/>
    <x v="0"/>
    <s v="Well protected"/>
    <m/>
    <x v="0"/>
  </r>
  <r>
    <x v="1"/>
    <x v="617"/>
    <x v="0"/>
    <x v="0"/>
    <s v="Well protected"/>
    <x v="0"/>
    <s v="Well protected"/>
    <m/>
    <x v="0"/>
  </r>
  <r>
    <x v="1"/>
    <x v="618"/>
    <x v="0"/>
    <x v="0"/>
    <s v="Well protected"/>
    <x v="0"/>
    <s v="Well protected"/>
    <m/>
    <x v="0"/>
  </r>
  <r>
    <x v="1"/>
    <x v="619"/>
    <x v="0"/>
    <x v="0"/>
    <s v="Well protected"/>
    <x v="0"/>
    <s v="Well protected"/>
    <m/>
    <x v="0"/>
  </r>
  <r>
    <x v="1"/>
    <x v="620"/>
    <x v="0"/>
    <x v="0"/>
    <s v="Well protected"/>
    <x v="0"/>
    <s v="Well protected"/>
    <m/>
    <x v="0"/>
  </r>
  <r>
    <x v="1"/>
    <x v="621"/>
    <x v="6"/>
    <x v="0"/>
    <s v="Moderately protected"/>
    <x v="2"/>
    <s v="Well protected"/>
    <m/>
    <x v="0"/>
  </r>
  <r>
    <x v="1"/>
    <x v="622"/>
    <x v="0"/>
    <x v="0"/>
    <s v="Well protected"/>
    <x v="0"/>
    <s v="Well protected"/>
    <m/>
    <x v="0"/>
  </r>
  <r>
    <x v="1"/>
    <x v="623"/>
    <x v="0"/>
    <x v="0"/>
    <s v="Well protected"/>
    <x v="0"/>
    <s v="Well protected"/>
    <m/>
    <x v="0"/>
  </r>
  <r>
    <x v="1"/>
    <x v="624"/>
    <x v="0"/>
    <x v="0"/>
    <s v="Well protected"/>
    <x v="0"/>
    <s v="Well protected"/>
    <m/>
    <x v="0"/>
  </r>
  <r>
    <x v="1"/>
    <x v="625"/>
    <x v="0"/>
    <x v="0"/>
    <s v="Well protected"/>
    <x v="0"/>
    <s v="Well protected"/>
    <m/>
    <x v="0"/>
  </r>
  <r>
    <x v="1"/>
    <x v="626"/>
    <x v="0"/>
    <x v="0"/>
    <s v="Well protected"/>
    <x v="0"/>
    <s v="Well protected"/>
    <m/>
    <x v="0"/>
  </r>
  <r>
    <x v="1"/>
    <x v="627"/>
    <x v="0"/>
    <x v="0"/>
    <s v="Well protected"/>
    <x v="0"/>
    <s v="Well protected"/>
    <m/>
    <x v="0"/>
  </r>
  <r>
    <x v="1"/>
    <x v="628"/>
    <x v="0"/>
    <x v="0"/>
    <s v="Well protected"/>
    <x v="0"/>
    <s v="Well protected"/>
    <m/>
    <x v="0"/>
  </r>
  <r>
    <x v="1"/>
    <x v="629"/>
    <x v="0"/>
    <x v="0"/>
    <s v="Well protected"/>
    <x v="0"/>
    <s v="Well protected"/>
    <m/>
    <x v="0"/>
  </r>
  <r>
    <x v="1"/>
    <x v="630"/>
    <x v="0"/>
    <x v="0"/>
    <s v="Well protected"/>
    <x v="0"/>
    <s v="Well protected"/>
    <m/>
    <x v="0"/>
  </r>
  <r>
    <x v="1"/>
    <x v="631"/>
    <x v="0"/>
    <x v="0"/>
    <s v="Well protected"/>
    <x v="0"/>
    <s v="Well protected"/>
    <m/>
    <x v="0"/>
  </r>
  <r>
    <x v="1"/>
    <x v="632"/>
    <x v="0"/>
    <x v="0"/>
    <s v="Well protected"/>
    <x v="0"/>
    <s v="Well protected"/>
    <m/>
    <x v="0"/>
  </r>
  <r>
    <x v="1"/>
    <x v="633"/>
    <x v="0"/>
    <x v="0"/>
    <s v="Moderately protected"/>
    <x v="2"/>
    <s v="Well protected"/>
    <m/>
    <x v="0"/>
  </r>
  <r>
    <x v="1"/>
    <x v="634"/>
    <x v="3"/>
    <x v="0"/>
    <s v="Well protected"/>
    <x v="0"/>
    <s v="Well protected"/>
    <m/>
    <x v="0"/>
  </r>
  <r>
    <x v="1"/>
    <x v="635"/>
    <x v="2"/>
    <x v="0"/>
    <s v="Well protected"/>
    <x v="0"/>
    <s v="Well protected"/>
    <m/>
    <x v="0"/>
  </r>
  <r>
    <x v="1"/>
    <x v="636"/>
    <x v="2"/>
    <x v="0"/>
    <s v="Well protected"/>
    <x v="0"/>
    <s v="Well protected"/>
    <m/>
    <x v="0"/>
  </r>
  <r>
    <x v="1"/>
    <x v="637"/>
    <x v="0"/>
    <x v="0"/>
    <s v="Well protected"/>
    <x v="0"/>
    <s v="Well protected"/>
    <m/>
    <x v="0"/>
  </r>
  <r>
    <x v="1"/>
    <x v="638"/>
    <x v="0"/>
    <x v="0"/>
    <s v="Well protected"/>
    <x v="0"/>
    <s v="Well protected"/>
    <m/>
    <x v="0"/>
  </r>
  <r>
    <x v="1"/>
    <x v="639"/>
    <x v="0"/>
    <x v="0"/>
    <s v="Well protected"/>
    <x v="0"/>
    <s v="Moderately protected"/>
    <m/>
    <x v="0"/>
  </r>
  <r>
    <x v="1"/>
    <x v="640"/>
    <x v="0"/>
    <x v="0"/>
    <s v="Well protected"/>
    <x v="0"/>
    <s v="Well protected"/>
    <m/>
    <x v="0"/>
  </r>
  <r>
    <x v="1"/>
    <x v="641"/>
    <x v="0"/>
    <x v="0"/>
    <s v="Well protected"/>
    <x v="0"/>
    <s v="Well protected"/>
    <m/>
    <x v="0"/>
  </r>
  <r>
    <x v="1"/>
    <x v="642"/>
    <x v="0"/>
    <x v="0"/>
    <s v="Moderately protected"/>
    <x v="2"/>
    <s v="Well protected"/>
    <m/>
    <x v="0"/>
  </r>
  <r>
    <x v="1"/>
    <x v="643"/>
    <x v="0"/>
    <x v="0"/>
    <s v="Poorly protected"/>
    <x v="1"/>
    <s v="Well protected"/>
    <m/>
    <x v="0"/>
  </r>
  <r>
    <x v="1"/>
    <x v="644"/>
    <x v="0"/>
    <x v="0"/>
    <s v="Well protected"/>
    <x v="0"/>
    <s v="Well protected"/>
    <m/>
    <x v="0"/>
  </r>
  <r>
    <x v="1"/>
    <x v="645"/>
    <x v="1"/>
    <x v="0"/>
    <s v="Well protected"/>
    <x v="0"/>
    <s v="Well protected"/>
    <m/>
    <x v="0"/>
  </r>
  <r>
    <x v="1"/>
    <x v="646"/>
    <x v="0"/>
    <x v="0"/>
    <s v="Moderately protected"/>
    <x v="0"/>
    <s v="Well protected"/>
    <m/>
    <x v="0"/>
  </r>
  <r>
    <x v="1"/>
    <x v="647"/>
    <x v="0"/>
    <x v="0"/>
    <s v="Well protected"/>
    <x v="0"/>
    <s v="Well protected"/>
    <m/>
    <x v="0"/>
  </r>
  <r>
    <x v="1"/>
    <x v="648"/>
    <x v="6"/>
    <x v="0"/>
    <s v="Moderately protected"/>
    <x v="0"/>
    <s v="Well protected"/>
    <m/>
    <x v="0"/>
  </r>
  <r>
    <x v="1"/>
    <x v="649"/>
    <x v="0"/>
    <x v="0"/>
    <s v="Well protected"/>
    <x v="0"/>
    <s v="Poorly protected"/>
    <m/>
    <x v="0"/>
  </r>
  <r>
    <x v="1"/>
    <x v="650"/>
    <x v="0"/>
    <x v="0"/>
    <s v="Poorly protected"/>
    <x v="1"/>
    <s v="Well protected"/>
    <m/>
    <x v="0"/>
  </r>
  <r>
    <x v="1"/>
    <x v="651"/>
    <x v="0"/>
    <x v="0"/>
    <s v="Well protected"/>
    <x v="0"/>
    <s v="Well protected"/>
    <m/>
    <x v="0"/>
  </r>
  <r>
    <x v="1"/>
    <x v="652"/>
    <x v="0"/>
    <x v="0"/>
    <s v="Well protected"/>
    <x v="0"/>
    <s v="Well protected"/>
    <m/>
    <x v="0"/>
  </r>
  <r>
    <x v="1"/>
    <x v="653"/>
    <x v="0"/>
    <x v="0"/>
    <s v="Well protected"/>
    <x v="0"/>
    <s v="Well protected"/>
    <m/>
    <x v="0"/>
  </r>
  <r>
    <x v="1"/>
    <x v="654"/>
    <x v="0"/>
    <x v="0"/>
    <s v="Well protected"/>
    <x v="0"/>
    <s v="Well protected"/>
    <m/>
    <x v="0"/>
  </r>
  <r>
    <x v="1"/>
    <x v="655"/>
    <x v="0"/>
    <x v="0"/>
    <s v="Well protected"/>
    <x v="0"/>
    <s v="Well protected"/>
    <m/>
    <x v="0"/>
  </r>
  <r>
    <x v="1"/>
    <x v="656"/>
    <x v="0"/>
    <x v="0"/>
    <s v="Well protected"/>
    <x v="0"/>
    <s v="Well protected"/>
    <m/>
    <x v="0"/>
  </r>
  <r>
    <x v="1"/>
    <x v="657"/>
    <x v="0"/>
    <x v="0"/>
    <s v="Well protected"/>
    <x v="0"/>
    <s v="Moderately protected"/>
    <m/>
    <x v="0"/>
  </r>
  <r>
    <x v="1"/>
    <x v="658"/>
    <x v="0"/>
    <x v="1"/>
    <s v="Well protected"/>
    <x v="0"/>
    <s v="Well protected"/>
    <m/>
    <x v="0"/>
  </r>
  <r>
    <x v="1"/>
    <x v="659"/>
    <x v="0"/>
    <x v="0"/>
    <s v="Well protected"/>
    <x v="0"/>
    <s v="Well protected"/>
    <m/>
    <x v="0"/>
  </r>
  <r>
    <x v="1"/>
    <x v="660"/>
    <x v="0"/>
    <x v="0"/>
    <s v="Well protected"/>
    <x v="0"/>
    <s v="Well protected"/>
    <m/>
    <x v="0"/>
  </r>
  <r>
    <x v="1"/>
    <x v="661"/>
    <x v="0"/>
    <x v="0"/>
    <s v="Well protected"/>
    <x v="0"/>
    <s v="Well protected"/>
    <m/>
    <x v="0"/>
  </r>
  <r>
    <x v="1"/>
    <x v="662"/>
    <x v="0"/>
    <x v="0"/>
    <s v="Poorly protected"/>
    <x v="1"/>
    <s v="Well protected"/>
    <m/>
    <x v="0"/>
  </r>
  <r>
    <x v="1"/>
    <x v="663"/>
    <x v="0"/>
    <x v="0"/>
    <s v="Well protected"/>
    <x v="0"/>
    <s v="Well protected"/>
    <m/>
    <x v="0"/>
  </r>
  <r>
    <x v="1"/>
    <x v="664"/>
    <x v="0"/>
    <x v="0"/>
    <s v="Well protected"/>
    <x v="0"/>
    <s v="Well protected"/>
    <m/>
    <x v="0"/>
  </r>
  <r>
    <x v="1"/>
    <x v="665"/>
    <x v="0"/>
    <x v="0"/>
    <s v="Well protected"/>
    <x v="0"/>
    <s v="Well protected"/>
    <m/>
    <x v="0"/>
  </r>
  <r>
    <x v="1"/>
    <x v="666"/>
    <x v="0"/>
    <x v="0"/>
    <s v="Well protected"/>
    <x v="0"/>
    <s v="Well protected"/>
    <m/>
    <x v="0"/>
  </r>
  <r>
    <x v="1"/>
    <x v="667"/>
    <x v="0"/>
    <x v="0"/>
    <s v="Well protected"/>
    <x v="0"/>
    <s v="Well protected"/>
    <m/>
    <x v="0"/>
  </r>
  <r>
    <x v="1"/>
    <x v="668"/>
    <x v="0"/>
    <x v="0"/>
    <s v="Well protected"/>
    <x v="0"/>
    <s v="Well protected"/>
    <m/>
    <x v="0"/>
  </r>
  <r>
    <x v="1"/>
    <x v="669"/>
    <x v="3"/>
    <x v="0"/>
    <s v="Moderately protected"/>
    <x v="2"/>
    <s v="Moderately protected"/>
    <m/>
    <x v="0"/>
  </r>
  <r>
    <x v="1"/>
    <x v="670"/>
    <x v="0"/>
    <x v="0"/>
    <s v="Well protected"/>
    <x v="0"/>
    <s v="Well protected"/>
    <m/>
    <x v="0"/>
  </r>
  <r>
    <x v="1"/>
    <x v="671"/>
    <x v="0"/>
    <x v="0"/>
    <s v="Well protected"/>
    <x v="0"/>
    <s v="Well protected"/>
    <m/>
    <x v="0"/>
  </r>
  <r>
    <x v="1"/>
    <x v="672"/>
    <x v="0"/>
    <x v="0"/>
    <s v="Well protected"/>
    <x v="0"/>
    <s v="Well protected"/>
    <m/>
    <x v="0"/>
  </r>
  <r>
    <x v="1"/>
    <x v="673"/>
    <x v="0"/>
    <x v="1"/>
    <s v="Well protected"/>
    <x v="0"/>
    <s v="Well protected"/>
    <m/>
    <x v="0"/>
  </r>
  <r>
    <x v="1"/>
    <x v="674"/>
    <x v="0"/>
    <x v="0"/>
    <s v="Well protected"/>
    <x v="0"/>
    <s v="Well protected"/>
    <m/>
    <x v="0"/>
  </r>
  <r>
    <x v="1"/>
    <x v="675"/>
    <x v="0"/>
    <x v="0"/>
    <s v="Well protected"/>
    <x v="0"/>
    <s v="Well protected"/>
    <m/>
    <x v="0"/>
  </r>
  <r>
    <x v="1"/>
    <x v="676"/>
    <x v="0"/>
    <x v="0"/>
    <s v="Poorly protected"/>
    <x v="1"/>
    <s v="Well protected"/>
    <m/>
    <x v="0"/>
  </r>
  <r>
    <x v="1"/>
    <x v="677"/>
    <x v="0"/>
    <x v="0"/>
    <s v="Well protected"/>
    <x v="0"/>
    <s v="Well protected"/>
    <m/>
    <x v="0"/>
  </r>
  <r>
    <x v="1"/>
    <x v="678"/>
    <x v="0"/>
    <x v="0"/>
    <s v="Moderately protected"/>
    <x v="2"/>
    <s v="Well protected"/>
    <m/>
    <x v="0"/>
  </r>
  <r>
    <x v="1"/>
    <x v="679"/>
    <x v="0"/>
    <x v="0"/>
    <s v="Well protected"/>
    <x v="0"/>
    <s v="Well protected"/>
    <m/>
    <x v="0"/>
  </r>
  <r>
    <x v="1"/>
    <x v="680"/>
    <x v="0"/>
    <x v="0"/>
    <s v="Well protected"/>
    <x v="0"/>
    <s v="Well protected"/>
    <m/>
    <x v="0"/>
  </r>
  <r>
    <x v="1"/>
    <x v="681"/>
    <x v="0"/>
    <x v="0"/>
    <s v="Well protected"/>
    <x v="0"/>
    <s v="Well protected"/>
    <m/>
    <x v="0"/>
  </r>
  <r>
    <x v="1"/>
    <x v="682"/>
    <x v="0"/>
    <x v="0"/>
    <s v="Well protected"/>
    <x v="0"/>
    <s v="Well protected"/>
    <m/>
    <x v="0"/>
  </r>
  <r>
    <x v="1"/>
    <x v="683"/>
    <x v="0"/>
    <x v="0"/>
    <s v="Well protected"/>
    <x v="0"/>
    <s v="Poorly protected"/>
    <m/>
    <x v="0"/>
  </r>
  <r>
    <x v="1"/>
    <x v="684"/>
    <x v="0"/>
    <x v="0"/>
    <s v="Well protected"/>
    <x v="0"/>
    <s v="Well protected"/>
    <m/>
    <x v="0"/>
  </r>
  <r>
    <x v="1"/>
    <x v="685"/>
    <x v="0"/>
    <x v="0"/>
    <s v="Poorly protected"/>
    <x v="2"/>
    <s v="Well protected"/>
    <m/>
    <x v="0"/>
  </r>
  <r>
    <x v="1"/>
    <x v="686"/>
    <x v="0"/>
    <x v="0"/>
    <s v="Well protected"/>
    <x v="0"/>
    <s v="Well protected"/>
    <m/>
    <x v="0"/>
  </r>
  <r>
    <x v="1"/>
    <x v="687"/>
    <x v="0"/>
    <x v="0"/>
    <s v="Well protected"/>
    <x v="0"/>
    <s v="Well protected"/>
    <m/>
    <x v="0"/>
  </r>
  <r>
    <x v="1"/>
    <x v="688"/>
    <x v="0"/>
    <x v="0"/>
    <s v="Well protected"/>
    <x v="0"/>
    <s v="Well protected"/>
    <m/>
    <x v="0"/>
  </r>
  <r>
    <x v="1"/>
    <x v="689"/>
    <x v="6"/>
    <x v="0"/>
    <s v="Poorly protected"/>
    <x v="1"/>
    <s v="Well protected"/>
    <m/>
    <x v="0"/>
  </r>
  <r>
    <x v="1"/>
    <x v="690"/>
    <x v="2"/>
    <x v="0"/>
    <s v="Well protected"/>
    <x v="0"/>
    <s v="Well protected"/>
    <m/>
    <x v="0"/>
  </r>
  <r>
    <x v="1"/>
    <x v="691"/>
    <x v="3"/>
    <x v="0"/>
    <s v="Well protected"/>
    <x v="0"/>
    <s v="Well protected"/>
    <m/>
    <x v="0"/>
  </r>
  <r>
    <x v="1"/>
    <x v="692"/>
    <x v="2"/>
    <x v="0"/>
    <s v="Well protected"/>
    <x v="0"/>
    <s v="Moderately protected"/>
    <m/>
    <x v="0"/>
  </r>
  <r>
    <x v="1"/>
    <x v="693"/>
    <x v="0"/>
    <x v="0"/>
    <s v="Well protected"/>
    <x v="0"/>
    <s v="Well protected"/>
    <m/>
    <x v="0"/>
  </r>
  <r>
    <x v="1"/>
    <x v="694"/>
    <x v="0"/>
    <x v="0"/>
    <s v="Well protected"/>
    <x v="0"/>
    <s v="Well protected"/>
    <m/>
    <x v="0"/>
  </r>
  <r>
    <x v="1"/>
    <x v="695"/>
    <x v="0"/>
    <x v="0"/>
    <s v="Well protected"/>
    <x v="0"/>
    <s v="Well protected"/>
    <m/>
    <x v="0"/>
  </r>
  <r>
    <x v="1"/>
    <x v="696"/>
    <x v="0"/>
    <x v="0"/>
    <s v="Well protected"/>
    <x v="0"/>
    <s v="Poorly protected"/>
    <m/>
    <x v="0"/>
  </r>
  <r>
    <x v="1"/>
    <x v="697"/>
    <x v="0"/>
    <x v="0"/>
    <s v="Well protected"/>
    <x v="0"/>
    <s v="Well protected"/>
    <m/>
    <x v="0"/>
  </r>
  <r>
    <x v="1"/>
    <x v="698"/>
    <x v="0"/>
    <x v="0"/>
    <s v="Well protected"/>
    <x v="0"/>
    <s v="Well protected"/>
    <m/>
    <x v="0"/>
  </r>
  <r>
    <x v="1"/>
    <x v="699"/>
    <x v="0"/>
    <x v="0"/>
    <s v="Well protected"/>
    <x v="0"/>
    <s v="Well protected"/>
    <m/>
    <x v="0"/>
  </r>
  <r>
    <x v="1"/>
    <x v="700"/>
    <x v="3"/>
    <x v="0"/>
    <s v="Well protected"/>
    <x v="0"/>
    <s v="Poorly protected"/>
    <m/>
    <x v="0"/>
  </r>
  <r>
    <x v="1"/>
    <x v="701"/>
    <x v="6"/>
    <x v="0"/>
    <s v="Moderately protected"/>
    <x v="2"/>
    <s v="Well protected"/>
    <m/>
    <x v="0"/>
  </r>
  <r>
    <x v="1"/>
    <x v="702"/>
    <x v="0"/>
    <x v="0"/>
    <s v="Well protected"/>
    <x v="0"/>
    <s v="Well protected"/>
    <m/>
    <x v="0"/>
  </r>
  <r>
    <x v="1"/>
    <x v="703"/>
    <x v="0"/>
    <x v="0"/>
    <s v="Well protected"/>
    <x v="0"/>
    <s v="Well protected"/>
    <m/>
    <x v="0"/>
  </r>
  <r>
    <x v="1"/>
    <x v="704"/>
    <x v="0"/>
    <x v="0"/>
    <s v="Well protected"/>
    <x v="0"/>
    <s v="Well protected"/>
    <m/>
    <x v="0"/>
  </r>
  <r>
    <x v="1"/>
    <x v="705"/>
    <x v="0"/>
    <x v="0"/>
    <s v="Well protected"/>
    <x v="0"/>
    <s v="Well protected"/>
    <m/>
    <x v="0"/>
  </r>
  <r>
    <x v="1"/>
    <x v="706"/>
    <x v="3"/>
    <x v="0"/>
    <s v="Well protected"/>
    <x v="0"/>
    <s v="Well protected"/>
    <m/>
    <x v="0"/>
  </r>
  <r>
    <x v="1"/>
    <x v="707"/>
    <x v="0"/>
    <x v="0"/>
    <s v="Well protected"/>
    <x v="0"/>
    <s v="Well protected"/>
    <m/>
    <x v="0"/>
  </r>
  <r>
    <x v="1"/>
    <x v="708"/>
    <x v="0"/>
    <x v="0"/>
    <s v="Poorly protected"/>
    <x v="1"/>
    <s v="Well protected"/>
    <m/>
    <x v="0"/>
  </r>
  <r>
    <x v="1"/>
    <x v="709"/>
    <x v="0"/>
    <x v="0"/>
    <s v="Well protected"/>
    <x v="0"/>
    <s v="Moderately protected"/>
    <m/>
    <x v="0"/>
  </r>
  <r>
    <x v="1"/>
    <x v="710"/>
    <x v="0"/>
    <x v="0"/>
    <s v="Well protected"/>
    <x v="0"/>
    <s v="Well protected"/>
    <m/>
    <x v="0"/>
  </r>
  <r>
    <x v="1"/>
    <x v="711"/>
    <x v="0"/>
    <x v="0"/>
    <s v="Well protected"/>
    <x v="0"/>
    <s v="Well protected"/>
    <m/>
    <x v="0"/>
  </r>
  <r>
    <x v="1"/>
    <x v="712"/>
    <x v="0"/>
    <x v="0"/>
    <s v="Well protected"/>
    <x v="0"/>
    <s v="Well protected"/>
    <m/>
    <x v="0"/>
  </r>
  <r>
    <x v="1"/>
    <x v="713"/>
    <x v="3"/>
    <x v="0"/>
    <s v="Poorly protected"/>
    <x v="1"/>
    <s v="Moderately protected"/>
    <m/>
    <x v="0"/>
  </r>
  <r>
    <x v="1"/>
    <x v="714"/>
    <x v="0"/>
    <x v="0"/>
    <s v="Moderately protected"/>
    <x v="2"/>
    <s v="Well protected"/>
    <m/>
    <x v="0"/>
  </r>
  <r>
    <x v="1"/>
    <x v="715"/>
    <x v="0"/>
    <x v="0"/>
    <s v="Well protected"/>
    <x v="0"/>
    <s v="Well protected"/>
    <m/>
    <x v="0"/>
  </r>
  <r>
    <x v="1"/>
    <x v="716"/>
    <x v="0"/>
    <x v="0"/>
    <s v="Moderately protected"/>
    <x v="2"/>
    <s v="Well protected"/>
    <m/>
    <x v="0"/>
  </r>
  <r>
    <x v="1"/>
    <x v="717"/>
    <x v="0"/>
    <x v="0"/>
    <s v="Well protected"/>
    <x v="0"/>
    <s v="Moderately protected"/>
    <m/>
    <x v="0"/>
  </r>
  <r>
    <x v="1"/>
    <x v="718"/>
    <x v="2"/>
    <x v="0"/>
    <s v="Well protected"/>
    <x v="0"/>
    <s v="Well protected"/>
    <m/>
    <x v="0"/>
  </r>
  <r>
    <x v="1"/>
    <x v="719"/>
    <x v="0"/>
    <x v="0"/>
    <s v="Well protected"/>
    <x v="0"/>
    <s v="Well protected"/>
    <m/>
    <x v="0"/>
  </r>
  <r>
    <x v="1"/>
    <x v="720"/>
    <x v="0"/>
    <x v="0"/>
    <s v="Well protected"/>
    <x v="0"/>
    <s v="Well protected"/>
    <m/>
    <x v="0"/>
  </r>
  <r>
    <x v="1"/>
    <x v="721"/>
    <x v="0"/>
    <x v="0"/>
    <s v="Well protected"/>
    <x v="0"/>
    <s v="Well protected"/>
    <m/>
    <x v="0"/>
  </r>
  <r>
    <x v="1"/>
    <x v="722"/>
    <x v="0"/>
    <x v="0"/>
    <s v="Well protected"/>
    <x v="0"/>
    <s v="Moderately protected"/>
    <m/>
    <x v="0"/>
  </r>
  <r>
    <x v="1"/>
    <x v="723"/>
    <x v="0"/>
    <x v="0"/>
    <s v="Well protected"/>
    <x v="0"/>
    <s v="Poorly protected"/>
    <m/>
    <x v="0"/>
  </r>
  <r>
    <x v="1"/>
    <x v="724"/>
    <x v="0"/>
    <x v="0"/>
    <s v="Well protected"/>
    <x v="0"/>
    <s v="Moderately protected"/>
    <m/>
    <x v="0"/>
  </r>
  <r>
    <x v="1"/>
    <x v="725"/>
    <x v="2"/>
    <x v="0"/>
    <s v="Well protected"/>
    <x v="0"/>
    <s v="Well protected"/>
    <m/>
    <x v="0"/>
  </r>
  <r>
    <x v="1"/>
    <x v="726"/>
    <x v="0"/>
    <x v="0"/>
    <s v="Well protected"/>
    <x v="0"/>
    <s v="Well protected"/>
    <m/>
    <x v="0"/>
  </r>
  <r>
    <x v="1"/>
    <x v="727"/>
    <x v="0"/>
    <x v="0"/>
    <s v="Well protected"/>
    <x v="0"/>
    <s v="Poorly protected"/>
    <m/>
    <x v="0"/>
  </r>
  <r>
    <x v="1"/>
    <x v="728"/>
    <x v="0"/>
    <x v="0"/>
    <s v="Well protected"/>
    <x v="0"/>
    <s v="Well protected"/>
    <m/>
    <x v="0"/>
  </r>
  <r>
    <x v="1"/>
    <x v="729"/>
    <x v="0"/>
    <x v="0"/>
    <s v="Well protected"/>
    <x v="0"/>
    <s v="Well protected"/>
    <m/>
    <x v="0"/>
  </r>
  <r>
    <x v="1"/>
    <x v="730"/>
    <x v="0"/>
    <x v="0"/>
    <s v="Well protected"/>
    <x v="0"/>
    <s v="Well protected"/>
    <m/>
    <x v="0"/>
  </r>
  <r>
    <x v="1"/>
    <x v="731"/>
    <x v="0"/>
    <x v="0"/>
    <s v="Poorly protected"/>
    <x v="1"/>
    <s v="Well protected"/>
    <m/>
    <x v="0"/>
  </r>
  <r>
    <x v="1"/>
    <x v="732"/>
    <x v="0"/>
    <x v="0"/>
    <s v="Well protected"/>
    <x v="0"/>
    <s v="Well protected"/>
    <m/>
    <x v="0"/>
  </r>
  <r>
    <x v="1"/>
    <x v="733"/>
    <x v="0"/>
    <x v="0"/>
    <s v="Well protected"/>
    <x v="0"/>
    <s v="Well protected"/>
    <m/>
    <x v="0"/>
  </r>
  <r>
    <x v="1"/>
    <x v="734"/>
    <x v="0"/>
    <x v="0"/>
    <s v="Well protected"/>
    <x v="0"/>
    <s v="Well protected"/>
    <m/>
    <x v="0"/>
  </r>
  <r>
    <x v="1"/>
    <x v="735"/>
    <x v="0"/>
    <x v="0"/>
    <s v="Poorly protected"/>
    <x v="1"/>
    <s v="Well protected"/>
    <m/>
    <x v="0"/>
  </r>
  <r>
    <x v="1"/>
    <x v="736"/>
    <x v="0"/>
    <x v="0"/>
    <s v="Well protected"/>
    <x v="0"/>
    <s v="Well protected"/>
    <m/>
    <x v="0"/>
  </r>
  <r>
    <x v="1"/>
    <x v="737"/>
    <x v="0"/>
    <x v="0"/>
    <s v="Well protected"/>
    <x v="0"/>
    <s v="Well protected"/>
    <m/>
    <x v="0"/>
  </r>
  <r>
    <x v="1"/>
    <x v="738"/>
    <x v="1"/>
    <x v="0"/>
    <s v="Well protected"/>
    <x v="0"/>
    <s v="Well protected"/>
    <m/>
    <x v="0"/>
  </r>
  <r>
    <x v="1"/>
    <x v="739"/>
    <x v="0"/>
    <x v="0"/>
    <s v="Well protected"/>
    <x v="0"/>
    <s v="Well protected"/>
    <m/>
    <x v="0"/>
  </r>
  <r>
    <x v="1"/>
    <x v="740"/>
    <x v="3"/>
    <x v="0"/>
    <s v="Well protected"/>
    <x v="0"/>
    <s v="Well protected"/>
    <m/>
    <x v="0"/>
  </r>
  <r>
    <x v="1"/>
    <x v="741"/>
    <x v="0"/>
    <x v="0"/>
    <s v="Well protected"/>
    <x v="0"/>
    <s v="Well protected"/>
    <m/>
    <x v="0"/>
  </r>
  <r>
    <x v="1"/>
    <x v="742"/>
    <x v="0"/>
    <x v="0"/>
    <s v="Well protected"/>
    <x v="0"/>
    <s v="Poorly protected"/>
    <m/>
    <x v="0"/>
  </r>
  <r>
    <x v="1"/>
    <x v="743"/>
    <x v="0"/>
    <x v="0"/>
    <s v="Well protected"/>
    <x v="0"/>
    <s v="Well protected"/>
    <m/>
    <x v="0"/>
  </r>
  <r>
    <x v="1"/>
    <x v="744"/>
    <x v="0"/>
    <x v="0"/>
    <s v="Well protected"/>
    <x v="0"/>
    <s v="Well protected"/>
    <m/>
    <x v="0"/>
  </r>
  <r>
    <x v="1"/>
    <x v="745"/>
    <x v="4"/>
    <x v="0"/>
    <s v="Well protected"/>
    <x v="0"/>
    <s v="Well protected"/>
    <m/>
    <x v="0"/>
  </r>
  <r>
    <x v="1"/>
    <x v="746"/>
    <x v="0"/>
    <x v="0"/>
    <s v="Well protected"/>
    <x v="0"/>
    <s v="Poorly protected"/>
    <m/>
    <x v="0"/>
  </r>
  <r>
    <x v="1"/>
    <x v="747"/>
    <x v="0"/>
    <x v="0"/>
    <s v="Well protected"/>
    <x v="0"/>
    <s v="Well protected"/>
    <m/>
    <x v="0"/>
  </r>
  <r>
    <x v="1"/>
    <x v="748"/>
    <x v="0"/>
    <x v="0"/>
    <s v="Well protected"/>
    <x v="0"/>
    <s v="Well protected"/>
    <m/>
    <x v="0"/>
  </r>
  <r>
    <x v="1"/>
    <x v="749"/>
    <x v="0"/>
    <x v="0"/>
    <s v="Well protected"/>
    <x v="0"/>
    <s v="Well protected"/>
    <m/>
    <x v="0"/>
  </r>
  <r>
    <x v="1"/>
    <x v="750"/>
    <x v="0"/>
    <x v="0"/>
    <s v="Well protected"/>
    <x v="0"/>
    <s v="Well protected"/>
    <m/>
    <x v="0"/>
  </r>
  <r>
    <x v="1"/>
    <x v="751"/>
    <x v="0"/>
    <x v="0"/>
    <s v="Moderately protected"/>
    <x v="2"/>
    <s v="Well protected"/>
    <m/>
    <x v="0"/>
  </r>
  <r>
    <x v="1"/>
    <x v="752"/>
    <x v="0"/>
    <x v="0"/>
    <s v="Well protected"/>
    <x v="0"/>
    <s v="Well protected"/>
    <m/>
    <x v="0"/>
  </r>
  <r>
    <x v="1"/>
    <x v="753"/>
    <x v="0"/>
    <x v="0"/>
    <s v="Poorly protected"/>
    <x v="1"/>
    <s v="Well protected"/>
    <m/>
    <x v="0"/>
  </r>
  <r>
    <x v="1"/>
    <x v="754"/>
    <x v="0"/>
    <x v="1"/>
    <s v="Well protected"/>
    <x v="0"/>
    <s v="Well protected"/>
    <m/>
    <x v="0"/>
  </r>
  <r>
    <x v="1"/>
    <x v="755"/>
    <x v="0"/>
    <x v="0"/>
    <s v="Well protected"/>
    <x v="0"/>
    <s v="Well protected"/>
    <m/>
    <x v="0"/>
  </r>
  <r>
    <x v="1"/>
    <x v="756"/>
    <x v="0"/>
    <x v="0"/>
    <s v="Well protected"/>
    <x v="0"/>
    <s v="Well protected"/>
    <m/>
    <x v="0"/>
  </r>
  <r>
    <x v="1"/>
    <x v="757"/>
    <x v="0"/>
    <x v="0"/>
    <s v="Well protected"/>
    <x v="0"/>
    <s v="Well protected"/>
    <m/>
    <x v="0"/>
  </r>
  <r>
    <x v="1"/>
    <x v="758"/>
    <x v="0"/>
    <x v="0"/>
    <s v="Well protected"/>
    <x v="0"/>
    <s v="Well protected"/>
    <m/>
    <x v="0"/>
  </r>
  <r>
    <x v="1"/>
    <x v="759"/>
    <x v="0"/>
    <x v="0"/>
    <s v="Well protected"/>
    <x v="0"/>
    <s v="Well protected"/>
    <m/>
    <x v="0"/>
  </r>
  <r>
    <x v="1"/>
    <x v="760"/>
    <x v="0"/>
    <x v="0"/>
    <s v="Well protected"/>
    <x v="0"/>
    <s v="Well protected"/>
    <m/>
    <x v="0"/>
  </r>
  <r>
    <x v="1"/>
    <x v="761"/>
    <x v="3"/>
    <x v="1"/>
    <s v="Well protected"/>
    <x v="0"/>
    <s v="Well protected"/>
    <m/>
    <x v="0"/>
  </r>
  <r>
    <x v="1"/>
    <x v="762"/>
    <x v="0"/>
    <x v="0"/>
    <s v="Well protected"/>
    <x v="0"/>
    <s v="Well protected"/>
    <m/>
    <x v="0"/>
  </r>
  <r>
    <x v="1"/>
    <x v="763"/>
    <x v="0"/>
    <x v="0"/>
    <s v="Poorly protected"/>
    <x v="1"/>
    <s v="Well protected"/>
    <m/>
    <x v="0"/>
  </r>
  <r>
    <x v="1"/>
    <x v="764"/>
    <x v="0"/>
    <x v="0"/>
    <s v="Well protected"/>
    <x v="0"/>
    <s v="Well protected"/>
    <m/>
    <x v="0"/>
  </r>
  <r>
    <x v="1"/>
    <x v="765"/>
    <x v="0"/>
    <x v="0"/>
    <s v="Well protected"/>
    <x v="0"/>
    <s v="Poorly protected"/>
    <m/>
    <x v="0"/>
  </r>
  <r>
    <x v="1"/>
    <x v="766"/>
    <x v="0"/>
    <x v="0"/>
    <s v="Well protected"/>
    <x v="0"/>
    <s v="Well protected"/>
    <m/>
    <x v="0"/>
  </r>
  <r>
    <x v="1"/>
    <x v="767"/>
    <x v="2"/>
    <x v="0"/>
    <s v="Well protected"/>
    <x v="0"/>
    <s v="Well protected"/>
    <m/>
    <x v="0"/>
  </r>
  <r>
    <x v="1"/>
    <x v="768"/>
    <x v="0"/>
    <x v="0"/>
    <s v="Well protected"/>
    <x v="0"/>
    <s v="Well protected"/>
    <m/>
    <x v="0"/>
  </r>
  <r>
    <x v="1"/>
    <x v="769"/>
    <x v="0"/>
    <x v="0"/>
    <s v="Well protected"/>
    <x v="0"/>
    <s v="Well protected"/>
    <m/>
    <x v="0"/>
  </r>
  <r>
    <x v="1"/>
    <x v="770"/>
    <x v="0"/>
    <x v="0"/>
    <s v="Well protected"/>
    <x v="0"/>
    <s v="Well protected"/>
    <m/>
    <x v="0"/>
  </r>
  <r>
    <x v="1"/>
    <x v="771"/>
    <x v="0"/>
    <x v="0"/>
    <s v="Moderately protected"/>
    <x v="2"/>
    <s v="Well protected"/>
    <m/>
    <x v="0"/>
  </r>
  <r>
    <x v="1"/>
    <x v="772"/>
    <x v="0"/>
    <x v="0"/>
    <s v="Well protected"/>
    <x v="0"/>
    <s v="Well protected"/>
    <m/>
    <x v="0"/>
  </r>
  <r>
    <x v="1"/>
    <x v="773"/>
    <x v="0"/>
    <x v="0"/>
    <s v="Well protected"/>
    <x v="0"/>
    <s v="Well protected"/>
    <m/>
    <x v="0"/>
  </r>
  <r>
    <x v="1"/>
    <x v="774"/>
    <x v="0"/>
    <x v="0"/>
    <s v="Moderately protected"/>
    <x v="2"/>
    <s v="Well protected"/>
    <m/>
    <x v="0"/>
  </r>
  <r>
    <x v="1"/>
    <x v="775"/>
    <x v="0"/>
    <x v="0"/>
    <s v="Well protected"/>
    <x v="0"/>
    <s v="Well protected"/>
    <m/>
    <x v="0"/>
  </r>
  <r>
    <x v="1"/>
    <x v="776"/>
    <x v="0"/>
    <x v="0"/>
    <s v="Well protected"/>
    <x v="0"/>
    <s v="Poorly protected"/>
    <m/>
    <x v="0"/>
  </r>
  <r>
    <x v="1"/>
    <x v="777"/>
    <x v="0"/>
    <x v="0"/>
    <s v="Well protected"/>
    <x v="0"/>
    <s v="Well protected"/>
    <m/>
    <x v="0"/>
  </r>
  <r>
    <x v="1"/>
    <x v="778"/>
    <x v="0"/>
    <x v="0"/>
    <s v="Well protected"/>
    <x v="0"/>
    <s v="Well protected"/>
    <m/>
    <x v="0"/>
  </r>
  <r>
    <x v="1"/>
    <x v="779"/>
    <x v="0"/>
    <x v="0"/>
    <s v="Well protected"/>
    <x v="0"/>
    <s v="Well protected"/>
    <m/>
    <x v="0"/>
  </r>
  <r>
    <x v="1"/>
    <x v="780"/>
    <x v="0"/>
    <x v="0"/>
    <s v="Well protected"/>
    <x v="0"/>
    <s v="Well protected"/>
    <m/>
    <x v="0"/>
  </r>
  <r>
    <x v="1"/>
    <x v="781"/>
    <x v="0"/>
    <x v="0"/>
    <s v="Well protected"/>
    <x v="0"/>
    <s v="Well protected"/>
    <m/>
    <x v="0"/>
  </r>
  <r>
    <x v="1"/>
    <x v="782"/>
    <x v="0"/>
    <x v="0"/>
    <s v="Well protected"/>
    <x v="0"/>
    <s v="Well protected"/>
    <m/>
    <x v="0"/>
  </r>
  <r>
    <x v="1"/>
    <x v="783"/>
    <x v="0"/>
    <x v="0"/>
    <s v="Well protected"/>
    <x v="0"/>
    <s v="Well protected"/>
    <m/>
    <x v="0"/>
  </r>
  <r>
    <x v="1"/>
    <x v="784"/>
    <x v="0"/>
    <x v="0"/>
    <s v="Well protected"/>
    <x v="0"/>
    <s v="Moderately protected"/>
    <m/>
    <x v="0"/>
  </r>
  <r>
    <x v="1"/>
    <x v="785"/>
    <x v="3"/>
    <x v="0"/>
    <s v="Well protected"/>
    <x v="0"/>
    <s v="Well protected"/>
    <m/>
    <x v="0"/>
  </r>
  <r>
    <x v="1"/>
    <x v="786"/>
    <x v="0"/>
    <x v="0"/>
    <s v="Well protected"/>
    <x v="0"/>
    <s v="Well protected"/>
    <m/>
    <x v="0"/>
  </r>
  <r>
    <x v="1"/>
    <x v="787"/>
    <x v="6"/>
    <x v="0"/>
    <s v="Poorly protected"/>
    <x v="1"/>
    <s v="Moderately protected"/>
    <m/>
    <x v="0"/>
  </r>
  <r>
    <x v="1"/>
    <x v="788"/>
    <x v="0"/>
    <x v="0"/>
    <s v="Well protected"/>
    <x v="0"/>
    <s v="Well protected"/>
    <m/>
    <x v="0"/>
  </r>
  <r>
    <x v="1"/>
    <x v="789"/>
    <x v="2"/>
    <x v="1"/>
    <s v="Poorly protected"/>
    <x v="1"/>
    <s v="Well protected"/>
    <m/>
    <x v="0"/>
  </r>
  <r>
    <x v="1"/>
    <x v="790"/>
    <x v="2"/>
    <x v="0"/>
    <s v="Poorly protected"/>
    <x v="1"/>
    <s v="Well protected"/>
    <m/>
    <x v="0"/>
  </r>
  <r>
    <x v="1"/>
    <x v="791"/>
    <x v="1"/>
    <x v="0"/>
    <s v="Poorly protected"/>
    <x v="1"/>
    <s v="Well protected"/>
    <m/>
    <x v="1"/>
  </r>
  <r>
    <x v="1"/>
    <x v="792"/>
    <x v="4"/>
    <x v="0"/>
    <s v="Poorly protected"/>
    <x v="1"/>
    <s v="Well protected"/>
    <m/>
    <x v="1"/>
  </r>
  <r>
    <x v="1"/>
    <x v="793"/>
    <x v="1"/>
    <x v="0"/>
    <s v="Poorly protected"/>
    <x v="1"/>
    <s v="Well protected"/>
    <m/>
    <x v="1"/>
  </r>
  <r>
    <x v="1"/>
    <x v="794"/>
    <x v="1"/>
    <x v="0"/>
    <s v="Poorly protected"/>
    <x v="1"/>
    <s v="Well protected"/>
    <m/>
    <x v="1"/>
  </r>
  <r>
    <x v="1"/>
    <x v="795"/>
    <x v="1"/>
    <x v="1"/>
    <s v="Poorly protected"/>
    <x v="1"/>
    <s v="Well protected"/>
    <m/>
    <x v="1"/>
  </r>
  <r>
    <x v="1"/>
    <x v="796"/>
    <x v="4"/>
    <x v="0"/>
    <s v="Poorly protected"/>
    <x v="1"/>
    <s v="Well protected"/>
    <m/>
    <x v="1"/>
  </r>
  <r>
    <x v="1"/>
    <x v="797"/>
    <x v="1"/>
    <x v="0"/>
    <s v="Poorly protected"/>
    <x v="1"/>
    <s v="Well protected"/>
    <m/>
    <x v="1"/>
  </r>
  <r>
    <x v="1"/>
    <x v="798"/>
    <x v="1"/>
    <x v="0"/>
    <s v="Not protected"/>
    <x v="1"/>
    <s v="Well protected"/>
    <m/>
    <x v="1"/>
  </r>
  <r>
    <x v="1"/>
    <x v="799"/>
    <x v="2"/>
    <x v="0"/>
    <s v="Poorly protected"/>
    <x v="1"/>
    <s v="Well protected"/>
    <m/>
    <x v="0"/>
  </r>
  <r>
    <x v="1"/>
    <x v="800"/>
    <x v="4"/>
    <x v="1"/>
    <s v="Poorly protected"/>
    <x v="1"/>
    <s v="Poorly protected"/>
    <m/>
    <x v="1"/>
  </r>
  <r>
    <x v="1"/>
    <x v="801"/>
    <x v="1"/>
    <x v="0"/>
    <s v="Poorly protected"/>
    <x v="1"/>
    <s v="Well protected"/>
    <m/>
    <x v="1"/>
  </r>
  <r>
    <x v="2"/>
    <x v="802"/>
    <x v="0"/>
    <x v="0"/>
    <s v="Well protected"/>
    <x v="0"/>
    <s v="Well protected"/>
    <m/>
    <x v="0"/>
  </r>
  <r>
    <x v="2"/>
    <x v="803"/>
    <x v="0"/>
    <x v="0"/>
    <s v="Well protected"/>
    <x v="0"/>
    <s v="Well protected"/>
    <m/>
    <x v="0"/>
  </r>
  <r>
    <x v="2"/>
    <x v="804"/>
    <x v="1"/>
    <x v="1"/>
    <s v="Moderately protected"/>
    <x v="2"/>
    <s v="Moderately protected"/>
    <m/>
    <x v="0"/>
  </r>
  <r>
    <x v="2"/>
    <x v="805"/>
    <x v="3"/>
    <x v="1"/>
    <s v="Well protected"/>
    <x v="0"/>
    <s v="Well protected"/>
    <m/>
    <x v="0"/>
  </r>
  <r>
    <x v="2"/>
    <x v="806"/>
    <x v="0"/>
    <x v="0"/>
    <s v="Moderately protected"/>
    <x v="2"/>
    <s v="Well protected"/>
    <m/>
    <x v="0"/>
  </r>
  <r>
    <x v="2"/>
    <x v="807"/>
    <x v="0"/>
    <x v="0"/>
    <s v="Moderately protected"/>
    <x v="2"/>
    <s v="Well protected"/>
    <m/>
    <x v="0"/>
  </r>
  <r>
    <x v="2"/>
    <x v="808"/>
    <x v="3"/>
    <x v="0"/>
    <s v="Poorly protected"/>
    <x v="2"/>
    <s v="Well protected"/>
    <m/>
    <x v="0"/>
  </r>
  <r>
    <x v="2"/>
    <x v="809"/>
    <x v="1"/>
    <x v="1"/>
    <s v="Poorly protected"/>
    <x v="3"/>
    <s v="Poorly protected"/>
    <m/>
    <x v="1"/>
  </r>
  <r>
    <x v="2"/>
    <x v="810"/>
    <x v="0"/>
    <x v="0"/>
    <s v="Poorly protected"/>
    <x v="1"/>
    <s v="Poorly protected"/>
    <m/>
    <x v="0"/>
  </r>
  <r>
    <x v="2"/>
    <x v="811"/>
    <x v="0"/>
    <x v="1"/>
    <s v="Moderately protected"/>
    <x v="0"/>
    <s v="Well protected"/>
    <m/>
    <x v="0"/>
  </r>
  <r>
    <x v="2"/>
    <x v="812"/>
    <x v="4"/>
    <x v="1"/>
    <s v="Poorly protected"/>
    <x v="1"/>
    <s v="Poorly protected"/>
    <m/>
    <x v="1"/>
  </r>
  <r>
    <x v="2"/>
    <x v="813"/>
    <x v="2"/>
    <x v="1"/>
    <s v="Poorly protected"/>
    <x v="1"/>
    <s v="Poorly protected"/>
    <m/>
    <x v="0"/>
  </r>
  <r>
    <x v="2"/>
    <x v="814"/>
    <x v="0"/>
    <x v="0"/>
    <s v="Moderately protected"/>
    <x v="2"/>
    <s v="Well protected"/>
    <m/>
    <x v="0"/>
  </r>
  <r>
    <x v="2"/>
    <x v="815"/>
    <x v="0"/>
    <x v="0"/>
    <s v="Well protected"/>
    <x v="0"/>
    <s v="Well protected"/>
    <m/>
    <x v="0"/>
  </r>
  <r>
    <x v="2"/>
    <x v="816"/>
    <x v="0"/>
    <x v="0"/>
    <s v="Moderately protected"/>
    <x v="2"/>
    <s v="Well protected"/>
    <m/>
    <x v="0"/>
  </r>
  <r>
    <x v="2"/>
    <x v="817"/>
    <x v="0"/>
    <x v="0"/>
    <s v="Target not set"/>
    <x v="5"/>
    <s v="Target not set"/>
    <m/>
    <x v="0"/>
  </r>
  <r>
    <x v="2"/>
    <x v="818"/>
    <x v="0"/>
    <x v="0"/>
    <s v="Target not set"/>
    <x v="5"/>
    <s v="Target not set"/>
    <m/>
    <x v="0"/>
  </r>
  <r>
    <x v="2"/>
    <x v="819"/>
    <x v="2"/>
    <x v="0"/>
    <s v="Moderately protected"/>
    <x v="2"/>
    <s v="Well protected"/>
    <m/>
    <x v="0"/>
  </r>
  <r>
    <x v="2"/>
    <x v="820"/>
    <x v="0"/>
    <x v="0"/>
    <s v="Moderately protected"/>
    <x v="0"/>
    <s v="Well protected"/>
    <m/>
    <x v="0"/>
  </r>
  <r>
    <x v="2"/>
    <x v="821"/>
    <x v="0"/>
    <x v="0"/>
    <s v="Poorly protected"/>
    <x v="1"/>
    <s v="Poorly protected"/>
    <m/>
    <x v="0"/>
  </r>
  <r>
    <x v="2"/>
    <x v="822"/>
    <x v="0"/>
    <x v="0"/>
    <s v="Moderately protected"/>
    <x v="2"/>
    <s v="Well protected"/>
    <m/>
    <x v="0"/>
  </r>
  <r>
    <x v="2"/>
    <x v="823"/>
    <x v="5"/>
    <x v="1"/>
    <s v="Not protected"/>
    <x v="3"/>
    <s v="Not protected"/>
    <m/>
    <x v="0"/>
  </r>
  <r>
    <x v="2"/>
    <x v="824"/>
    <x v="0"/>
    <x v="0"/>
    <s v="Moderately protected"/>
    <x v="0"/>
    <s v="Well protected"/>
    <m/>
    <x v="0"/>
  </r>
  <r>
    <x v="2"/>
    <x v="825"/>
    <x v="0"/>
    <x v="1"/>
    <s v="Well protected"/>
    <x v="0"/>
    <s v="Well protected"/>
    <m/>
    <x v="0"/>
  </r>
  <r>
    <x v="2"/>
    <x v="826"/>
    <x v="0"/>
    <x v="0"/>
    <s v="Target not set"/>
    <x v="5"/>
    <s v="Target not set"/>
    <m/>
    <x v="0"/>
  </r>
  <r>
    <x v="2"/>
    <x v="827"/>
    <x v="3"/>
    <x v="0"/>
    <s v="Poorly protected"/>
    <x v="1"/>
    <s v="Poorly protected"/>
    <m/>
    <x v="0"/>
  </r>
  <r>
    <x v="2"/>
    <x v="828"/>
    <x v="0"/>
    <x v="1"/>
    <s v="Poorly protected"/>
    <x v="1"/>
    <s v="Poorly protected"/>
    <m/>
    <x v="0"/>
  </r>
  <r>
    <x v="2"/>
    <x v="829"/>
    <x v="2"/>
    <x v="1"/>
    <s v="Poorly protected"/>
    <x v="1"/>
    <s v="Poorly protected"/>
    <m/>
    <x v="0"/>
  </r>
  <r>
    <x v="2"/>
    <x v="830"/>
    <x v="0"/>
    <x v="0"/>
    <s v="Poorly protected"/>
    <x v="1"/>
    <s v="Poorly protected"/>
    <m/>
    <x v="0"/>
  </r>
  <r>
    <x v="2"/>
    <x v="831"/>
    <x v="3"/>
    <x v="0"/>
    <s v="Poorly protected"/>
    <x v="1"/>
    <s v="Moderately protected"/>
    <m/>
    <x v="0"/>
  </r>
  <r>
    <x v="2"/>
    <x v="832"/>
    <x v="3"/>
    <x v="1"/>
    <s v="Poorly protected"/>
    <x v="1"/>
    <s v="Poorly protected"/>
    <m/>
    <x v="0"/>
  </r>
  <r>
    <x v="2"/>
    <x v="833"/>
    <x v="0"/>
    <x v="1"/>
    <s v="Moderately protected"/>
    <x v="2"/>
    <s v="Well protected"/>
    <m/>
    <x v="0"/>
  </r>
  <r>
    <x v="2"/>
    <x v="834"/>
    <x v="0"/>
    <x v="0"/>
    <s v="Well protected"/>
    <x v="0"/>
    <s v="Well protected"/>
    <m/>
    <x v="0"/>
  </r>
  <r>
    <x v="2"/>
    <x v="835"/>
    <x v="0"/>
    <x v="0"/>
    <s v="Target not set"/>
    <x v="5"/>
    <s v="Target not set"/>
    <m/>
    <x v="0"/>
  </r>
  <r>
    <x v="2"/>
    <x v="836"/>
    <x v="0"/>
    <x v="0"/>
    <s v="Poorly protected"/>
    <x v="1"/>
    <s v="Poorly protected"/>
    <m/>
    <x v="0"/>
  </r>
  <r>
    <x v="2"/>
    <x v="837"/>
    <x v="3"/>
    <x v="1"/>
    <s v="Poorly protected"/>
    <x v="1"/>
    <s v="Moderately protected"/>
    <m/>
    <x v="0"/>
  </r>
  <r>
    <x v="2"/>
    <x v="838"/>
    <x v="3"/>
    <x v="1"/>
    <s v="Not protected"/>
    <x v="3"/>
    <s v="Not protected"/>
    <m/>
    <x v="0"/>
  </r>
  <r>
    <x v="2"/>
    <x v="839"/>
    <x v="0"/>
    <x v="0"/>
    <s v="Target not set"/>
    <x v="5"/>
    <s v="Target not set"/>
    <m/>
    <x v="0"/>
  </r>
  <r>
    <x v="2"/>
    <x v="840"/>
    <x v="4"/>
    <x v="1"/>
    <s v="Not protected"/>
    <x v="3"/>
    <s v="Not protected"/>
    <m/>
    <x v="1"/>
  </r>
  <r>
    <x v="2"/>
    <x v="841"/>
    <x v="0"/>
    <x v="0"/>
    <s v="Well protected"/>
    <x v="0"/>
    <s v="Well protected"/>
    <m/>
    <x v="0"/>
  </r>
  <r>
    <x v="2"/>
    <x v="842"/>
    <x v="0"/>
    <x v="0"/>
    <s v="Well protected"/>
    <x v="0"/>
    <s v="Well protected"/>
    <m/>
    <x v="0"/>
  </r>
  <r>
    <x v="2"/>
    <x v="843"/>
    <x v="0"/>
    <x v="0"/>
    <s v="Well protected"/>
    <x v="0"/>
    <s v="Well protected"/>
    <m/>
    <x v="0"/>
  </r>
  <r>
    <x v="2"/>
    <x v="844"/>
    <x v="1"/>
    <x v="1"/>
    <s v="Not protected"/>
    <x v="3"/>
    <s v="Not protected"/>
    <m/>
    <x v="1"/>
  </r>
  <r>
    <x v="2"/>
    <x v="845"/>
    <x v="2"/>
    <x v="1"/>
    <s v="Not protected"/>
    <x v="3"/>
    <s v="Not protected"/>
    <m/>
    <x v="0"/>
  </r>
  <r>
    <x v="2"/>
    <x v="846"/>
    <x v="2"/>
    <x v="1"/>
    <s v="Not protected"/>
    <x v="3"/>
    <s v="Not protected"/>
    <m/>
    <x v="0"/>
  </r>
  <r>
    <x v="2"/>
    <x v="847"/>
    <x v="1"/>
    <x v="1"/>
    <s v="Not protected"/>
    <x v="3"/>
    <s v="Not protected"/>
    <m/>
    <x v="1"/>
  </r>
  <r>
    <x v="2"/>
    <x v="848"/>
    <x v="1"/>
    <x v="1"/>
    <s v="Poorly protected"/>
    <x v="1"/>
    <s v="Poorly protected"/>
    <m/>
    <x v="1"/>
  </r>
  <r>
    <x v="2"/>
    <x v="849"/>
    <x v="2"/>
    <x v="1"/>
    <s v="Poorly protected"/>
    <x v="1"/>
    <s v="Moderately protected"/>
    <m/>
    <x v="0"/>
  </r>
  <r>
    <x v="2"/>
    <x v="850"/>
    <x v="4"/>
    <x v="1"/>
    <s v="Not protected"/>
    <x v="3"/>
    <s v="Not protected"/>
    <m/>
    <x v="1"/>
  </r>
  <r>
    <x v="2"/>
    <x v="851"/>
    <x v="1"/>
    <x v="1"/>
    <s v="Not protected"/>
    <x v="3"/>
    <s v="Not protected"/>
    <m/>
    <x v="1"/>
  </r>
  <r>
    <x v="2"/>
    <x v="852"/>
    <x v="0"/>
    <x v="0"/>
    <s v="Well protected"/>
    <x v="0"/>
    <s v="Well protected"/>
    <m/>
    <x v="0"/>
  </r>
  <r>
    <x v="2"/>
    <x v="853"/>
    <x v="0"/>
    <x v="0"/>
    <s v="Target not set"/>
    <x v="5"/>
    <s v="Target not set"/>
    <m/>
    <x v="0"/>
  </r>
  <r>
    <x v="2"/>
    <x v="854"/>
    <x v="1"/>
    <x v="1"/>
    <s v="Not protected"/>
    <x v="3"/>
    <s v="Not protected"/>
    <m/>
    <x v="1"/>
  </r>
  <r>
    <x v="2"/>
    <x v="855"/>
    <x v="0"/>
    <x v="0"/>
    <s v="Moderately protected"/>
    <x v="2"/>
    <s v="Well protected"/>
    <m/>
    <x v="0"/>
  </r>
  <r>
    <x v="2"/>
    <x v="856"/>
    <x v="0"/>
    <x v="0"/>
    <s v="Target not set"/>
    <x v="5"/>
    <s v="Target not set"/>
    <m/>
    <x v="0"/>
  </r>
  <r>
    <x v="2"/>
    <x v="857"/>
    <x v="0"/>
    <x v="0"/>
    <s v="Moderately protected"/>
    <x v="0"/>
    <s v="Well protected"/>
    <m/>
    <x v="0"/>
  </r>
  <r>
    <x v="2"/>
    <x v="858"/>
    <x v="0"/>
    <x v="0"/>
    <s v="Moderately protected"/>
    <x v="2"/>
    <s v="Well protected"/>
    <m/>
    <x v="0"/>
  </r>
  <r>
    <x v="2"/>
    <x v="859"/>
    <x v="2"/>
    <x v="1"/>
    <s v="Poorly protected"/>
    <x v="1"/>
    <s v="Poorly protected"/>
    <m/>
    <x v="0"/>
  </r>
  <r>
    <x v="2"/>
    <x v="860"/>
    <x v="5"/>
    <x v="0"/>
    <s v="Target not set"/>
    <x v="5"/>
    <s v="Target not set"/>
    <m/>
    <x v="0"/>
  </r>
  <r>
    <x v="2"/>
    <x v="861"/>
    <x v="1"/>
    <x v="1"/>
    <s v="Poorly protected"/>
    <x v="1"/>
    <s v="Poorly protected"/>
    <m/>
    <x v="1"/>
  </r>
  <r>
    <x v="2"/>
    <x v="862"/>
    <x v="0"/>
    <x v="1"/>
    <s v="Moderately protected"/>
    <x v="2"/>
    <s v="Well protected"/>
    <m/>
    <x v="0"/>
  </r>
  <r>
    <x v="2"/>
    <x v="863"/>
    <x v="0"/>
    <x v="1"/>
    <s v="Moderately protected"/>
    <x v="2"/>
    <s v="Well protected"/>
    <m/>
    <x v="0"/>
  </r>
  <r>
    <x v="2"/>
    <x v="864"/>
    <x v="3"/>
    <x v="1"/>
    <s v="Moderately protected"/>
    <x v="2"/>
    <s v="Well protected"/>
    <m/>
    <x v="0"/>
  </r>
  <r>
    <x v="2"/>
    <x v="865"/>
    <x v="0"/>
    <x v="0"/>
    <s v="Well protected"/>
    <x v="0"/>
    <s v="Well protected"/>
    <m/>
    <x v="0"/>
  </r>
  <r>
    <x v="2"/>
    <x v="866"/>
    <x v="0"/>
    <x v="0"/>
    <s v="Moderately protected"/>
    <x v="0"/>
    <s v="Well protected"/>
    <m/>
    <x v="0"/>
  </r>
  <r>
    <x v="2"/>
    <x v="867"/>
    <x v="3"/>
    <x v="0"/>
    <s v="Poorly protected"/>
    <x v="1"/>
    <s v="Poorly protected"/>
    <m/>
    <x v="0"/>
  </r>
  <r>
    <x v="2"/>
    <x v="868"/>
    <x v="0"/>
    <x v="0"/>
    <s v="Moderately protected"/>
    <x v="0"/>
    <s v="Well protected"/>
    <m/>
    <x v="0"/>
  </r>
  <r>
    <x v="2"/>
    <x v="869"/>
    <x v="3"/>
    <x v="1"/>
    <s v="Poorly protected"/>
    <x v="1"/>
    <s v="Moderately protected"/>
    <m/>
    <x v="0"/>
  </r>
  <r>
    <x v="2"/>
    <x v="870"/>
    <x v="1"/>
    <x v="1"/>
    <s v="Poorly protected"/>
    <x v="1"/>
    <s v="Poorly protected"/>
    <m/>
    <x v="1"/>
  </r>
  <r>
    <x v="2"/>
    <x v="871"/>
    <x v="0"/>
    <x v="1"/>
    <s v="Poorly protected"/>
    <x v="1"/>
    <s v="Poorly protected"/>
    <m/>
    <x v="0"/>
  </r>
  <r>
    <x v="2"/>
    <x v="872"/>
    <x v="0"/>
    <x v="0"/>
    <s v="Poorly protected"/>
    <x v="1"/>
    <s v="Poorly protected"/>
    <m/>
    <x v="0"/>
  </r>
  <r>
    <x v="2"/>
    <x v="873"/>
    <x v="1"/>
    <x v="1"/>
    <s v="Poorly protected"/>
    <x v="1"/>
    <s v="Poorly protected"/>
    <m/>
    <x v="1"/>
  </r>
  <r>
    <x v="2"/>
    <x v="874"/>
    <x v="0"/>
    <x v="0"/>
    <s v="Target not set"/>
    <x v="5"/>
    <s v="Target not set"/>
    <m/>
    <x v="0"/>
  </r>
  <r>
    <x v="2"/>
    <x v="875"/>
    <x v="0"/>
    <x v="0"/>
    <s v="Target not set"/>
    <x v="5"/>
    <s v="Target not set"/>
    <m/>
    <x v="0"/>
  </r>
  <r>
    <x v="2"/>
    <x v="876"/>
    <x v="0"/>
    <x v="0"/>
    <s v="Well protected"/>
    <x v="0"/>
    <s v="Well protected"/>
    <m/>
    <x v="0"/>
  </r>
  <r>
    <x v="2"/>
    <x v="877"/>
    <x v="3"/>
    <x v="0"/>
    <s v="Poorly protected"/>
    <x v="1"/>
    <s v="Moderately protected"/>
    <m/>
    <x v="0"/>
  </r>
  <r>
    <x v="2"/>
    <x v="878"/>
    <x v="0"/>
    <x v="0"/>
    <s v="Target not set"/>
    <x v="5"/>
    <s v="Target not set"/>
    <m/>
    <x v="0"/>
  </r>
  <r>
    <x v="2"/>
    <x v="879"/>
    <x v="0"/>
    <x v="0"/>
    <s v="Poorly protected"/>
    <x v="1"/>
    <s v="Moderately protected"/>
    <m/>
    <x v="0"/>
  </r>
  <r>
    <x v="2"/>
    <x v="880"/>
    <x v="2"/>
    <x v="0"/>
    <s v="Well protected"/>
    <x v="0"/>
    <s v="Well protected"/>
    <m/>
    <x v="0"/>
  </r>
  <r>
    <x v="2"/>
    <x v="881"/>
    <x v="0"/>
    <x v="0"/>
    <s v="Moderately protected"/>
    <x v="2"/>
    <s v="Well protected"/>
    <m/>
    <x v="0"/>
  </r>
  <r>
    <x v="2"/>
    <x v="882"/>
    <x v="1"/>
    <x v="1"/>
    <s v="Poorly protected"/>
    <x v="1"/>
    <s v="Poorly protected"/>
    <m/>
    <x v="1"/>
  </r>
  <r>
    <x v="2"/>
    <x v="883"/>
    <x v="2"/>
    <x v="1"/>
    <s v="Moderately protected"/>
    <x v="2"/>
    <s v="Well protected"/>
    <m/>
    <x v="0"/>
  </r>
  <r>
    <x v="2"/>
    <x v="884"/>
    <x v="4"/>
    <x v="1"/>
    <s v="Not protected"/>
    <x v="3"/>
    <s v="Poorly protected"/>
    <m/>
    <x v="1"/>
  </r>
  <r>
    <x v="2"/>
    <x v="885"/>
    <x v="1"/>
    <x v="1"/>
    <s v="Poorly protected"/>
    <x v="1"/>
    <s v="Poorly protected"/>
    <m/>
    <x v="1"/>
  </r>
  <r>
    <x v="2"/>
    <x v="886"/>
    <x v="3"/>
    <x v="1"/>
    <s v="Well protected"/>
    <x v="0"/>
    <s v="Well protected"/>
    <m/>
    <x v="0"/>
  </r>
  <r>
    <x v="2"/>
    <x v="887"/>
    <x v="1"/>
    <x v="1"/>
    <s v="Not protected"/>
    <x v="3"/>
    <s v="Not protected"/>
    <m/>
    <x v="1"/>
  </r>
  <r>
    <x v="2"/>
    <x v="888"/>
    <x v="4"/>
    <x v="1"/>
    <s v="Moderately protected"/>
    <x v="2"/>
    <s v="Well protected"/>
    <m/>
    <x v="0"/>
  </r>
  <r>
    <x v="2"/>
    <x v="889"/>
    <x v="1"/>
    <x v="1"/>
    <s v="Moderately protected"/>
    <x v="2"/>
    <s v="Moderately protected"/>
    <m/>
    <x v="0"/>
  </r>
  <r>
    <x v="2"/>
    <x v="890"/>
    <x v="1"/>
    <x v="1"/>
    <s v="Poorly protected"/>
    <x v="1"/>
    <s v="Poorly protected"/>
    <m/>
    <x v="1"/>
  </r>
  <r>
    <x v="2"/>
    <x v="891"/>
    <x v="4"/>
    <x v="1"/>
    <s v="Not protected"/>
    <x v="3"/>
    <s v="Not protected"/>
    <m/>
    <x v="1"/>
  </r>
  <r>
    <x v="2"/>
    <x v="892"/>
    <x v="3"/>
    <x v="1"/>
    <s v="Moderately protected"/>
    <x v="2"/>
    <s v="Moderately protected"/>
    <m/>
    <x v="0"/>
  </r>
  <r>
    <x v="2"/>
    <x v="893"/>
    <x v="1"/>
    <x v="1"/>
    <s v="Poorly protected"/>
    <x v="1"/>
    <s v="Poorly protected"/>
    <m/>
    <x v="1"/>
  </r>
  <r>
    <x v="2"/>
    <x v="894"/>
    <x v="2"/>
    <x v="1"/>
    <s v="Well protected"/>
    <x v="0"/>
    <s v="Well protected"/>
    <m/>
    <x v="0"/>
  </r>
  <r>
    <x v="2"/>
    <x v="895"/>
    <x v="4"/>
    <x v="1"/>
    <s v="Poorly protected"/>
    <x v="2"/>
    <s v="Poorly protected"/>
    <m/>
    <x v="0"/>
  </r>
  <r>
    <x v="2"/>
    <x v="896"/>
    <x v="3"/>
    <x v="1"/>
    <s v="Well protected"/>
    <x v="0"/>
    <s v="Well protected"/>
    <m/>
    <x v="0"/>
  </r>
  <r>
    <x v="2"/>
    <x v="897"/>
    <x v="1"/>
    <x v="1"/>
    <s v="Not protected"/>
    <x v="3"/>
    <s v="Not protected"/>
    <m/>
    <x v="1"/>
  </r>
  <r>
    <x v="2"/>
    <x v="898"/>
    <x v="1"/>
    <x v="1"/>
    <s v="Not protected"/>
    <x v="3"/>
    <s v="Not protected"/>
    <m/>
    <x v="1"/>
  </r>
  <r>
    <x v="2"/>
    <x v="899"/>
    <x v="1"/>
    <x v="1"/>
    <s v="Poorly protected"/>
    <x v="1"/>
    <s v="Poorly protected"/>
    <m/>
    <x v="1"/>
  </r>
  <r>
    <x v="2"/>
    <x v="900"/>
    <x v="2"/>
    <x v="1"/>
    <s v="Poorly protected"/>
    <x v="1"/>
    <s v="Poorly protected"/>
    <m/>
    <x v="0"/>
  </r>
  <r>
    <x v="2"/>
    <x v="901"/>
    <x v="3"/>
    <x v="1"/>
    <s v="Well protected"/>
    <x v="0"/>
    <s v="Well protected"/>
    <m/>
    <x v="0"/>
  </r>
  <r>
    <x v="2"/>
    <x v="902"/>
    <x v="1"/>
    <x v="1"/>
    <s v="Not protected"/>
    <x v="3"/>
    <s v="Not protected"/>
    <m/>
    <x v="1"/>
  </r>
  <r>
    <x v="2"/>
    <x v="903"/>
    <x v="1"/>
    <x v="1"/>
    <s v="Not protected"/>
    <x v="1"/>
    <s v="Not protected"/>
    <m/>
    <x v="1"/>
  </r>
  <r>
    <x v="2"/>
    <x v="904"/>
    <x v="1"/>
    <x v="1"/>
    <s v="Poorly protected"/>
    <x v="1"/>
    <s v="Poorly protected"/>
    <m/>
    <x v="1"/>
  </r>
  <r>
    <x v="2"/>
    <x v="905"/>
    <x v="1"/>
    <x v="0"/>
    <s v="Moderately protected"/>
    <x v="2"/>
    <s v="Moderately protected"/>
    <m/>
    <x v="0"/>
  </r>
  <r>
    <x v="2"/>
    <x v="906"/>
    <x v="1"/>
    <x v="0"/>
    <s v="Poorly protected"/>
    <x v="1"/>
    <s v="Poorly protected"/>
    <m/>
    <x v="1"/>
  </r>
  <r>
    <x v="2"/>
    <x v="907"/>
    <x v="0"/>
    <x v="0"/>
    <s v="Well protected"/>
    <x v="0"/>
    <s v="Well protected"/>
    <m/>
    <x v="0"/>
  </r>
  <r>
    <x v="2"/>
    <x v="908"/>
    <x v="0"/>
    <x v="0"/>
    <s v="Well protected"/>
    <x v="0"/>
    <s v="Well protected"/>
    <m/>
    <x v="0"/>
  </r>
  <r>
    <x v="3"/>
    <x v="909"/>
    <x v="0"/>
    <x v="0"/>
    <s v="Well protected"/>
    <x v="0"/>
    <s v="Well protected"/>
    <m/>
    <x v="0"/>
  </r>
  <r>
    <x v="3"/>
    <x v="910"/>
    <x v="0"/>
    <x v="0"/>
    <s v="Well protected"/>
    <x v="0"/>
    <s v="Well protected"/>
    <m/>
    <x v="0"/>
  </r>
  <r>
    <x v="3"/>
    <x v="911"/>
    <x v="7"/>
    <x v="1"/>
    <s v="Moderately protected"/>
    <x v="2"/>
    <s v="Well protected"/>
    <m/>
    <x v="0"/>
  </r>
  <r>
    <x v="3"/>
    <x v="912"/>
    <x v="7"/>
    <x v="1"/>
    <s v="Moderately protected"/>
    <x v="0"/>
    <s v="Well protected"/>
    <m/>
    <x v="0"/>
  </r>
  <r>
    <x v="3"/>
    <x v="913"/>
    <x v="3"/>
    <x v="1"/>
    <s v="Well protected"/>
    <x v="0"/>
    <s v="Well protected"/>
    <m/>
    <x v="0"/>
  </r>
  <r>
    <x v="3"/>
    <x v="914"/>
    <x v="3"/>
    <x v="1"/>
    <s v="Well protected"/>
    <x v="0"/>
    <s v="Well protected"/>
    <m/>
    <x v="0"/>
  </r>
  <r>
    <x v="3"/>
    <x v="915"/>
    <x v="2"/>
    <x v="0"/>
    <s v="Well protected"/>
    <x v="0"/>
    <s v="Well protected"/>
    <m/>
    <x v="0"/>
  </r>
  <r>
    <x v="3"/>
    <x v="916"/>
    <x v="5"/>
    <x v="1"/>
    <s v="Not protected"/>
    <x v="3"/>
    <s v="Not protected"/>
    <m/>
    <x v="0"/>
  </r>
  <r>
    <x v="3"/>
    <x v="917"/>
    <x v="0"/>
    <x v="1"/>
    <s v="Poorly protected"/>
    <x v="1"/>
    <s v="Poorly protected"/>
    <m/>
    <x v="0"/>
  </r>
  <r>
    <x v="3"/>
    <x v="918"/>
    <x v="3"/>
    <x v="0"/>
    <s v="Well protected"/>
    <x v="0"/>
    <s v="Well protected"/>
    <m/>
    <x v="0"/>
  </r>
  <r>
    <x v="3"/>
    <x v="919"/>
    <x v="0"/>
    <x v="0"/>
    <s v="Well protected"/>
    <x v="0"/>
    <s v="Well protected"/>
    <m/>
    <x v="0"/>
  </r>
  <r>
    <x v="3"/>
    <x v="920"/>
    <x v="0"/>
    <x v="1"/>
    <s v="Well protected"/>
    <x v="0"/>
    <s v="Well protected"/>
    <m/>
    <x v="0"/>
  </r>
  <r>
    <x v="3"/>
    <x v="921"/>
    <x v="3"/>
    <x v="1"/>
    <s v="Well protected"/>
    <x v="0"/>
    <s v="Well protected"/>
    <m/>
    <x v="0"/>
  </r>
  <r>
    <x v="3"/>
    <x v="922"/>
    <x v="3"/>
    <x v="1"/>
    <s v="Well protected"/>
    <x v="0"/>
    <s v="Well protected"/>
    <m/>
    <x v="0"/>
  </r>
  <r>
    <x v="3"/>
    <x v="923"/>
    <x v="7"/>
    <x v="1"/>
    <s v="Well protected"/>
    <x v="0"/>
    <s v="Well protected"/>
    <m/>
    <x v="0"/>
  </r>
  <r>
    <x v="3"/>
    <x v="924"/>
    <x v="0"/>
    <x v="1"/>
    <s v="Well protected"/>
    <x v="0"/>
    <s v="Well protected"/>
    <m/>
    <x v="0"/>
  </r>
  <r>
    <x v="3"/>
    <x v="925"/>
    <x v="0"/>
    <x v="0"/>
    <s v="Well protected"/>
    <x v="0"/>
    <s v="Well protected"/>
    <m/>
    <x v="0"/>
  </r>
  <r>
    <x v="3"/>
    <x v="926"/>
    <x v="0"/>
    <x v="1"/>
    <s v="Not protected"/>
    <x v="3"/>
    <s v="Not protected"/>
    <m/>
    <x v="0"/>
  </r>
  <r>
    <x v="3"/>
    <x v="927"/>
    <x v="1"/>
    <x v="1"/>
    <s v="Not protected"/>
    <x v="3"/>
    <s v="Not protected"/>
    <m/>
    <x v="1"/>
  </r>
  <r>
    <x v="3"/>
    <x v="928"/>
    <x v="3"/>
    <x v="1"/>
    <s v="Well protected"/>
    <x v="0"/>
    <s v="Well protected"/>
    <m/>
    <x v="0"/>
  </r>
  <r>
    <x v="3"/>
    <x v="929"/>
    <x v="5"/>
    <x v="0"/>
    <s v="Not protected"/>
    <x v="3"/>
    <s v="Poorly protected"/>
    <m/>
    <x v="0"/>
  </r>
  <r>
    <x v="3"/>
    <x v="930"/>
    <x v="5"/>
    <x v="1"/>
    <s v="Not protected"/>
    <x v="3"/>
    <s v="Not protected"/>
    <m/>
    <x v="0"/>
  </r>
  <r>
    <x v="3"/>
    <x v="931"/>
    <x v="0"/>
    <x v="0"/>
    <s v="Well protected"/>
    <x v="0"/>
    <s v="Well protected"/>
    <m/>
    <x v="0"/>
  </r>
  <r>
    <x v="3"/>
    <x v="932"/>
    <x v="0"/>
    <x v="0"/>
    <s v="Well protected"/>
    <x v="0"/>
    <s v="Well protected"/>
    <m/>
    <x v="0"/>
  </r>
  <r>
    <x v="3"/>
    <x v="933"/>
    <x v="5"/>
    <x v="1"/>
    <s v="Not protected"/>
    <x v="3"/>
    <s v="Not protected"/>
    <m/>
    <x v="0"/>
  </r>
  <r>
    <x v="3"/>
    <x v="934"/>
    <x v="0"/>
    <x v="0"/>
    <s v="Well protected"/>
    <x v="0"/>
    <s v="Well protected"/>
    <m/>
    <x v="0"/>
  </r>
  <r>
    <x v="3"/>
    <x v="935"/>
    <x v="0"/>
    <x v="1"/>
    <s v="Well protected"/>
    <x v="0"/>
    <s v="Well protected"/>
    <m/>
    <x v="0"/>
  </r>
  <r>
    <x v="3"/>
    <x v="936"/>
    <x v="0"/>
    <x v="0"/>
    <s v="Well protected"/>
    <x v="0"/>
    <s v="Well protected"/>
    <m/>
    <x v="0"/>
  </r>
  <r>
    <x v="3"/>
    <x v="937"/>
    <x v="0"/>
    <x v="0"/>
    <s v="Well protected"/>
    <x v="0"/>
    <s v="Well protected"/>
    <m/>
    <x v="0"/>
  </r>
  <r>
    <x v="3"/>
    <x v="938"/>
    <x v="7"/>
    <x v="1"/>
    <s v="Moderately protected"/>
    <x v="0"/>
    <s v="Well protected"/>
    <m/>
    <x v="0"/>
  </r>
  <r>
    <x v="3"/>
    <x v="939"/>
    <x v="2"/>
    <x v="1"/>
    <s v="Not protected"/>
    <x v="3"/>
    <s v="Not protected"/>
    <m/>
    <x v="0"/>
  </r>
  <r>
    <x v="3"/>
    <x v="940"/>
    <x v="0"/>
    <x v="1"/>
    <s v="Well protected"/>
    <x v="0"/>
    <s v="Well protected"/>
    <m/>
    <x v="0"/>
  </r>
  <r>
    <x v="3"/>
    <x v="941"/>
    <x v="0"/>
    <x v="1"/>
    <s v="Well protected"/>
    <x v="0"/>
    <s v="Well protected"/>
    <m/>
    <x v="0"/>
  </r>
  <r>
    <x v="3"/>
    <x v="942"/>
    <x v="0"/>
    <x v="0"/>
    <s v="Well protected"/>
    <x v="0"/>
    <s v="Well protected"/>
    <m/>
    <x v="0"/>
  </r>
  <r>
    <x v="3"/>
    <x v="943"/>
    <x v="4"/>
    <x v="0"/>
    <s v="Poorly protected"/>
    <x v="1"/>
    <s v="Well protected"/>
    <m/>
    <x v="1"/>
  </r>
  <r>
    <x v="3"/>
    <x v="944"/>
    <x v="0"/>
    <x v="0"/>
    <s v="Well protected"/>
    <x v="0"/>
    <s v="Well protected"/>
    <m/>
    <x v="0"/>
  </r>
  <r>
    <x v="3"/>
    <x v="945"/>
    <x v="0"/>
    <x v="0"/>
    <s v="Well protected"/>
    <x v="0"/>
    <s v="Well protected"/>
    <m/>
    <x v="0"/>
  </r>
  <r>
    <x v="3"/>
    <x v="946"/>
    <x v="1"/>
    <x v="1"/>
    <s v="Well protected"/>
    <x v="0"/>
    <s v="Well protected"/>
    <m/>
    <x v="0"/>
  </r>
  <r>
    <x v="3"/>
    <x v="947"/>
    <x v="2"/>
    <x v="0"/>
    <s v="Well protected"/>
    <x v="0"/>
    <s v="Well protected"/>
    <m/>
    <x v="0"/>
  </r>
  <r>
    <x v="3"/>
    <x v="948"/>
    <x v="1"/>
    <x v="1"/>
    <s v="Well protected"/>
    <x v="0"/>
    <s v="Well protected"/>
    <m/>
    <x v="0"/>
  </r>
  <r>
    <x v="3"/>
    <x v="949"/>
    <x v="3"/>
    <x v="0"/>
    <s v="Well protected"/>
    <x v="0"/>
    <s v="Well protected"/>
    <m/>
    <x v="0"/>
  </r>
  <r>
    <x v="3"/>
    <x v="950"/>
    <x v="3"/>
    <x v="1"/>
    <s v="Moderately protected"/>
    <x v="2"/>
    <s v="Moderately protected"/>
    <m/>
    <x v="0"/>
  </r>
  <r>
    <x v="3"/>
    <x v="951"/>
    <x v="4"/>
    <x v="1"/>
    <s v="Not protected"/>
    <x v="3"/>
    <s v="Not protected"/>
    <m/>
    <x v="1"/>
  </r>
  <r>
    <x v="3"/>
    <x v="952"/>
    <x v="0"/>
    <x v="1"/>
    <s v="Well protected"/>
    <x v="0"/>
    <s v="Well protected"/>
    <m/>
    <x v="0"/>
  </r>
  <r>
    <x v="3"/>
    <x v="953"/>
    <x v="0"/>
    <x v="0"/>
    <s v="Well protected"/>
    <x v="0"/>
    <s v="Well protected"/>
    <m/>
    <x v="0"/>
  </r>
  <r>
    <x v="3"/>
    <x v="954"/>
    <x v="0"/>
    <x v="1"/>
    <s v="Well protected"/>
    <x v="0"/>
    <s v="Well protected"/>
    <m/>
    <x v="0"/>
  </r>
  <r>
    <x v="3"/>
    <x v="955"/>
    <x v="5"/>
    <x v="1"/>
    <s v="Not protected"/>
    <x v="1"/>
    <s v="Poorly protected"/>
    <m/>
    <x v="0"/>
  </r>
  <r>
    <x v="3"/>
    <x v="956"/>
    <x v="0"/>
    <x v="1"/>
    <s v="Not protected"/>
    <x v="3"/>
    <s v="Not protected"/>
    <m/>
    <x v="0"/>
  </r>
  <r>
    <x v="3"/>
    <x v="957"/>
    <x v="2"/>
    <x v="1"/>
    <s v="Not protected"/>
    <x v="3"/>
    <s v="Not protected"/>
    <m/>
    <x v="0"/>
  </r>
  <r>
    <x v="3"/>
    <x v="958"/>
    <x v="0"/>
    <x v="1"/>
    <s v="Well protected"/>
    <x v="0"/>
    <s v="Well protected"/>
    <m/>
    <x v="0"/>
  </r>
  <r>
    <x v="3"/>
    <x v="959"/>
    <x v="0"/>
    <x v="0"/>
    <s v="Well protected"/>
    <x v="0"/>
    <s v="Well protected"/>
    <m/>
    <x v="0"/>
  </r>
  <r>
    <x v="3"/>
    <x v="960"/>
    <x v="0"/>
    <x v="0"/>
    <s v="Well protected"/>
    <x v="0"/>
    <s v="Well protected"/>
    <m/>
    <x v="0"/>
  </r>
  <r>
    <x v="3"/>
    <x v="961"/>
    <x v="0"/>
    <x v="0"/>
    <s v="Well protected"/>
    <x v="0"/>
    <s v="Well protected"/>
    <m/>
    <x v="0"/>
  </r>
  <r>
    <x v="3"/>
    <x v="962"/>
    <x v="0"/>
    <x v="1"/>
    <s v="Well protected"/>
    <x v="0"/>
    <s v="Well protected"/>
    <m/>
    <x v="0"/>
  </r>
  <r>
    <x v="3"/>
    <x v="963"/>
    <x v="0"/>
    <x v="1"/>
    <s v="Well protected"/>
    <x v="0"/>
    <s v="Well protected"/>
    <m/>
    <x v="0"/>
  </r>
  <r>
    <x v="3"/>
    <x v="964"/>
    <x v="0"/>
    <x v="1"/>
    <s v="Well protected"/>
    <x v="0"/>
    <s v="Well protected"/>
    <m/>
    <x v="0"/>
  </r>
  <r>
    <x v="3"/>
    <x v="965"/>
    <x v="4"/>
    <x v="1"/>
    <s v="Poorly protected"/>
    <x v="1"/>
    <s v="Well protected"/>
    <m/>
    <x v="1"/>
  </r>
  <r>
    <x v="3"/>
    <x v="966"/>
    <x v="3"/>
    <x v="1"/>
    <s v="Moderately protected"/>
    <x v="1"/>
    <s v="Moderately protected"/>
    <m/>
    <x v="0"/>
  </r>
  <r>
    <x v="3"/>
    <x v="967"/>
    <x v="3"/>
    <x v="1"/>
    <s v="Well protected"/>
    <x v="0"/>
    <s v="Well protected"/>
    <m/>
    <x v="0"/>
  </r>
  <r>
    <x v="3"/>
    <x v="968"/>
    <x v="0"/>
    <x v="0"/>
    <s v="Well protected"/>
    <x v="0"/>
    <s v="Well protected"/>
    <m/>
    <x v="0"/>
  </r>
  <r>
    <x v="3"/>
    <x v="969"/>
    <x v="0"/>
    <x v="0"/>
    <s v="Well protected"/>
    <x v="0"/>
    <s v="Well protected"/>
    <m/>
    <x v="0"/>
  </r>
  <r>
    <x v="3"/>
    <x v="970"/>
    <x v="0"/>
    <x v="1"/>
    <s v="Well protected"/>
    <x v="0"/>
    <s v="Well protected"/>
    <m/>
    <x v="0"/>
  </r>
  <r>
    <x v="3"/>
    <x v="971"/>
    <x v="1"/>
    <x v="1"/>
    <s v="Not protected"/>
    <x v="3"/>
    <s v="Not protected"/>
    <m/>
    <x v="1"/>
  </r>
  <r>
    <x v="3"/>
    <x v="972"/>
    <x v="0"/>
    <x v="1"/>
    <s v="Well protected"/>
    <x v="0"/>
    <s v="Well protected"/>
    <m/>
    <x v="0"/>
  </r>
  <r>
    <x v="3"/>
    <x v="973"/>
    <x v="0"/>
    <x v="0"/>
    <s v="Well protected"/>
    <x v="0"/>
    <s v="Well protected"/>
    <m/>
    <x v="0"/>
  </r>
  <r>
    <x v="3"/>
    <x v="974"/>
    <x v="0"/>
    <x v="0"/>
    <s v="Moderately protected"/>
    <x v="0"/>
    <s v="Well protected"/>
    <m/>
    <x v="0"/>
  </r>
  <r>
    <x v="3"/>
    <x v="975"/>
    <x v="0"/>
    <x v="0"/>
    <s v="Well protected"/>
    <x v="0"/>
    <s v="Well protected"/>
    <m/>
    <x v="0"/>
  </r>
  <r>
    <x v="3"/>
    <x v="976"/>
    <x v="2"/>
    <x v="1"/>
    <s v="Not protected"/>
    <x v="3"/>
    <s v="Poorly protected"/>
    <m/>
    <x v="0"/>
  </r>
  <r>
    <x v="3"/>
    <x v="977"/>
    <x v="3"/>
    <x v="1"/>
    <s v="Well protected"/>
    <x v="0"/>
    <s v="Well protected"/>
    <m/>
    <x v="0"/>
  </r>
  <r>
    <x v="3"/>
    <x v="978"/>
    <x v="2"/>
    <x v="1"/>
    <s v="Poorly protected"/>
    <x v="1"/>
    <s v="Poorly protected"/>
    <m/>
    <x v="0"/>
  </r>
  <r>
    <x v="3"/>
    <x v="979"/>
    <x v="0"/>
    <x v="1"/>
    <s v="Well protected"/>
    <x v="0"/>
    <s v="Well protected"/>
    <m/>
    <x v="0"/>
  </r>
  <r>
    <x v="3"/>
    <x v="980"/>
    <x v="2"/>
    <x v="1"/>
    <s v="Well protected"/>
    <x v="0"/>
    <s v="Well protected"/>
    <m/>
    <x v="0"/>
  </r>
  <r>
    <x v="3"/>
    <x v="981"/>
    <x v="2"/>
    <x v="1"/>
    <s v="Well protected"/>
    <x v="0"/>
    <s v="Well protected"/>
    <m/>
    <x v="0"/>
  </r>
  <r>
    <x v="3"/>
    <x v="982"/>
    <x v="5"/>
    <x v="1"/>
    <s v="Poorly protected"/>
    <x v="1"/>
    <s v="Poorly protected"/>
    <m/>
    <x v="0"/>
  </r>
  <r>
    <x v="3"/>
    <x v="983"/>
    <x v="2"/>
    <x v="1"/>
    <s v="Well protected"/>
    <x v="0"/>
    <s v="Well protected"/>
    <m/>
    <x v="0"/>
  </r>
  <r>
    <x v="3"/>
    <x v="984"/>
    <x v="7"/>
    <x v="1"/>
    <s v="Well protected"/>
    <x v="0"/>
    <s v="Well protected"/>
    <m/>
    <x v="0"/>
  </r>
  <r>
    <x v="3"/>
    <x v="985"/>
    <x v="0"/>
    <x v="1"/>
    <s v="Not protected"/>
    <x v="1"/>
    <s v="Poorly protected"/>
    <m/>
    <x v="0"/>
  </r>
  <r>
    <x v="3"/>
    <x v="986"/>
    <x v="2"/>
    <x v="1"/>
    <s v="Well protected"/>
    <x v="0"/>
    <s v="Well protected"/>
    <m/>
    <x v="0"/>
  </r>
  <r>
    <x v="3"/>
    <x v="987"/>
    <x v="2"/>
    <x v="1"/>
    <s v="Moderately protected"/>
    <x v="0"/>
    <s v="Well protected"/>
    <m/>
    <x v="0"/>
  </r>
  <r>
    <x v="3"/>
    <x v="988"/>
    <x v="7"/>
    <x v="1"/>
    <s v="Moderately protected"/>
    <x v="2"/>
    <s v="Well protected"/>
    <m/>
    <x v="0"/>
  </r>
  <r>
    <x v="3"/>
    <x v="989"/>
    <x v="1"/>
    <x v="1"/>
    <s v="Well protected"/>
    <x v="0"/>
    <s v="Well protected"/>
    <m/>
    <x v="0"/>
  </r>
  <r>
    <x v="3"/>
    <x v="990"/>
    <x v="0"/>
    <x v="1"/>
    <s v="Well protected"/>
    <x v="0"/>
    <s v="Well protected"/>
    <m/>
    <x v="0"/>
  </r>
  <r>
    <x v="3"/>
    <x v="991"/>
    <x v="2"/>
    <x v="1"/>
    <s v="Not protected"/>
    <x v="1"/>
    <s v="Poorly protected"/>
    <m/>
    <x v="0"/>
  </r>
  <r>
    <x v="3"/>
    <x v="992"/>
    <x v="0"/>
    <x v="1"/>
    <s v="Moderately protected"/>
    <x v="0"/>
    <s v="Well protected"/>
    <m/>
    <x v="0"/>
  </r>
  <r>
    <x v="3"/>
    <x v="993"/>
    <x v="0"/>
    <x v="0"/>
    <s v="Well protected"/>
    <x v="0"/>
    <s v="Well protected"/>
    <m/>
    <x v="0"/>
  </r>
  <r>
    <x v="3"/>
    <x v="994"/>
    <x v="3"/>
    <x v="1"/>
    <s v="Well protected"/>
    <x v="0"/>
    <s v="Well protected"/>
    <m/>
    <x v="0"/>
  </r>
  <r>
    <x v="3"/>
    <x v="995"/>
    <x v="0"/>
    <x v="1"/>
    <s v="Well protected"/>
    <x v="0"/>
    <s v="Well protected"/>
    <m/>
    <x v="0"/>
  </r>
  <r>
    <x v="3"/>
    <x v="996"/>
    <x v="3"/>
    <x v="1"/>
    <s v="Poorly protected"/>
    <x v="2"/>
    <s v="Moderately protected"/>
    <m/>
    <x v="0"/>
  </r>
  <r>
    <x v="3"/>
    <x v="997"/>
    <x v="0"/>
    <x v="1"/>
    <s v="Well protected"/>
    <x v="0"/>
    <s v="Well protected"/>
    <m/>
    <x v="0"/>
  </r>
  <r>
    <x v="3"/>
    <x v="998"/>
    <x v="4"/>
    <x v="1"/>
    <s v="Not protected"/>
    <x v="3"/>
    <s v="Not protected"/>
    <m/>
    <x v="1"/>
  </r>
  <r>
    <x v="3"/>
    <x v="999"/>
    <x v="2"/>
    <x v="1"/>
    <s v="Well protected"/>
    <x v="0"/>
    <s v="Well protected"/>
    <m/>
    <x v="0"/>
  </r>
  <r>
    <x v="3"/>
    <x v="1000"/>
    <x v="4"/>
    <x v="1"/>
    <s v="Not protected"/>
    <x v="3"/>
    <s v="Not protected"/>
    <m/>
    <x v="1"/>
  </r>
  <r>
    <x v="3"/>
    <x v="1001"/>
    <x v="3"/>
    <x v="1"/>
    <s v="Well protected"/>
    <x v="0"/>
    <s v="Well protected"/>
    <m/>
    <x v="0"/>
  </r>
  <r>
    <x v="3"/>
    <x v="1002"/>
    <x v="0"/>
    <x v="0"/>
    <s v="Well protected"/>
    <x v="0"/>
    <s v="Well protected"/>
    <m/>
    <x v="0"/>
  </r>
  <r>
    <x v="3"/>
    <x v="1003"/>
    <x v="0"/>
    <x v="0"/>
    <s v="Well protected"/>
    <x v="0"/>
    <s v="Well protected"/>
    <m/>
    <x v="0"/>
  </r>
  <r>
    <x v="3"/>
    <x v="1004"/>
    <x v="0"/>
    <x v="1"/>
    <s v="Moderately protected"/>
    <x v="1"/>
    <s v="Moderately protected"/>
    <m/>
    <x v="0"/>
  </r>
  <r>
    <x v="3"/>
    <x v="1005"/>
    <x v="0"/>
    <x v="0"/>
    <s v="Well protected"/>
    <x v="0"/>
    <s v="Well protected"/>
    <m/>
    <x v="0"/>
  </r>
  <r>
    <x v="3"/>
    <x v="1006"/>
    <x v="2"/>
    <x v="1"/>
    <s v="Well protected"/>
    <x v="0"/>
    <s v="Well protected"/>
    <m/>
    <x v="0"/>
  </r>
  <r>
    <x v="3"/>
    <x v="1007"/>
    <x v="0"/>
    <x v="1"/>
    <s v="Well protected"/>
    <x v="0"/>
    <s v="Well protected"/>
    <m/>
    <x v="0"/>
  </r>
  <r>
    <x v="3"/>
    <x v="1008"/>
    <x v="7"/>
    <x v="1"/>
    <s v="Not protected"/>
    <x v="3"/>
    <s v="Not protected"/>
    <m/>
    <x v="0"/>
  </r>
  <r>
    <x v="3"/>
    <x v="1009"/>
    <x v="0"/>
    <x v="1"/>
    <s v="Poorly protected"/>
    <x v="1"/>
    <s v="Poorly protected"/>
    <m/>
    <x v="0"/>
  </r>
  <r>
    <x v="3"/>
    <x v="1010"/>
    <x v="0"/>
    <x v="1"/>
    <s v="Well protected"/>
    <x v="0"/>
    <s v="Well protected"/>
    <m/>
    <x v="0"/>
  </r>
  <r>
    <x v="3"/>
    <x v="1011"/>
    <x v="0"/>
    <x v="0"/>
    <s v="Well protected"/>
    <x v="0"/>
    <s v="Well protected"/>
    <m/>
    <x v="0"/>
  </r>
  <r>
    <x v="3"/>
    <x v="1012"/>
    <x v="0"/>
    <x v="0"/>
    <s v="Well protected"/>
    <x v="0"/>
    <s v="Well protected"/>
    <m/>
    <x v="0"/>
  </r>
  <r>
    <x v="3"/>
    <x v="1013"/>
    <x v="0"/>
    <x v="0"/>
    <s v="Well protected"/>
    <x v="0"/>
    <s v="Well protected"/>
    <m/>
    <x v="0"/>
  </r>
  <r>
    <x v="3"/>
    <x v="1014"/>
    <x v="0"/>
    <x v="0"/>
    <s v="Well protected"/>
    <x v="0"/>
    <s v="Well protected"/>
    <m/>
    <x v="0"/>
  </r>
  <r>
    <x v="3"/>
    <x v="1015"/>
    <x v="0"/>
    <x v="0"/>
    <s v="Well protected"/>
    <x v="0"/>
    <s v="Well protected"/>
    <m/>
    <x v="0"/>
  </r>
  <r>
    <x v="3"/>
    <x v="1016"/>
    <x v="0"/>
    <x v="1"/>
    <s v="Well protected"/>
    <x v="0"/>
    <s v="Well protected"/>
    <m/>
    <x v="0"/>
  </r>
  <r>
    <x v="3"/>
    <x v="1017"/>
    <x v="0"/>
    <x v="1"/>
    <s v="Poorly protected"/>
    <x v="2"/>
    <s v="Moderately protected"/>
    <m/>
    <x v="0"/>
  </r>
  <r>
    <x v="3"/>
    <x v="1018"/>
    <x v="0"/>
    <x v="1"/>
    <s v="Well protected"/>
    <x v="0"/>
    <s v="Well protected"/>
    <m/>
    <x v="0"/>
  </r>
  <r>
    <x v="3"/>
    <x v="1019"/>
    <x v="4"/>
    <x v="1"/>
    <s v="Not protected"/>
    <x v="3"/>
    <s v="Not protected"/>
    <m/>
    <x v="1"/>
  </r>
  <r>
    <x v="3"/>
    <x v="1020"/>
    <x v="0"/>
    <x v="0"/>
    <s v="Well protected"/>
    <x v="0"/>
    <s v="Well protected"/>
    <m/>
    <x v="0"/>
  </r>
  <r>
    <x v="3"/>
    <x v="1021"/>
    <x v="0"/>
    <x v="1"/>
    <s v="Well protected"/>
    <x v="0"/>
    <s v="Well protected"/>
    <m/>
    <x v="0"/>
  </r>
  <r>
    <x v="3"/>
    <x v="1022"/>
    <x v="4"/>
    <x v="1"/>
    <s v="Not protected"/>
    <x v="3"/>
    <s v="Not protected"/>
    <m/>
    <x v="1"/>
  </r>
  <r>
    <x v="3"/>
    <x v="1023"/>
    <x v="0"/>
    <x v="1"/>
    <s v="Well protected"/>
    <x v="0"/>
    <s v="Well protected"/>
    <m/>
    <x v="0"/>
  </r>
  <r>
    <x v="3"/>
    <x v="1024"/>
    <x v="7"/>
    <x v="1"/>
    <s v="Well protected"/>
    <x v="0"/>
    <s v="Well protected"/>
    <m/>
    <x v="0"/>
  </r>
  <r>
    <x v="3"/>
    <x v="1025"/>
    <x v="0"/>
    <x v="1"/>
    <s v="Well protected"/>
    <x v="0"/>
    <s v="Well protected"/>
    <m/>
    <x v="0"/>
  </r>
  <r>
    <x v="3"/>
    <x v="1026"/>
    <x v="1"/>
    <x v="1"/>
    <s v="Well protected"/>
    <x v="0"/>
    <s v="Well protected"/>
    <m/>
    <x v="0"/>
  </r>
  <r>
    <x v="3"/>
    <x v="1027"/>
    <x v="0"/>
    <x v="1"/>
    <s v="Well protected"/>
    <x v="0"/>
    <s v="Well protected"/>
    <m/>
    <x v="0"/>
  </r>
  <r>
    <x v="3"/>
    <x v="1028"/>
    <x v="0"/>
    <x v="1"/>
    <s v="Well protected"/>
    <x v="0"/>
    <s v="Well protected"/>
    <m/>
    <x v="0"/>
  </r>
  <r>
    <x v="3"/>
    <x v="1029"/>
    <x v="3"/>
    <x v="1"/>
    <s v="Well protected"/>
    <x v="0"/>
    <s v="Well protected"/>
    <m/>
    <x v="0"/>
  </r>
  <r>
    <x v="3"/>
    <x v="1030"/>
    <x v="0"/>
    <x v="0"/>
    <s v="Well protected"/>
    <x v="0"/>
    <s v="Well protected"/>
    <m/>
    <x v="0"/>
  </r>
  <r>
    <x v="3"/>
    <x v="1031"/>
    <x v="0"/>
    <x v="0"/>
    <s v="Well protected"/>
    <x v="0"/>
    <s v="Well protected"/>
    <m/>
    <x v="0"/>
  </r>
  <r>
    <x v="3"/>
    <x v="1032"/>
    <x v="0"/>
    <x v="0"/>
    <s v="Well protected"/>
    <x v="0"/>
    <s v="Well protected"/>
    <m/>
    <x v="0"/>
  </r>
  <r>
    <x v="3"/>
    <x v="1033"/>
    <x v="0"/>
    <x v="1"/>
    <s v="Well protected"/>
    <x v="0"/>
    <s v="Well protected"/>
    <m/>
    <x v="0"/>
  </r>
  <r>
    <x v="3"/>
    <x v="1034"/>
    <x v="0"/>
    <x v="0"/>
    <s v="Well protected"/>
    <x v="0"/>
    <s v="Well protected"/>
    <m/>
    <x v="0"/>
  </r>
  <r>
    <x v="3"/>
    <x v="1035"/>
    <x v="0"/>
    <x v="0"/>
    <s v="Well protected"/>
    <x v="0"/>
    <s v="Well protected"/>
    <m/>
    <x v="0"/>
  </r>
  <r>
    <x v="3"/>
    <x v="1036"/>
    <x v="0"/>
    <x v="0"/>
    <s v="Well protected"/>
    <x v="0"/>
    <s v="Well protected"/>
    <m/>
    <x v="0"/>
  </r>
  <r>
    <x v="3"/>
    <x v="1037"/>
    <x v="0"/>
    <x v="0"/>
    <s v="Well protected"/>
    <x v="0"/>
    <s v="Well protected"/>
    <m/>
    <x v="0"/>
  </r>
  <r>
    <x v="3"/>
    <x v="1038"/>
    <x v="0"/>
    <x v="0"/>
    <s v="Well protected"/>
    <x v="0"/>
    <s v="Well protected"/>
    <m/>
    <x v="0"/>
  </r>
  <r>
    <x v="3"/>
    <x v="1039"/>
    <x v="0"/>
    <x v="0"/>
    <s v="Well protected"/>
    <x v="0"/>
    <s v="Well protected"/>
    <m/>
    <x v="0"/>
  </r>
  <r>
    <x v="3"/>
    <x v="1040"/>
    <x v="0"/>
    <x v="0"/>
    <s v="Poorly protected"/>
    <x v="1"/>
    <s v="Poorly protected"/>
    <m/>
    <x v="0"/>
  </r>
  <r>
    <x v="3"/>
    <x v="1041"/>
    <x v="0"/>
    <x v="1"/>
    <s v="Well protected"/>
    <x v="0"/>
    <s v="Well protected"/>
    <m/>
    <x v="0"/>
  </r>
  <r>
    <x v="3"/>
    <x v="1042"/>
    <x v="3"/>
    <x v="1"/>
    <s v="Well protected"/>
    <x v="0"/>
    <s v="Well protected"/>
    <m/>
    <x v="0"/>
  </r>
  <r>
    <x v="3"/>
    <x v="1043"/>
    <x v="0"/>
    <x v="1"/>
    <s v="Well protected"/>
    <x v="0"/>
    <s v="Well protected"/>
    <m/>
    <x v="0"/>
  </r>
  <r>
    <x v="3"/>
    <x v="1044"/>
    <x v="0"/>
    <x v="1"/>
    <s v="Well protected"/>
    <x v="0"/>
    <s v="Well protected"/>
    <m/>
    <x v="0"/>
  </r>
  <r>
    <x v="3"/>
    <x v="1045"/>
    <x v="2"/>
    <x v="1"/>
    <s v="Not protected"/>
    <x v="3"/>
    <s v="Not protected"/>
    <m/>
    <x v="0"/>
  </r>
  <r>
    <x v="3"/>
    <x v="1046"/>
    <x v="5"/>
    <x v="0"/>
    <s v="Not protected"/>
    <x v="3"/>
    <s v="Not protected"/>
    <m/>
    <x v="0"/>
  </r>
  <r>
    <x v="3"/>
    <x v="1047"/>
    <x v="0"/>
    <x v="1"/>
    <s v="Not protected"/>
    <x v="3"/>
    <s v="Not protected"/>
    <m/>
    <x v="0"/>
  </r>
  <r>
    <x v="3"/>
    <x v="1048"/>
    <x v="0"/>
    <x v="0"/>
    <s v="Moderately protected"/>
    <x v="0"/>
    <s v="Well protected"/>
    <m/>
    <x v="0"/>
  </r>
  <r>
    <x v="3"/>
    <x v="1049"/>
    <x v="7"/>
    <x v="1"/>
    <s v="Poorly protected"/>
    <x v="1"/>
    <s v="Poorly protected"/>
    <m/>
    <x v="0"/>
  </r>
  <r>
    <x v="3"/>
    <x v="1050"/>
    <x v="0"/>
    <x v="1"/>
    <s v="Poorly protected"/>
    <x v="2"/>
    <s v="Well protected"/>
    <m/>
    <x v="0"/>
  </r>
  <r>
    <x v="3"/>
    <x v="1051"/>
    <x v="0"/>
    <x v="0"/>
    <s v="Not protected"/>
    <x v="1"/>
    <s v="Poorly protected"/>
    <m/>
    <x v="0"/>
  </r>
  <r>
    <x v="3"/>
    <x v="1052"/>
    <x v="0"/>
    <x v="1"/>
    <s v="Not protected"/>
    <x v="3"/>
    <s v="Not protected"/>
    <m/>
    <x v="0"/>
  </r>
  <r>
    <x v="3"/>
    <x v="1053"/>
    <x v="0"/>
    <x v="0"/>
    <s v="Moderately protected"/>
    <x v="0"/>
    <s v="Well protected"/>
    <m/>
    <x v="0"/>
  </r>
  <r>
    <x v="3"/>
    <x v="1054"/>
    <x v="0"/>
    <x v="0"/>
    <s v="Well protected"/>
    <x v="0"/>
    <s v="Well protected"/>
    <m/>
    <x v="0"/>
  </r>
  <r>
    <x v="3"/>
    <x v="1055"/>
    <x v="0"/>
    <x v="1"/>
    <s v="Not protected"/>
    <x v="3"/>
    <s v="Not protected"/>
    <m/>
    <x v="0"/>
  </r>
  <r>
    <x v="3"/>
    <x v="1056"/>
    <x v="1"/>
    <x v="1"/>
    <s v="Not protected"/>
    <x v="3"/>
    <s v="Not protected"/>
    <m/>
    <x v="1"/>
  </r>
  <r>
    <x v="3"/>
    <x v="1057"/>
    <x v="0"/>
    <x v="1"/>
    <s v="Poorly protected"/>
    <x v="1"/>
    <s v="Poorly protected"/>
    <m/>
    <x v="0"/>
  </r>
  <r>
    <x v="3"/>
    <x v="1058"/>
    <x v="0"/>
    <x v="1"/>
    <s v="Poorly protected"/>
    <x v="1"/>
    <s v="Well protected"/>
    <m/>
    <x v="0"/>
  </r>
  <r>
    <x v="3"/>
    <x v="1059"/>
    <x v="0"/>
    <x v="0"/>
    <s v="Well protected"/>
    <x v="0"/>
    <s v="Well protected"/>
    <m/>
    <x v="0"/>
  </r>
  <r>
    <x v="3"/>
    <x v="1060"/>
    <x v="0"/>
    <x v="0"/>
    <s v="Well protected"/>
    <x v="0"/>
    <s v="Well protected"/>
    <m/>
    <x v="0"/>
  </r>
  <r>
    <x v="3"/>
    <x v="1061"/>
    <x v="0"/>
    <x v="1"/>
    <s v="Well protected"/>
    <x v="0"/>
    <s v="Well protected"/>
    <m/>
    <x v="0"/>
  </r>
  <r>
    <x v="3"/>
    <x v="1062"/>
    <x v="5"/>
    <x v="0"/>
    <s v="Not protected"/>
    <x v="0"/>
    <s v="Well protected"/>
    <m/>
    <x v="0"/>
  </r>
  <r>
    <x v="3"/>
    <x v="1063"/>
    <x v="0"/>
    <x v="1"/>
    <s v="Not protected"/>
    <x v="3"/>
    <s v="Not protected"/>
    <m/>
    <x v="0"/>
  </r>
  <r>
    <x v="3"/>
    <x v="1064"/>
    <x v="0"/>
    <x v="0"/>
    <s v="Well protected"/>
    <x v="0"/>
    <s v="Well protected"/>
    <m/>
    <x v="0"/>
  </r>
  <r>
    <x v="3"/>
    <x v="1065"/>
    <x v="2"/>
    <x v="1"/>
    <s v="Poorly protected"/>
    <x v="1"/>
    <s v="Moderately protected"/>
    <m/>
    <x v="0"/>
  </r>
  <r>
    <x v="3"/>
    <x v="1066"/>
    <x v="0"/>
    <x v="0"/>
    <s v="Well protected"/>
    <x v="0"/>
    <s v="Well protected"/>
    <m/>
    <x v="0"/>
  </r>
  <r>
    <x v="3"/>
    <x v="1067"/>
    <x v="0"/>
    <x v="1"/>
    <s v="Well protected"/>
    <x v="0"/>
    <s v="Well protected"/>
    <m/>
    <x v="0"/>
  </r>
  <r>
    <x v="3"/>
    <x v="1068"/>
    <x v="0"/>
    <x v="1"/>
    <s v="Well protected"/>
    <x v="0"/>
    <s v="Well protected"/>
    <m/>
    <x v="0"/>
  </r>
  <r>
    <x v="3"/>
    <x v="1069"/>
    <x v="0"/>
    <x v="0"/>
    <s v="Well protected"/>
    <x v="0"/>
    <s v="Well protected"/>
    <m/>
    <x v="0"/>
  </r>
  <r>
    <x v="3"/>
    <x v="1070"/>
    <x v="0"/>
    <x v="0"/>
    <s v="Well protected"/>
    <x v="0"/>
    <s v="Well protected"/>
    <m/>
    <x v="0"/>
  </r>
  <r>
    <x v="3"/>
    <x v="1071"/>
    <x v="0"/>
    <x v="0"/>
    <s v="Well protected"/>
    <x v="0"/>
    <s v="Well protected"/>
    <m/>
    <x v="0"/>
  </r>
  <r>
    <x v="3"/>
    <x v="1072"/>
    <x v="0"/>
    <x v="0"/>
    <s v="Well protected"/>
    <x v="0"/>
    <s v="Well protected"/>
    <m/>
    <x v="0"/>
  </r>
  <r>
    <x v="3"/>
    <x v="1073"/>
    <x v="0"/>
    <x v="0"/>
    <s v="Well protected"/>
    <x v="0"/>
    <s v="Well protected"/>
    <m/>
    <x v="0"/>
  </r>
  <r>
    <x v="3"/>
    <x v="1074"/>
    <x v="0"/>
    <x v="0"/>
    <s v="Well protected"/>
    <x v="0"/>
    <s v="Well protected"/>
    <m/>
    <x v="0"/>
  </r>
  <r>
    <x v="3"/>
    <x v="1075"/>
    <x v="7"/>
    <x v="1"/>
    <s v="Not protected"/>
    <x v="3"/>
    <s v="Not protected"/>
    <m/>
    <x v="0"/>
  </r>
  <r>
    <x v="3"/>
    <x v="1076"/>
    <x v="2"/>
    <x v="1"/>
    <s v="Well protected"/>
    <x v="0"/>
    <s v="Well protected"/>
    <m/>
    <x v="0"/>
  </r>
  <r>
    <x v="3"/>
    <x v="1077"/>
    <x v="0"/>
    <x v="1"/>
    <s v="Well protected"/>
    <x v="0"/>
    <s v="Well protected"/>
    <m/>
    <x v="0"/>
  </r>
  <r>
    <x v="3"/>
    <x v="1078"/>
    <x v="0"/>
    <x v="0"/>
    <s v="Well protected"/>
    <x v="0"/>
    <s v="Well protected"/>
    <m/>
    <x v="0"/>
  </r>
  <r>
    <x v="3"/>
    <x v="1079"/>
    <x v="0"/>
    <x v="0"/>
    <s v="Well protected"/>
    <x v="0"/>
    <s v="Well protected"/>
    <m/>
    <x v="0"/>
  </r>
  <r>
    <x v="3"/>
    <x v="1080"/>
    <x v="0"/>
    <x v="0"/>
    <s v="Well protected"/>
    <x v="0"/>
    <s v="Well protected"/>
    <m/>
    <x v="0"/>
  </r>
  <r>
    <x v="3"/>
    <x v="1081"/>
    <x v="0"/>
    <x v="0"/>
    <s v="Well protected"/>
    <x v="0"/>
    <s v="Well protected"/>
    <m/>
    <x v="0"/>
  </r>
  <r>
    <x v="3"/>
    <x v="1082"/>
    <x v="0"/>
    <x v="1"/>
    <s v="Well protected"/>
    <x v="0"/>
    <s v="Well protected"/>
    <m/>
    <x v="0"/>
  </r>
  <r>
    <x v="3"/>
    <x v="1083"/>
    <x v="0"/>
    <x v="1"/>
    <s v="Well protected"/>
    <x v="0"/>
    <s v="Well protected"/>
    <m/>
    <x v="0"/>
  </r>
  <r>
    <x v="3"/>
    <x v="1084"/>
    <x v="0"/>
    <x v="1"/>
    <s v="Well protected"/>
    <x v="0"/>
    <s v="Well protected"/>
    <m/>
    <x v="0"/>
  </r>
  <r>
    <x v="3"/>
    <x v="1085"/>
    <x v="0"/>
    <x v="1"/>
    <s v="Well protected"/>
    <x v="0"/>
    <s v="Well protected"/>
    <m/>
    <x v="0"/>
  </r>
  <r>
    <x v="3"/>
    <x v="1086"/>
    <x v="0"/>
    <x v="1"/>
    <s v="Well protected"/>
    <x v="0"/>
    <s v="Well protected"/>
    <m/>
    <x v="0"/>
  </r>
  <r>
    <x v="3"/>
    <x v="1087"/>
    <x v="3"/>
    <x v="1"/>
    <s v="Moderately protected"/>
    <x v="2"/>
    <s v="Well protected"/>
    <m/>
    <x v="0"/>
  </r>
  <r>
    <x v="3"/>
    <x v="1088"/>
    <x v="0"/>
    <x v="1"/>
    <s v="Well protected"/>
    <x v="0"/>
    <s v="Well protected"/>
    <m/>
    <x v="0"/>
  </r>
  <r>
    <x v="3"/>
    <x v="1089"/>
    <x v="0"/>
    <x v="0"/>
    <s v="Well protected"/>
    <x v="0"/>
    <s v="Well protected"/>
    <m/>
    <x v="0"/>
  </r>
  <r>
    <x v="3"/>
    <x v="1090"/>
    <x v="0"/>
    <x v="0"/>
    <s v="Moderately protected"/>
    <x v="2"/>
    <s v="Well protected"/>
    <m/>
    <x v="0"/>
  </r>
  <r>
    <x v="3"/>
    <x v="1091"/>
    <x v="3"/>
    <x v="1"/>
    <s v="Moderately protected"/>
    <x v="0"/>
    <s v="Well protected"/>
    <m/>
    <x v="0"/>
  </r>
  <r>
    <x v="3"/>
    <x v="1092"/>
    <x v="0"/>
    <x v="1"/>
    <s v="Well protected"/>
    <x v="0"/>
    <s v="Well protected"/>
    <m/>
    <x v="0"/>
  </r>
  <r>
    <x v="3"/>
    <x v="1093"/>
    <x v="3"/>
    <x v="1"/>
    <s v="Well protected"/>
    <x v="0"/>
    <s v="Well protected"/>
    <m/>
    <x v="0"/>
  </r>
  <r>
    <x v="3"/>
    <x v="1094"/>
    <x v="1"/>
    <x v="0"/>
    <s v="Not protected"/>
    <x v="3"/>
    <s v="Not protected"/>
    <m/>
    <x v="1"/>
  </r>
  <r>
    <x v="3"/>
    <x v="1095"/>
    <x v="0"/>
    <x v="1"/>
    <s v="Well protected"/>
    <x v="0"/>
    <s v="Well protected"/>
    <m/>
    <x v="0"/>
  </r>
  <r>
    <x v="3"/>
    <x v="1096"/>
    <x v="0"/>
    <x v="0"/>
    <s v="Well protected"/>
    <x v="0"/>
    <s v="Well protected"/>
    <m/>
    <x v="0"/>
  </r>
  <r>
    <x v="3"/>
    <x v="1097"/>
    <x v="0"/>
    <x v="0"/>
    <s v="Well protected"/>
    <x v="0"/>
    <s v="Well protected"/>
    <m/>
    <x v="0"/>
  </r>
  <r>
    <x v="3"/>
    <x v="1098"/>
    <x v="0"/>
    <x v="0"/>
    <s v="Well protected"/>
    <x v="0"/>
    <s v="Well protected"/>
    <m/>
    <x v="0"/>
  </r>
  <r>
    <x v="3"/>
    <x v="1099"/>
    <x v="4"/>
    <x v="1"/>
    <s v="Moderately protected"/>
    <x v="1"/>
    <s v="Moderately protected"/>
    <m/>
    <x v="1"/>
  </r>
  <r>
    <x v="3"/>
    <x v="1100"/>
    <x v="4"/>
    <x v="1"/>
    <s v="Not protected"/>
    <x v="3"/>
    <s v="Not protected"/>
    <m/>
    <x v="1"/>
  </r>
  <r>
    <x v="3"/>
    <x v="1101"/>
    <x v="0"/>
    <x v="1"/>
    <s v="Well protected"/>
    <x v="0"/>
    <s v="Well protected"/>
    <m/>
    <x v="0"/>
  </r>
  <r>
    <x v="3"/>
    <x v="1102"/>
    <x v="4"/>
    <x v="1"/>
    <s v="Not protected"/>
    <x v="3"/>
    <s v="Not protected"/>
    <m/>
    <x v="1"/>
  </r>
  <r>
    <x v="3"/>
    <x v="1103"/>
    <x v="1"/>
    <x v="1"/>
    <s v="Not protected"/>
    <x v="0"/>
    <s v="Well protected"/>
    <m/>
    <x v="0"/>
  </r>
  <r>
    <x v="3"/>
    <x v="1104"/>
    <x v="1"/>
    <x v="1"/>
    <s v="Not protected"/>
    <x v="3"/>
    <s v="Not protected"/>
    <m/>
    <x v="1"/>
  </r>
  <r>
    <x v="3"/>
    <x v="1105"/>
    <x v="1"/>
    <x v="1"/>
    <s v="Well protected"/>
    <x v="0"/>
    <s v="Well protected"/>
    <m/>
    <x v="0"/>
  </r>
  <r>
    <x v="3"/>
    <x v="1106"/>
    <x v="0"/>
    <x v="1"/>
    <s v="Well protected"/>
    <x v="0"/>
    <s v="Well protected"/>
    <m/>
    <x v="0"/>
  </r>
  <r>
    <x v="3"/>
    <x v="1107"/>
    <x v="0"/>
    <x v="1"/>
    <s v="Well protected"/>
    <x v="0"/>
    <s v="Well protected"/>
    <m/>
    <x v="0"/>
  </r>
  <r>
    <x v="3"/>
    <x v="1108"/>
    <x v="0"/>
    <x v="0"/>
    <s v="Poorly protected"/>
    <x v="1"/>
    <s v="Poorly protected"/>
    <m/>
    <x v="0"/>
  </r>
  <r>
    <x v="3"/>
    <x v="1109"/>
    <x v="0"/>
    <x v="1"/>
    <s v="Well protected"/>
    <x v="0"/>
    <s v="Well protected"/>
    <m/>
    <x v="0"/>
  </r>
  <r>
    <x v="3"/>
    <x v="1110"/>
    <x v="0"/>
    <x v="0"/>
    <s v="Well protected"/>
    <x v="0"/>
    <s v="Well protected"/>
    <m/>
    <x v="0"/>
  </r>
  <r>
    <x v="3"/>
    <x v="1111"/>
    <x v="3"/>
    <x v="1"/>
    <s v="Well protected"/>
    <x v="0"/>
    <s v="Well protected"/>
    <m/>
    <x v="0"/>
  </r>
  <r>
    <x v="3"/>
    <x v="1112"/>
    <x v="0"/>
    <x v="1"/>
    <s v="Well protected"/>
    <x v="0"/>
    <s v="Well protected"/>
    <m/>
    <x v="0"/>
  </r>
  <r>
    <x v="3"/>
    <x v="1113"/>
    <x v="0"/>
    <x v="1"/>
    <s v="Well protected"/>
    <x v="0"/>
    <s v="Well protected"/>
    <m/>
    <x v="0"/>
  </r>
  <r>
    <x v="3"/>
    <x v="1114"/>
    <x v="0"/>
    <x v="1"/>
    <s v="Poorly protected"/>
    <x v="1"/>
    <s v="Poorly protected"/>
    <m/>
    <x v="0"/>
  </r>
  <r>
    <x v="3"/>
    <x v="1115"/>
    <x v="0"/>
    <x v="1"/>
    <s v="Well protected"/>
    <x v="0"/>
    <s v="Well protected"/>
    <m/>
    <x v="0"/>
  </r>
  <r>
    <x v="3"/>
    <x v="1116"/>
    <x v="0"/>
    <x v="0"/>
    <s v="Well protected"/>
    <x v="0"/>
    <s v="Well protected"/>
    <m/>
    <x v="0"/>
  </r>
  <r>
    <x v="3"/>
    <x v="1117"/>
    <x v="0"/>
    <x v="1"/>
    <s v="Moderately protected"/>
    <x v="2"/>
    <s v="Well protected"/>
    <m/>
    <x v="0"/>
  </r>
  <r>
    <x v="3"/>
    <x v="1118"/>
    <x v="0"/>
    <x v="0"/>
    <s v="Poorly protected"/>
    <x v="1"/>
    <s v="Moderately protected"/>
    <m/>
    <x v="0"/>
  </r>
  <r>
    <x v="3"/>
    <x v="1119"/>
    <x v="0"/>
    <x v="0"/>
    <s v="Well protected"/>
    <x v="0"/>
    <s v="Well protected"/>
    <m/>
    <x v="0"/>
  </r>
  <r>
    <x v="3"/>
    <x v="1120"/>
    <x v="2"/>
    <x v="1"/>
    <s v="Well protected"/>
    <x v="0"/>
    <s v="Well protected"/>
    <m/>
    <x v="0"/>
  </r>
  <r>
    <x v="3"/>
    <x v="1121"/>
    <x v="0"/>
    <x v="1"/>
    <s v="Well protected"/>
    <x v="0"/>
    <s v="Well protected"/>
    <m/>
    <x v="0"/>
  </r>
  <r>
    <x v="3"/>
    <x v="1122"/>
    <x v="2"/>
    <x v="1"/>
    <s v="Well protected"/>
    <x v="0"/>
    <s v="Well protected"/>
    <m/>
    <x v="0"/>
  </r>
  <r>
    <x v="3"/>
    <x v="1123"/>
    <x v="0"/>
    <x v="0"/>
    <s v="Not protected"/>
    <x v="3"/>
    <s v="Not protected"/>
    <m/>
    <x v="0"/>
  </r>
  <r>
    <x v="3"/>
    <x v="1124"/>
    <x v="0"/>
    <x v="1"/>
    <s v="Well protected"/>
    <x v="0"/>
    <s v="Well protected"/>
    <m/>
    <x v="0"/>
  </r>
  <r>
    <x v="3"/>
    <x v="1125"/>
    <x v="0"/>
    <x v="1"/>
    <s v="Well protected"/>
    <x v="0"/>
    <s v="Well protected"/>
    <m/>
    <x v="0"/>
  </r>
  <r>
    <x v="3"/>
    <x v="1126"/>
    <x v="0"/>
    <x v="0"/>
    <s v="Well protected"/>
    <x v="0"/>
    <s v="Well protected"/>
    <m/>
    <x v="0"/>
  </r>
  <r>
    <x v="3"/>
    <x v="1127"/>
    <x v="0"/>
    <x v="0"/>
    <s v="Well protected"/>
    <x v="0"/>
    <s v="Well protected"/>
    <m/>
    <x v="0"/>
  </r>
  <r>
    <x v="3"/>
    <x v="1128"/>
    <x v="0"/>
    <x v="0"/>
    <s v="Well protected"/>
    <x v="0"/>
    <s v="Well protected"/>
    <m/>
    <x v="0"/>
  </r>
  <r>
    <x v="3"/>
    <x v="1129"/>
    <x v="2"/>
    <x v="1"/>
    <s v="Poorly protected"/>
    <x v="1"/>
    <s v="Poorly protected"/>
    <m/>
    <x v="0"/>
  </r>
  <r>
    <x v="3"/>
    <x v="1130"/>
    <x v="0"/>
    <x v="1"/>
    <s v="Not protected"/>
    <x v="3"/>
    <s v="Not protected"/>
    <m/>
    <x v="0"/>
  </r>
  <r>
    <x v="3"/>
    <x v="1131"/>
    <x v="0"/>
    <x v="0"/>
    <s v="Well protected"/>
    <x v="0"/>
    <s v="Well protected"/>
    <m/>
    <x v="0"/>
  </r>
  <r>
    <x v="3"/>
    <x v="1132"/>
    <x v="0"/>
    <x v="0"/>
    <s v="Well protected"/>
    <x v="0"/>
    <s v="Well protected"/>
    <m/>
    <x v="0"/>
  </r>
  <r>
    <x v="3"/>
    <x v="1133"/>
    <x v="0"/>
    <x v="1"/>
    <s v="Not protected"/>
    <x v="3"/>
    <s v="Not protected"/>
    <m/>
    <x v="0"/>
  </r>
  <r>
    <x v="3"/>
    <x v="1134"/>
    <x v="2"/>
    <x v="1"/>
    <s v="Well protected"/>
    <x v="0"/>
    <s v="Well protected"/>
    <m/>
    <x v="0"/>
  </r>
  <r>
    <x v="3"/>
    <x v="1135"/>
    <x v="0"/>
    <x v="0"/>
    <s v="Well protected"/>
    <x v="0"/>
    <s v="Well protected"/>
    <m/>
    <x v="0"/>
  </r>
  <r>
    <x v="3"/>
    <x v="1136"/>
    <x v="0"/>
    <x v="0"/>
    <s v="Well protected"/>
    <x v="0"/>
    <s v="Well protected"/>
    <m/>
    <x v="0"/>
  </r>
  <r>
    <x v="3"/>
    <x v="1137"/>
    <x v="0"/>
    <x v="0"/>
    <s v="Well protected"/>
    <x v="0"/>
    <s v="Well protected"/>
    <m/>
    <x v="0"/>
  </r>
  <r>
    <x v="3"/>
    <x v="1138"/>
    <x v="0"/>
    <x v="0"/>
    <s v="Well protected"/>
    <x v="0"/>
    <s v="Well protected"/>
    <m/>
    <x v="0"/>
  </r>
  <r>
    <x v="3"/>
    <x v="1139"/>
    <x v="0"/>
    <x v="1"/>
    <s v="Poorly protected"/>
    <x v="1"/>
    <s v="Poorly protected"/>
    <m/>
    <x v="0"/>
  </r>
  <r>
    <x v="3"/>
    <x v="1140"/>
    <x v="2"/>
    <x v="0"/>
    <s v="Not protected"/>
    <x v="3"/>
    <s v="Poorly protected"/>
    <m/>
    <x v="0"/>
  </r>
  <r>
    <x v="3"/>
    <x v="1141"/>
    <x v="7"/>
    <x v="1"/>
    <s v="Poorly protected"/>
    <x v="1"/>
    <s v="Poorly protected"/>
    <m/>
    <x v="0"/>
  </r>
  <r>
    <x v="3"/>
    <x v="1142"/>
    <x v="2"/>
    <x v="0"/>
    <s v="Not protected"/>
    <x v="3"/>
    <s v="Not protected"/>
    <m/>
    <x v="0"/>
  </r>
  <r>
    <x v="3"/>
    <x v="1143"/>
    <x v="0"/>
    <x v="1"/>
    <s v="Well protected"/>
    <x v="0"/>
    <s v="Well protected"/>
    <m/>
    <x v="0"/>
  </r>
  <r>
    <x v="3"/>
    <x v="1144"/>
    <x v="2"/>
    <x v="1"/>
    <s v="Not protected"/>
    <x v="3"/>
    <s v="Not protected"/>
    <m/>
    <x v="0"/>
  </r>
  <r>
    <x v="3"/>
    <x v="1145"/>
    <x v="0"/>
    <x v="0"/>
    <s v="Well protected"/>
    <x v="0"/>
    <s v="Well protected"/>
    <m/>
    <x v="0"/>
  </r>
  <r>
    <x v="3"/>
    <x v="1146"/>
    <x v="7"/>
    <x v="1"/>
    <s v="Not protected"/>
    <x v="2"/>
    <s v="Moderately protected"/>
    <m/>
    <x v="0"/>
  </r>
  <r>
    <x v="3"/>
    <x v="1147"/>
    <x v="5"/>
    <x v="1"/>
    <s v="Not protected"/>
    <x v="3"/>
    <s v="Not protected"/>
    <m/>
    <x v="0"/>
  </r>
  <r>
    <x v="3"/>
    <x v="1148"/>
    <x v="5"/>
    <x v="1"/>
    <s v="Poorly protected"/>
    <x v="1"/>
    <s v="Poorly protected"/>
    <m/>
    <x v="0"/>
  </r>
  <r>
    <x v="3"/>
    <x v="1149"/>
    <x v="1"/>
    <x v="1"/>
    <s v="Moderately protected"/>
    <x v="2"/>
    <s v="Moderately protected"/>
    <m/>
    <x v="0"/>
  </r>
  <r>
    <x v="3"/>
    <x v="1150"/>
    <x v="0"/>
    <x v="0"/>
    <s v="Well protected"/>
    <x v="0"/>
    <s v="Well protected"/>
    <m/>
    <x v="0"/>
  </r>
  <r>
    <x v="3"/>
    <x v="1151"/>
    <x v="5"/>
    <x v="1"/>
    <s v="Not protected"/>
    <x v="0"/>
    <s v="Well protected"/>
    <m/>
    <x v="0"/>
  </r>
  <r>
    <x v="3"/>
    <x v="1152"/>
    <x v="0"/>
    <x v="0"/>
    <s v="Poorly protected"/>
    <x v="2"/>
    <s v="Moderately protected"/>
    <m/>
    <x v="0"/>
  </r>
  <r>
    <x v="3"/>
    <x v="1153"/>
    <x v="0"/>
    <x v="1"/>
    <s v="Well protected"/>
    <x v="0"/>
    <s v="Well protected"/>
    <m/>
    <x v="0"/>
  </r>
  <r>
    <x v="3"/>
    <x v="1154"/>
    <x v="0"/>
    <x v="1"/>
    <s v="Well protected"/>
    <x v="0"/>
    <s v="Well protected"/>
    <m/>
    <x v="0"/>
  </r>
  <r>
    <x v="3"/>
    <x v="1155"/>
    <x v="0"/>
    <x v="0"/>
    <s v="Well protected"/>
    <x v="0"/>
    <s v="Well protected"/>
    <m/>
    <x v="0"/>
  </r>
  <r>
    <x v="3"/>
    <x v="1156"/>
    <x v="3"/>
    <x v="1"/>
    <s v="Well protected"/>
    <x v="0"/>
    <s v="Well protected"/>
    <m/>
    <x v="0"/>
  </r>
  <r>
    <x v="3"/>
    <x v="1157"/>
    <x v="3"/>
    <x v="1"/>
    <s v="Well protected"/>
    <x v="0"/>
    <s v="Well protected"/>
    <m/>
    <x v="0"/>
  </r>
  <r>
    <x v="3"/>
    <x v="1158"/>
    <x v="0"/>
    <x v="0"/>
    <s v="Well protected"/>
    <x v="0"/>
    <s v="Well protected"/>
    <m/>
    <x v="0"/>
  </r>
  <r>
    <x v="3"/>
    <x v="1159"/>
    <x v="7"/>
    <x v="1"/>
    <s v="Poorly protected"/>
    <x v="1"/>
    <s v="Poorly protected"/>
    <m/>
    <x v="0"/>
  </r>
  <r>
    <x v="3"/>
    <x v="1160"/>
    <x v="0"/>
    <x v="1"/>
    <s v="Well protected"/>
    <x v="0"/>
    <s v="Well protected"/>
    <m/>
    <x v="0"/>
  </r>
  <r>
    <x v="3"/>
    <x v="1161"/>
    <x v="0"/>
    <x v="0"/>
    <s v="Well protected"/>
    <x v="0"/>
    <s v="Well protected"/>
    <m/>
    <x v="0"/>
  </r>
  <r>
    <x v="3"/>
    <x v="1162"/>
    <x v="3"/>
    <x v="1"/>
    <s v="Poorly protected"/>
    <x v="1"/>
    <s v="Poorly protected"/>
    <m/>
    <x v="0"/>
  </r>
  <r>
    <x v="3"/>
    <x v="1163"/>
    <x v="0"/>
    <x v="1"/>
    <s v="Not protected"/>
    <x v="3"/>
    <s v="Not protected"/>
    <m/>
    <x v="0"/>
  </r>
  <r>
    <x v="3"/>
    <x v="1164"/>
    <x v="0"/>
    <x v="0"/>
    <s v="Not protected"/>
    <x v="3"/>
    <s v="Not protected"/>
    <m/>
    <x v="0"/>
  </r>
  <r>
    <x v="3"/>
    <x v="1165"/>
    <x v="0"/>
    <x v="0"/>
    <s v="Well protected"/>
    <x v="0"/>
    <s v="Well protected"/>
    <m/>
    <x v="0"/>
  </r>
  <r>
    <x v="3"/>
    <x v="1166"/>
    <x v="0"/>
    <x v="0"/>
    <s v="Well protected"/>
    <x v="0"/>
    <s v="Well protected"/>
    <m/>
    <x v="0"/>
  </r>
  <r>
    <x v="3"/>
    <x v="1167"/>
    <x v="0"/>
    <x v="1"/>
    <s v="Well protected"/>
    <x v="0"/>
    <s v="Well protected"/>
    <m/>
    <x v="0"/>
  </r>
  <r>
    <x v="3"/>
    <x v="1168"/>
    <x v="3"/>
    <x v="1"/>
    <s v="Well protected"/>
    <x v="0"/>
    <s v="Well protected"/>
    <m/>
    <x v="0"/>
  </r>
  <r>
    <x v="3"/>
    <x v="1169"/>
    <x v="0"/>
    <x v="1"/>
    <s v="Well protected"/>
    <x v="0"/>
    <s v="Well protected"/>
    <m/>
    <x v="0"/>
  </r>
  <r>
    <x v="3"/>
    <x v="1170"/>
    <x v="2"/>
    <x v="1"/>
    <s v="Poorly protected"/>
    <x v="1"/>
    <s v="Moderately protected"/>
    <m/>
    <x v="0"/>
  </r>
  <r>
    <x v="3"/>
    <x v="1171"/>
    <x v="2"/>
    <x v="1"/>
    <s v="Poorly protected"/>
    <x v="2"/>
    <s v="Moderately protected"/>
    <m/>
    <x v="0"/>
  </r>
  <r>
    <x v="3"/>
    <x v="1172"/>
    <x v="0"/>
    <x v="1"/>
    <s v="Well protected"/>
    <x v="0"/>
    <s v="Well protected"/>
    <m/>
    <x v="0"/>
  </r>
  <r>
    <x v="3"/>
    <x v="1173"/>
    <x v="0"/>
    <x v="0"/>
    <s v="Well protected"/>
    <x v="0"/>
    <s v="Well protected"/>
    <m/>
    <x v="0"/>
  </r>
  <r>
    <x v="3"/>
    <x v="1174"/>
    <x v="1"/>
    <x v="1"/>
    <s v="Not protected"/>
    <x v="3"/>
    <s v="Poorly protected"/>
    <m/>
    <x v="1"/>
  </r>
  <r>
    <x v="3"/>
    <x v="1175"/>
    <x v="0"/>
    <x v="1"/>
    <s v="Well protected"/>
    <x v="0"/>
    <s v="Well protected"/>
    <m/>
    <x v="0"/>
  </r>
  <r>
    <x v="3"/>
    <x v="1176"/>
    <x v="0"/>
    <x v="1"/>
    <s v="Well protected"/>
    <x v="0"/>
    <s v="Well protected"/>
    <m/>
    <x v="0"/>
  </r>
  <r>
    <x v="3"/>
    <x v="1177"/>
    <x v="0"/>
    <x v="1"/>
    <s v="Well protected"/>
    <x v="0"/>
    <s v="Well protected"/>
    <m/>
    <x v="0"/>
  </r>
  <r>
    <x v="3"/>
    <x v="1178"/>
    <x v="0"/>
    <x v="0"/>
    <s v="Well protected"/>
    <x v="0"/>
    <s v="Well protected"/>
    <m/>
    <x v="0"/>
  </r>
  <r>
    <x v="3"/>
    <x v="1179"/>
    <x v="2"/>
    <x v="0"/>
    <s v="Moderately protected"/>
    <x v="0"/>
    <s v="Well protected"/>
    <m/>
    <x v="0"/>
  </r>
  <r>
    <x v="3"/>
    <x v="1180"/>
    <x v="0"/>
    <x v="0"/>
    <s v="Well protected"/>
    <x v="0"/>
    <s v="Well protected"/>
    <m/>
    <x v="0"/>
  </r>
  <r>
    <x v="3"/>
    <x v="1181"/>
    <x v="8"/>
    <x v="1"/>
    <s v="Moderately protected"/>
    <x v="2"/>
    <s v="Moderately protected"/>
    <m/>
    <x v="0"/>
  </r>
  <r>
    <x v="3"/>
    <x v="1182"/>
    <x v="0"/>
    <x v="0"/>
    <s v="Well protected"/>
    <x v="0"/>
    <s v="Well protected"/>
    <m/>
    <x v="0"/>
  </r>
  <r>
    <x v="3"/>
    <x v="1183"/>
    <x v="0"/>
    <x v="1"/>
    <s v="Well protected"/>
    <x v="0"/>
    <s v="Well protected"/>
    <m/>
    <x v="0"/>
  </r>
  <r>
    <x v="3"/>
    <x v="1184"/>
    <x v="0"/>
    <x v="1"/>
    <s v="Well protected"/>
    <x v="0"/>
    <s v="Well protected"/>
    <m/>
    <x v="0"/>
  </r>
  <r>
    <x v="3"/>
    <x v="1185"/>
    <x v="5"/>
    <x v="1"/>
    <s v="Not protected"/>
    <x v="3"/>
    <s v="Not protected"/>
    <m/>
    <x v="0"/>
  </r>
  <r>
    <x v="3"/>
    <x v="1186"/>
    <x v="0"/>
    <x v="1"/>
    <s v="Well protected"/>
    <x v="0"/>
    <s v="Well protected"/>
    <m/>
    <x v="0"/>
  </r>
  <r>
    <x v="3"/>
    <x v="1187"/>
    <x v="0"/>
    <x v="1"/>
    <s v="Well protected"/>
    <x v="0"/>
    <s v="Well protected"/>
    <m/>
    <x v="0"/>
  </r>
  <r>
    <x v="3"/>
    <x v="1188"/>
    <x v="5"/>
    <x v="1"/>
    <s v="Poorly protected"/>
    <x v="1"/>
    <s v="Poorly protected"/>
    <m/>
    <x v="0"/>
  </r>
  <r>
    <x v="3"/>
    <x v="1189"/>
    <x v="0"/>
    <x v="1"/>
    <s v="Not protected"/>
    <x v="3"/>
    <s v="Not protected"/>
    <m/>
    <x v="0"/>
  </r>
  <r>
    <x v="3"/>
    <x v="1190"/>
    <x v="1"/>
    <x v="1"/>
    <s v="Not protected"/>
    <x v="3"/>
    <s v="Not protected"/>
    <m/>
    <x v="1"/>
  </r>
  <r>
    <x v="3"/>
    <x v="1191"/>
    <x v="0"/>
    <x v="1"/>
    <s v="Well protected"/>
    <x v="0"/>
    <s v="Well protected"/>
    <m/>
    <x v="0"/>
  </r>
  <r>
    <x v="3"/>
    <x v="1192"/>
    <x v="0"/>
    <x v="1"/>
    <s v="Well protected"/>
    <x v="0"/>
    <s v="Well protected"/>
    <m/>
    <x v="0"/>
  </r>
  <r>
    <x v="3"/>
    <x v="1193"/>
    <x v="0"/>
    <x v="0"/>
    <s v="Well protected"/>
    <x v="0"/>
    <s v="Well protected"/>
    <m/>
    <x v="0"/>
  </r>
  <r>
    <x v="3"/>
    <x v="1194"/>
    <x v="5"/>
    <x v="0"/>
    <s v="Well protected"/>
    <x v="0"/>
    <s v="Well protected"/>
    <m/>
    <x v="0"/>
  </r>
  <r>
    <x v="3"/>
    <x v="1195"/>
    <x v="0"/>
    <x v="1"/>
    <s v="Well protected"/>
    <x v="0"/>
    <s v="Well protected"/>
    <m/>
    <x v="0"/>
  </r>
  <r>
    <x v="3"/>
    <x v="1196"/>
    <x v="0"/>
    <x v="1"/>
    <s v="Well protected"/>
    <x v="0"/>
    <s v="Well protected"/>
    <m/>
    <x v="0"/>
  </r>
  <r>
    <x v="3"/>
    <x v="1197"/>
    <x v="7"/>
    <x v="1"/>
    <s v="Moderately protected"/>
    <x v="2"/>
    <s v="Well protected"/>
    <m/>
    <x v="0"/>
  </r>
  <r>
    <x v="3"/>
    <x v="1198"/>
    <x v="0"/>
    <x v="0"/>
    <s v="Well protected"/>
    <x v="0"/>
    <s v="Well protected"/>
    <m/>
    <x v="0"/>
  </r>
  <r>
    <x v="3"/>
    <x v="1199"/>
    <x v="0"/>
    <x v="0"/>
    <s v="Well protected"/>
    <x v="0"/>
    <s v="Well protected"/>
    <m/>
    <x v="0"/>
  </r>
  <r>
    <x v="3"/>
    <x v="1200"/>
    <x v="0"/>
    <x v="1"/>
    <s v="Well protected"/>
    <x v="0"/>
    <s v="Well protected"/>
    <m/>
    <x v="0"/>
  </r>
  <r>
    <x v="3"/>
    <x v="1201"/>
    <x v="1"/>
    <x v="0"/>
    <s v="Poorly protected"/>
    <x v="1"/>
    <s v="Poorly protected"/>
    <m/>
    <x v="1"/>
  </r>
  <r>
    <x v="3"/>
    <x v="1202"/>
    <x v="0"/>
    <x v="0"/>
    <s v="Well protected"/>
    <x v="0"/>
    <s v="Well protected"/>
    <m/>
    <x v="0"/>
  </r>
  <r>
    <x v="3"/>
    <x v="1203"/>
    <x v="0"/>
    <x v="0"/>
    <s v="Well protected"/>
    <x v="0"/>
    <s v="Well protected"/>
    <m/>
    <x v="0"/>
  </r>
  <r>
    <x v="3"/>
    <x v="1204"/>
    <x v="0"/>
    <x v="0"/>
    <s v="Well protected"/>
    <x v="0"/>
    <s v="Well protected"/>
    <m/>
    <x v="0"/>
  </r>
  <r>
    <x v="3"/>
    <x v="1205"/>
    <x v="0"/>
    <x v="1"/>
    <s v="Well protected"/>
    <x v="0"/>
    <s v="Well protected"/>
    <m/>
    <x v="0"/>
  </r>
  <r>
    <x v="3"/>
    <x v="1206"/>
    <x v="0"/>
    <x v="0"/>
    <s v="Well protected"/>
    <x v="0"/>
    <s v="Well protected"/>
    <m/>
    <x v="0"/>
  </r>
  <r>
    <x v="3"/>
    <x v="1207"/>
    <x v="0"/>
    <x v="0"/>
    <s v="Not protected"/>
    <x v="3"/>
    <s v="Not protected"/>
    <m/>
    <x v="0"/>
  </r>
  <r>
    <x v="3"/>
    <x v="1208"/>
    <x v="0"/>
    <x v="0"/>
    <s v="Well protected"/>
    <x v="0"/>
    <s v="Well protected"/>
    <m/>
    <x v="0"/>
  </r>
  <r>
    <x v="3"/>
    <x v="1209"/>
    <x v="0"/>
    <x v="0"/>
    <s v="Well protected"/>
    <x v="0"/>
    <s v="Well protected"/>
    <m/>
    <x v="0"/>
  </r>
  <r>
    <x v="3"/>
    <x v="1210"/>
    <x v="0"/>
    <x v="1"/>
    <s v="Well protected"/>
    <x v="0"/>
    <s v="Well protected"/>
    <m/>
    <x v="0"/>
  </r>
  <r>
    <x v="3"/>
    <x v="1211"/>
    <x v="0"/>
    <x v="1"/>
    <s v="Well protected"/>
    <x v="0"/>
    <s v="Well protected"/>
    <m/>
    <x v="0"/>
  </r>
  <r>
    <x v="3"/>
    <x v="1212"/>
    <x v="0"/>
    <x v="1"/>
    <s v="Well protected"/>
    <x v="0"/>
    <s v="Well protected"/>
    <m/>
    <x v="0"/>
  </r>
  <r>
    <x v="3"/>
    <x v="1213"/>
    <x v="3"/>
    <x v="1"/>
    <s v="Poorly protected"/>
    <x v="1"/>
    <s v="Moderately protected"/>
    <m/>
    <x v="0"/>
  </r>
  <r>
    <x v="3"/>
    <x v="1214"/>
    <x v="2"/>
    <x v="1"/>
    <s v="Poorly protected"/>
    <x v="1"/>
    <s v="Poorly protected"/>
    <m/>
    <x v="0"/>
  </r>
  <r>
    <x v="3"/>
    <x v="1215"/>
    <x v="1"/>
    <x v="1"/>
    <s v="Not protected"/>
    <x v="3"/>
    <s v="Poorly protected"/>
    <m/>
    <x v="1"/>
  </r>
  <r>
    <x v="3"/>
    <x v="1216"/>
    <x v="2"/>
    <x v="1"/>
    <s v="Well protected"/>
    <x v="0"/>
    <s v="Well protected"/>
    <m/>
    <x v="0"/>
  </r>
  <r>
    <x v="3"/>
    <x v="1217"/>
    <x v="0"/>
    <x v="0"/>
    <s v="Well protected"/>
    <x v="0"/>
    <s v="Well protected"/>
    <m/>
    <x v="0"/>
  </r>
  <r>
    <x v="3"/>
    <x v="1218"/>
    <x v="8"/>
    <x v="1"/>
    <s v="Moderately protected"/>
    <x v="2"/>
    <s v="Well protected"/>
    <m/>
    <x v="0"/>
  </r>
  <r>
    <x v="3"/>
    <x v="1219"/>
    <x v="7"/>
    <x v="1"/>
    <s v="Poorly protected"/>
    <x v="1"/>
    <s v="Moderately protected"/>
    <m/>
    <x v="0"/>
  </r>
  <r>
    <x v="3"/>
    <x v="1220"/>
    <x v="0"/>
    <x v="1"/>
    <s v="Well protected"/>
    <x v="0"/>
    <s v="Well protected"/>
    <m/>
    <x v="0"/>
  </r>
  <r>
    <x v="3"/>
    <x v="1221"/>
    <x v="0"/>
    <x v="0"/>
    <s v="Well protected"/>
    <x v="0"/>
    <s v="Well protected"/>
    <m/>
    <x v="0"/>
  </r>
  <r>
    <x v="3"/>
    <x v="1222"/>
    <x v="7"/>
    <x v="1"/>
    <s v="Well protected"/>
    <x v="0"/>
    <s v="Well protected"/>
    <m/>
    <x v="0"/>
  </r>
  <r>
    <x v="3"/>
    <x v="1223"/>
    <x v="7"/>
    <x v="1"/>
    <s v="Poorly protected"/>
    <x v="1"/>
    <s v="Poorly protected"/>
    <m/>
    <x v="0"/>
  </r>
  <r>
    <x v="3"/>
    <x v="1224"/>
    <x v="1"/>
    <x v="1"/>
    <s v="Poorly protected"/>
    <x v="1"/>
    <s v="Poorly protected"/>
    <m/>
    <x v="1"/>
  </r>
  <r>
    <x v="3"/>
    <x v="1225"/>
    <x v="0"/>
    <x v="1"/>
    <s v="Well protected"/>
    <x v="0"/>
    <s v="Well protected"/>
    <m/>
    <x v="0"/>
  </r>
  <r>
    <x v="3"/>
    <x v="1226"/>
    <x v="2"/>
    <x v="1"/>
    <s v="Well protected"/>
    <x v="2"/>
    <s v="Well protected"/>
    <m/>
    <x v="0"/>
  </r>
  <r>
    <x v="3"/>
    <x v="1227"/>
    <x v="0"/>
    <x v="1"/>
    <s v="Well protected"/>
    <x v="0"/>
    <s v="Well protected"/>
    <m/>
    <x v="0"/>
  </r>
  <r>
    <x v="3"/>
    <x v="1228"/>
    <x v="5"/>
    <x v="1"/>
    <s v="Poorly protected"/>
    <x v="1"/>
    <s v="Moderately protected"/>
    <m/>
    <x v="0"/>
  </r>
  <r>
    <x v="3"/>
    <x v="1229"/>
    <x v="0"/>
    <x v="1"/>
    <s v="Well protected"/>
    <x v="0"/>
    <s v="Well protected"/>
    <m/>
    <x v="0"/>
  </r>
  <r>
    <x v="3"/>
    <x v="1230"/>
    <x v="0"/>
    <x v="1"/>
    <s v="Well protected"/>
    <x v="0"/>
    <s v="Well protected"/>
    <m/>
    <x v="0"/>
  </r>
  <r>
    <x v="3"/>
    <x v="1231"/>
    <x v="2"/>
    <x v="1"/>
    <s v="Well protected"/>
    <x v="0"/>
    <s v="Well protected"/>
    <m/>
    <x v="0"/>
  </r>
  <r>
    <x v="3"/>
    <x v="1232"/>
    <x v="2"/>
    <x v="1"/>
    <s v="Well protected"/>
    <x v="0"/>
    <s v="Well protected"/>
    <m/>
    <x v="0"/>
  </r>
  <r>
    <x v="3"/>
    <x v="1233"/>
    <x v="0"/>
    <x v="1"/>
    <s v="Well protected"/>
    <x v="0"/>
    <s v="Well protected"/>
    <m/>
    <x v="0"/>
  </r>
  <r>
    <x v="3"/>
    <x v="1234"/>
    <x v="0"/>
    <x v="1"/>
    <s v="Well protected"/>
    <x v="0"/>
    <s v="Well protected"/>
    <m/>
    <x v="0"/>
  </r>
  <r>
    <x v="3"/>
    <x v="1235"/>
    <x v="0"/>
    <x v="1"/>
    <s v="Well protected"/>
    <x v="0"/>
    <s v="Well protected"/>
    <m/>
    <x v="0"/>
  </r>
  <r>
    <x v="3"/>
    <x v="1236"/>
    <x v="0"/>
    <x v="1"/>
    <s v="Poorly protected"/>
    <x v="2"/>
    <s v="Well protected"/>
    <m/>
    <x v="0"/>
  </r>
  <r>
    <x v="3"/>
    <x v="1237"/>
    <x v="1"/>
    <x v="1"/>
    <s v="Well protected"/>
    <x v="0"/>
    <s v="Well protected"/>
    <m/>
    <x v="0"/>
  </r>
  <r>
    <x v="3"/>
    <x v="1238"/>
    <x v="5"/>
    <x v="1"/>
    <s v="Poorly protected"/>
    <x v="1"/>
    <s v="Poorly protected"/>
    <m/>
    <x v="0"/>
  </r>
  <r>
    <x v="3"/>
    <x v="1239"/>
    <x v="2"/>
    <x v="1"/>
    <s v="Well protected"/>
    <x v="0"/>
    <s v="Well protected"/>
    <m/>
    <x v="0"/>
  </r>
  <r>
    <x v="3"/>
    <x v="1240"/>
    <x v="0"/>
    <x v="0"/>
    <s v="Well protected"/>
    <x v="0"/>
    <s v="Well protected"/>
    <m/>
    <x v="0"/>
  </r>
  <r>
    <x v="3"/>
    <x v="1241"/>
    <x v="2"/>
    <x v="1"/>
    <s v="Not protected"/>
    <x v="3"/>
    <s v="Not protected"/>
    <m/>
    <x v="0"/>
  </r>
  <r>
    <x v="3"/>
    <x v="1242"/>
    <x v="3"/>
    <x v="1"/>
    <s v="Well protected"/>
    <x v="0"/>
    <s v="Well protected"/>
    <m/>
    <x v="0"/>
  </r>
  <r>
    <x v="3"/>
    <x v="1243"/>
    <x v="1"/>
    <x v="1"/>
    <s v="Not protected"/>
    <x v="3"/>
    <s v="Not protected"/>
    <m/>
    <x v="1"/>
  </r>
  <r>
    <x v="3"/>
    <x v="1244"/>
    <x v="0"/>
    <x v="1"/>
    <s v="Well protected"/>
    <x v="0"/>
    <s v="Well protected"/>
    <m/>
    <x v="0"/>
  </r>
  <r>
    <x v="3"/>
    <x v="1245"/>
    <x v="2"/>
    <x v="1"/>
    <s v="Poorly protected"/>
    <x v="0"/>
    <s v="Well protected"/>
    <m/>
    <x v="0"/>
  </r>
  <r>
    <x v="3"/>
    <x v="1246"/>
    <x v="0"/>
    <x v="1"/>
    <s v="Well protected"/>
    <x v="0"/>
    <s v="Well protected"/>
    <m/>
    <x v="0"/>
  </r>
  <r>
    <x v="3"/>
    <x v="1247"/>
    <x v="0"/>
    <x v="1"/>
    <s v="Well protected"/>
    <x v="0"/>
    <s v="Well protected"/>
    <m/>
    <x v="0"/>
  </r>
  <r>
    <x v="3"/>
    <x v="1248"/>
    <x v="0"/>
    <x v="0"/>
    <s v="Well protected"/>
    <x v="0"/>
    <s v="Well protected"/>
    <m/>
    <x v="0"/>
  </r>
  <r>
    <x v="3"/>
    <x v="1249"/>
    <x v="0"/>
    <x v="0"/>
    <s v="Well protected"/>
    <x v="0"/>
    <s v="Well protected"/>
    <m/>
    <x v="0"/>
  </r>
  <r>
    <x v="3"/>
    <x v="1250"/>
    <x v="2"/>
    <x v="1"/>
    <s v="Not protected"/>
    <x v="3"/>
    <s v="Not protected"/>
    <m/>
    <x v="0"/>
  </r>
  <r>
    <x v="3"/>
    <x v="1251"/>
    <x v="0"/>
    <x v="1"/>
    <s v="Not protected"/>
    <x v="3"/>
    <s v="Not protected"/>
    <m/>
    <x v="0"/>
  </r>
  <r>
    <x v="3"/>
    <x v="1252"/>
    <x v="0"/>
    <x v="0"/>
    <s v="Well protected"/>
    <x v="0"/>
    <s v="Well protected"/>
    <m/>
    <x v="0"/>
  </r>
  <r>
    <x v="3"/>
    <x v="1253"/>
    <x v="0"/>
    <x v="1"/>
    <s v="Not protected"/>
    <x v="3"/>
    <s v="Not protected"/>
    <m/>
    <x v="0"/>
  </r>
  <r>
    <x v="3"/>
    <x v="1254"/>
    <x v="0"/>
    <x v="0"/>
    <s v="Well protected"/>
    <x v="0"/>
    <s v="Well protected"/>
    <m/>
    <x v="0"/>
  </r>
  <r>
    <x v="3"/>
    <x v="1255"/>
    <x v="0"/>
    <x v="0"/>
    <s v="Well protected"/>
    <x v="0"/>
    <s v="Well protected"/>
    <m/>
    <x v="0"/>
  </r>
  <r>
    <x v="3"/>
    <x v="1256"/>
    <x v="0"/>
    <x v="1"/>
    <s v="Well protected"/>
    <x v="0"/>
    <s v="Well protected"/>
    <m/>
    <x v="0"/>
  </r>
  <r>
    <x v="3"/>
    <x v="1257"/>
    <x v="0"/>
    <x v="1"/>
    <s v="Not protected"/>
    <x v="3"/>
    <s v="Not protected"/>
    <m/>
    <x v="0"/>
  </r>
  <r>
    <x v="3"/>
    <x v="1258"/>
    <x v="0"/>
    <x v="1"/>
    <s v="Well protected"/>
    <x v="0"/>
    <s v="Well protected"/>
    <m/>
    <x v="0"/>
  </r>
  <r>
    <x v="3"/>
    <x v="1259"/>
    <x v="5"/>
    <x v="1"/>
    <s v="Not protected"/>
    <x v="1"/>
    <s v="Poorly protected"/>
    <m/>
    <x v="0"/>
  </r>
  <r>
    <x v="3"/>
    <x v="1260"/>
    <x v="0"/>
    <x v="1"/>
    <s v="Well protected"/>
    <x v="0"/>
    <s v="Well protected"/>
    <m/>
    <x v="0"/>
  </r>
  <r>
    <x v="3"/>
    <x v="1261"/>
    <x v="0"/>
    <x v="0"/>
    <s v="Well protected"/>
    <x v="0"/>
    <s v="Well protected"/>
    <m/>
    <x v="0"/>
  </r>
  <r>
    <x v="3"/>
    <x v="1262"/>
    <x v="2"/>
    <x v="1"/>
    <s v="Not protected"/>
    <x v="3"/>
    <s v="Not protected"/>
    <m/>
    <x v="0"/>
  </r>
  <r>
    <x v="3"/>
    <x v="1263"/>
    <x v="1"/>
    <x v="1"/>
    <s v="Not protected"/>
    <x v="3"/>
    <s v="Poorly protected"/>
    <m/>
    <x v="1"/>
  </r>
  <r>
    <x v="3"/>
    <x v="1264"/>
    <x v="0"/>
    <x v="0"/>
    <s v="Well protected"/>
    <x v="0"/>
    <s v="Well protected"/>
    <m/>
    <x v="0"/>
  </r>
  <r>
    <x v="3"/>
    <x v="1265"/>
    <x v="0"/>
    <x v="1"/>
    <s v="Poorly protected"/>
    <x v="1"/>
    <s v="Poorly protected"/>
    <m/>
    <x v="0"/>
  </r>
  <r>
    <x v="3"/>
    <x v="1266"/>
    <x v="5"/>
    <x v="1"/>
    <s v="Not protected"/>
    <x v="3"/>
    <s v="Not protected"/>
    <m/>
    <x v="0"/>
  </r>
  <r>
    <x v="3"/>
    <x v="1267"/>
    <x v="0"/>
    <x v="1"/>
    <s v="Not protected"/>
    <x v="1"/>
    <s v="Poorly protected"/>
    <m/>
    <x v="0"/>
  </r>
  <r>
    <x v="3"/>
    <x v="1268"/>
    <x v="5"/>
    <x v="1"/>
    <s v="Not protected"/>
    <x v="3"/>
    <s v="Not protected"/>
    <m/>
    <x v="0"/>
  </r>
  <r>
    <x v="3"/>
    <x v="1269"/>
    <x v="0"/>
    <x v="1"/>
    <s v="Well protected"/>
    <x v="0"/>
    <s v="Well protected"/>
    <m/>
    <x v="0"/>
  </r>
  <r>
    <x v="3"/>
    <x v="1270"/>
    <x v="0"/>
    <x v="1"/>
    <s v="Well protected"/>
    <x v="0"/>
    <s v="Well protected"/>
    <m/>
    <x v="0"/>
  </r>
  <r>
    <x v="3"/>
    <x v="1271"/>
    <x v="0"/>
    <x v="1"/>
    <s v="Well protected"/>
    <x v="0"/>
    <s v="Well protected"/>
    <m/>
    <x v="0"/>
  </r>
  <r>
    <x v="3"/>
    <x v="1272"/>
    <x v="1"/>
    <x v="0"/>
    <s v="Not protected"/>
    <x v="2"/>
    <s v="Moderately protected"/>
    <m/>
    <x v="0"/>
  </r>
  <r>
    <x v="3"/>
    <x v="1273"/>
    <x v="0"/>
    <x v="1"/>
    <s v="Well protected"/>
    <x v="0"/>
    <s v="Well protected"/>
    <m/>
    <x v="0"/>
  </r>
  <r>
    <x v="3"/>
    <x v="1274"/>
    <x v="0"/>
    <x v="1"/>
    <s v="Well protected"/>
    <x v="0"/>
    <s v="Well protected"/>
    <m/>
    <x v="0"/>
  </r>
  <r>
    <x v="3"/>
    <x v="1275"/>
    <x v="0"/>
    <x v="1"/>
    <s v="Well protected"/>
    <x v="0"/>
    <s v="Well protected"/>
    <m/>
    <x v="0"/>
  </r>
  <r>
    <x v="3"/>
    <x v="1276"/>
    <x v="2"/>
    <x v="1"/>
    <s v="Poorly protected"/>
    <x v="1"/>
    <s v="Poorly protected"/>
    <m/>
    <x v="0"/>
  </r>
  <r>
    <x v="3"/>
    <x v="1277"/>
    <x v="2"/>
    <x v="0"/>
    <s v="Well protected"/>
    <x v="0"/>
    <s v="Well protected"/>
    <m/>
    <x v="0"/>
  </r>
  <r>
    <x v="3"/>
    <x v="1278"/>
    <x v="1"/>
    <x v="1"/>
    <s v="Not protected"/>
    <x v="3"/>
    <s v="Not protected"/>
    <m/>
    <x v="1"/>
  </r>
  <r>
    <x v="3"/>
    <x v="1279"/>
    <x v="2"/>
    <x v="1"/>
    <s v="Well protected"/>
    <x v="0"/>
    <s v="Well protected"/>
    <m/>
    <x v="0"/>
  </r>
  <r>
    <x v="3"/>
    <x v="1280"/>
    <x v="8"/>
    <x v="1"/>
    <s v="Poorly protected"/>
    <x v="1"/>
    <s v="Poorly protected"/>
    <m/>
    <x v="0"/>
  </r>
  <r>
    <x v="3"/>
    <x v="1281"/>
    <x v="2"/>
    <x v="1"/>
    <s v="Poorly protected"/>
    <x v="1"/>
    <s v="Moderately protected"/>
    <m/>
    <x v="0"/>
  </r>
  <r>
    <x v="3"/>
    <x v="1282"/>
    <x v="0"/>
    <x v="1"/>
    <s v="Well protected"/>
    <x v="0"/>
    <s v="Well protected"/>
    <m/>
    <x v="0"/>
  </r>
  <r>
    <x v="3"/>
    <x v="1283"/>
    <x v="0"/>
    <x v="1"/>
    <s v="Not protected"/>
    <x v="3"/>
    <s v="Not protected"/>
    <m/>
    <x v="0"/>
  </r>
  <r>
    <x v="3"/>
    <x v="1284"/>
    <x v="1"/>
    <x v="1"/>
    <s v="Not protected"/>
    <x v="3"/>
    <s v="Poorly protected"/>
    <m/>
    <x v="1"/>
  </r>
  <r>
    <x v="3"/>
    <x v="1285"/>
    <x v="3"/>
    <x v="1"/>
    <s v="Well protected"/>
    <x v="0"/>
    <s v="Well protected"/>
    <m/>
    <x v="0"/>
  </r>
  <r>
    <x v="3"/>
    <x v="1286"/>
    <x v="0"/>
    <x v="1"/>
    <s v="Well protected"/>
    <x v="0"/>
    <s v="Well protected"/>
    <m/>
    <x v="0"/>
  </r>
  <r>
    <x v="3"/>
    <x v="1287"/>
    <x v="2"/>
    <x v="1"/>
    <s v="Not protected"/>
    <x v="3"/>
    <s v="Not protected"/>
    <m/>
    <x v="0"/>
  </r>
  <r>
    <x v="3"/>
    <x v="1288"/>
    <x v="5"/>
    <x v="0"/>
    <s v="Not protected"/>
    <x v="3"/>
    <s v="Not protected"/>
    <m/>
    <x v="0"/>
  </r>
  <r>
    <x v="3"/>
    <x v="1289"/>
    <x v="0"/>
    <x v="0"/>
    <s v="Well protected"/>
    <x v="0"/>
    <s v="Well protected"/>
    <m/>
    <x v="0"/>
  </r>
  <r>
    <x v="3"/>
    <x v="1290"/>
    <x v="0"/>
    <x v="1"/>
    <s v="Well protected"/>
    <x v="0"/>
    <s v="Well protected"/>
    <m/>
    <x v="0"/>
  </r>
  <r>
    <x v="3"/>
    <x v="1291"/>
    <x v="0"/>
    <x v="0"/>
    <s v="Well protected"/>
    <x v="0"/>
    <s v="Well protected"/>
    <m/>
    <x v="0"/>
  </r>
  <r>
    <x v="3"/>
    <x v="1292"/>
    <x v="0"/>
    <x v="1"/>
    <s v="Well protected"/>
    <x v="0"/>
    <s v="Well protected"/>
    <m/>
    <x v="0"/>
  </r>
  <r>
    <x v="3"/>
    <x v="1293"/>
    <x v="8"/>
    <x v="1"/>
    <s v="Not protected"/>
    <x v="3"/>
    <s v="Not protected"/>
    <m/>
    <x v="0"/>
  </r>
  <r>
    <x v="3"/>
    <x v="1294"/>
    <x v="3"/>
    <x v="1"/>
    <s v="Well protected"/>
    <x v="0"/>
    <s v="Well protected"/>
    <m/>
    <x v="0"/>
  </r>
  <r>
    <x v="3"/>
    <x v="1295"/>
    <x v="0"/>
    <x v="1"/>
    <s v="Well protected"/>
    <x v="0"/>
    <s v="Well protected"/>
    <m/>
    <x v="0"/>
  </r>
  <r>
    <x v="3"/>
    <x v="1296"/>
    <x v="0"/>
    <x v="1"/>
    <s v="Well protected"/>
    <x v="0"/>
    <s v="Well protected"/>
    <m/>
    <x v="0"/>
  </r>
  <r>
    <x v="3"/>
    <x v="1297"/>
    <x v="0"/>
    <x v="1"/>
    <s v="Well protected"/>
    <x v="0"/>
    <s v="Well protected"/>
    <m/>
    <x v="0"/>
  </r>
  <r>
    <x v="3"/>
    <x v="1298"/>
    <x v="3"/>
    <x v="0"/>
    <s v="Well protected"/>
    <x v="0"/>
    <s v="Well protected"/>
    <m/>
    <x v="0"/>
  </r>
  <r>
    <x v="3"/>
    <x v="1299"/>
    <x v="0"/>
    <x v="1"/>
    <s v="Well protected"/>
    <x v="0"/>
    <s v="Well protected"/>
    <m/>
    <x v="0"/>
  </r>
  <r>
    <x v="3"/>
    <x v="1300"/>
    <x v="0"/>
    <x v="1"/>
    <s v="Not protected"/>
    <x v="3"/>
    <s v="Not protected"/>
    <m/>
    <x v="0"/>
  </r>
  <r>
    <x v="3"/>
    <x v="1301"/>
    <x v="0"/>
    <x v="1"/>
    <s v="Moderately protected"/>
    <x v="0"/>
    <s v="Well protected"/>
    <m/>
    <x v="0"/>
  </r>
  <r>
    <x v="3"/>
    <x v="1302"/>
    <x v="0"/>
    <x v="1"/>
    <s v="Well protected"/>
    <x v="0"/>
    <s v="Well protected"/>
    <m/>
    <x v="0"/>
  </r>
  <r>
    <x v="3"/>
    <x v="1303"/>
    <x v="1"/>
    <x v="1"/>
    <s v="Not protected"/>
    <x v="3"/>
    <s v="Not protected"/>
    <m/>
    <x v="1"/>
  </r>
  <r>
    <x v="3"/>
    <x v="1304"/>
    <x v="0"/>
    <x v="1"/>
    <s v="Not protected"/>
    <x v="3"/>
    <s v="Not protected"/>
    <m/>
    <x v="0"/>
  </r>
  <r>
    <x v="3"/>
    <x v="1305"/>
    <x v="0"/>
    <x v="0"/>
    <s v="Well protected"/>
    <x v="0"/>
    <s v="Well protected"/>
    <m/>
    <x v="0"/>
  </r>
  <r>
    <x v="3"/>
    <x v="1306"/>
    <x v="0"/>
    <x v="0"/>
    <s v="Well protected"/>
    <x v="0"/>
    <s v="Well protected"/>
    <m/>
    <x v="0"/>
  </r>
  <r>
    <x v="3"/>
    <x v="1307"/>
    <x v="0"/>
    <x v="0"/>
    <s v="Well protected"/>
    <x v="0"/>
    <s v="Well protected"/>
    <m/>
    <x v="0"/>
  </r>
  <r>
    <x v="3"/>
    <x v="1308"/>
    <x v="0"/>
    <x v="0"/>
    <s v="Moderately protected"/>
    <x v="0"/>
    <s v="Well protected"/>
    <m/>
    <x v="0"/>
  </r>
  <r>
    <x v="3"/>
    <x v="1309"/>
    <x v="2"/>
    <x v="1"/>
    <s v="Poorly protected"/>
    <x v="1"/>
    <s v="Poorly protected"/>
    <m/>
    <x v="0"/>
  </r>
  <r>
    <x v="3"/>
    <x v="1310"/>
    <x v="2"/>
    <x v="1"/>
    <s v="Not protected"/>
    <x v="3"/>
    <s v="Not protected"/>
    <m/>
    <x v="0"/>
  </r>
  <r>
    <x v="3"/>
    <x v="1311"/>
    <x v="0"/>
    <x v="1"/>
    <s v="Well protected"/>
    <x v="0"/>
    <s v="Well protected"/>
    <m/>
    <x v="0"/>
  </r>
  <r>
    <x v="3"/>
    <x v="1312"/>
    <x v="3"/>
    <x v="1"/>
    <s v="Moderately protected"/>
    <x v="2"/>
    <s v="Moderately protected"/>
    <m/>
    <x v="0"/>
  </r>
  <r>
    <x v="3"/>
    <x v="1313"/>
    <x v="1"/>
    <x v="1"/>
    <s v="Not protected"/>
    <x v="3"/>
    <s v="Not protected"/>
    <m/>
    <x v="1"/>
  </r>
  <r>
    <x v="3"/>
    <x v="1314"/>
    <x v="3"/>
    <x v="1"/>
    <s v="Not protected"/>
    <x v="3"/>
    <s v="Not protected"/>
    <m/>
    <x v="0"/>
  </r>
  <r>
    <x v="3"/>
    <x v="1315"/>
    <x v="0"/>
    <x v="0"/>
    <s v="Well protected"/>
    <x v="0"/>
    <s v="Well protected"/>
    <m/>
    <x v="0"/>
  </r>
  <r>
    <x v="3"/>
    <x v="1316"/>
    <x v="1"/>
    <x v="1"/>
    <s v="Poorly protected"/>
    <x v="2"/>
    <s v="Moderately protected"/>
    <m/>
    <x v="0"/>
  </r>
  <r>
    <x v="3"/>
    <x v="1317"/>
    <x v="0"/>
    <x v="1"/>
    <s v="Well protected"/>
    <x v="0"/>
    <s v="Well protected"/>
    <m/>
    <x v="0"/>
  </r>
  <r>
    <x v="3"/>
    <x v="1318"/>
    <x v="0"/>
    <x v="1"/>
    <s v="Poorly protected"/>
    <x v="1"/>
    <s v="Poorly protected"/>
    <m/>
    <x v="0"/>
  </r>
  <r>
    <x v="3"/>
    <x v="1319"/>
    <x v="0"/>
    <x v="0"/>
    <s v="Well protected"/>
    <x v="0"/>
    <s v="Well protected"/>
    <m/>
    <x v="0"/>
  </r>
  <r>
    <x v="3"/>
    <x v="1320"/>
    <x v="2"/>
    <x v="1"/>
    <s v="Not protected"/>
    <x v="3"/>
    <s v="Not protected"/>
    <m/>
    <x v="0"/>
  </r>
  <r>
    <x v="3"/>
    <x v="1321"/>
    <x v="0"/>
    <x v="0"/>
    <s v="Well protected"/>
    <x v="0"/>
    <s v="Well protected"/>
    <m/>
    <x v="0"/>
  </r>
  <r>
    <x v="3"/>
    <x v="1322"/>
    <x v="0"/>
    <x v="0"/>
    <s v="Well protected"/>
    <x v="0"/>
    <s v="Well protected"/>
    <m/>
    <x v="0"/>
  </r>
  <r>
    <x v="3"/>
    <x v="1323"/>
    <x v="0"/>
    <x v="0"/>
    <s v="Moderately protected"/>
    <x v="0"/>
    <s v="Well protected"/>
    <m/>
    <x v="0"/>
  </r>
  <r>
    <x v="3"/>
    <x v="1324"/>
    <x v="0"/>
    <x v="0"/>
    <s v="Well protected"/>
    <x v="0"/>
    <s v="Well protected"/>
    <m/>
    <x v="0"/>
  </r>
  <r>
    <x v="3"/>
    <x v="1325"/>
    <x v="7"/>
    <x v="1"/>
    <s v="Poorly protected"/>
    <x v="1"/>
    <s v="Poorly protected"/>
    <m/>
    <x v="0"/>
  </r>
  <r>
    <x v="3"/>
    <x v="1326"/>
    <x v="5"/>
    <x v="1"/>
    <s v="Poorly protected"/>
    <x v="1"/>
    <s v="Poorly protected"/>
    <m/>
    <x v="0"/>
  </r>
  <r>
    <x v="3"/>
    <x v="1327"/>
    <x v="0"/>
    <x v="0"/>
    <s v="Well protected"/>
    <x v="0"/>
    <s v="Well protected"/>
    <m/>
    <x v="0"/>
  </r>
  <r>
    <x v="3"/>
    <x v="1328"/>
    <x v="3"/>
    <x v="0"/>
    <s v="Well protected"/>
    <x v="0"/>
    <s v="Well protected"/>
    <m/>
    <x v="0"/>
  </r>
  <r>
    <x v="3"/>
    <x v="1329"/>
    <x v="0"/>
    <x v="0"/>
    <s v="Well protected"/>
    <x v="0"/>
    <s v="Well protected"/>
    <m/>
    <x v="0"/>
  </r>
  <r>
    <x v="3"/>
    <x v="1330"/>
    <x v="0"/>
    <x v="1"/>
    <s v="Well protected"/>
    <x v="0"/>
    <s v="Well protected"/>
    <m/>
    <x v="0"/>
  </r>
  <r>
    <x v="3"/>
    <x v="1331"/>
    <x v="0"/>
    <x v="0"/>
    <s v="Well protected"/>
    <x v="0"/>
    <s v="Well protected"/>
    <m/>
    <x v="0"/>
  </r>
  <r>
    <x v="3"/>
    <x v="1332"/>
    <x v="0"/>
    <x v="0"/>
    <s v="Well protected"/>
    <x v="0"/>
    <s v="Well protected"/>
    <m/>
    <x v="0"/>
  </r>
  <r>
    <x v="3"/>
    <x v="1333"/>
    <x v="0"/>
    <x v="1"/>
    <s v="Well protected"/>
    <x v="0"/>
    <s v="Well protected"/>
    <m/>
    <x v="0"/>
  </r>
  <r>
    <x v="3"/>
    <x v="1334"/>
    <x v="0"/>
    <x v="1"/>
    <s v="Well protected"/>
    <x v="0"/>
    <s v="Well protected"/>
    <m/>
    <x v="0"/>
  </r>
  <r>
    <x v="3"/>
    <x v="1335"/>
    <x v="0"/>
    <x v="0"/>
    <s v="Well protected"/>
    <x v="0"/>
    <s v="Well protected"/>
    <m/>
    <x v="0"/>
  </r>
  <r>
    <x v="3"/>
    <x v="1336"/>
    <x v="0"/>
    <x v="0"/>
    <s v="Well protected"/>
    <x v="0"/>
    <s v="Well protected"/>
    <m/>
    <x v="0"/>
  </r>
  <r>
    <x v="3"/>
    <x v="1337"/>
    <x v="0"/>
    <x v="1"/>
    <s v="Well protected"/>
    <x v="0"/>
    <s v="Well protected"/>
    <m/>
    <x v="0"/>
  </r>
  <r>
    <x v="3"/>
    <x v="1338"/>
    <x v="0"/>
    <x v="1"/>
    <s v="Well protected"/>
    <x v="0"/>
    <s v="Well protected"/>
    <m/>
    <x v="0"/>
  </r>
  <r>
    <x v="3"/>
    <x v="1339"/>
    <x v="0"/>
    <x v="1"/>
    <s v="Poorly protected"/>
    <x v="1"/>
    <s v="Poorly protected"/>
    <m/>
    <x v="0"/>
  </r>
  <r>
    <x v="3"/>
    <x v="1340"/>
    <x v="0"/>
    <x v="1"/>
    <s v="Well protected"/>
    <x v="0"/>
    <s v="Well protected"/>
    <m/>
    <x v="0"/>
  </r>
  <r>
    <x v="3"/>
    <x v="1341"/>
    <x v="0"/>
    <x v="0"/>
    <s v="Well protected"/>
    <x v="0"/>
    <s v="Well protected"/>
    <m/>
    <x v="0"/>
  </r>
  <r>
    <x v="3"/>
    <x v="1342"/>
    <x v="0"/>
    <x v="0"/>
    <s v="Well protected"/>
    <x v="0"/>
    <s v="Well protected"/>
    <m/>
    <x v="0"/>
  </r>
  <r>
    <x v="3"/>
    <x v="1343"/>
    <x v="0"/>
    <x v="1"/>
    <s v="Well protected"/>
    <x v="0"/>
    <s v="Well protected"/>
    <m/>
    <x v="0"/>
  </r>
  <r>
    <x v="3"/>
    <x v="1344"/>
    <x v="0"/>
    <x v="0"/>
    <s v="Well protected"/>
    <x v="0"/>
    <s v="Well protected"/>
    <m/>
    <x v="0"/>
  </r>
  <r>
    <x v="3"/>
    <x v="1345"/>
    <x v="0"/>
    <x v="1"/>
    <s v="Well protected"/>
    <x v="0"/>
    <s v="Well protected"/>
    <m/>
    <x v="0"/>
  </r>
  <r>
    <x v="3"/>
    <x v="1346"/>
    <x v="0"/>
    <x v="0"/>
    <s v="Not protected"/>
    <x v="3"/>
    <s v="Not protected"/>
    <m/>
    <x v="0"/>
  </r>
  <r>
    <x v="3"/>
    <x v="1347"/>
    <x v="0"/>
    <x v="0"/>
    <s v="Well protected"/>
    <x v="0"/>
    <s v="Well protected"/>
    <m/>
    <x v="0"/>
  </r>
  <r>
    <x v="3"/>
    <x v="1348"/>
    <x v="0"/>
    <x v="1"/>
    <s v="Well protected"/>
    <x v="0"/>
    <s v="Well protected"/>
    <m/>
    <x v="0"/>
  </r>
  <r>
    <x v="3"/>
    <x v="1349"/>
    <x v="0"/>
    <x v="0"/>
    <s v="Well protected"/>
    <x v="0"/>
    <s v="Well protected"/>
    <m/>
    <x v="0"/>
  </r>
  <r>
    <x v="3"/>
    <x v="1350"/>
    <x v="0"/>
    <x v="1"/>
    <s v="Well protected"/>
    <x v="0"/>
    <s v="Well protected"/>
    <m/>
    <x v="0"/>
  </r>
  <r>
    <x v="3"/>
    <x v="1351"/>
    <x v="2"/>
    <x v="1"/>
    <s v="Poorly protected"/>
    <x v="2"/>
    <s v="Well protected"/>
    <m/>
    <x v="0"/>
  </r>
  <r>
    <x v="3"/>
    <x v="1352"/>
    <x v="0"/>
    <x v="1"/>
    <s v="Well protected"/>
    <x v="0"/>
    <s v="Well protected"/>
    <m/>
    <x v="0"/>
  </r>
  <r>
    <x v="3"/>
    <x v="1353"/>
    <x v="0"/>
    <x v="1"/>
    <s v="Well protected"/>
    <x v="0"/>
    <s v="Well protected"/>
    <m/>
    <x v="0"/>
  </r>
  <r>
    <x v="3"/>
    <x v="1354"/>
    <x v="5"/>
    <x v="1"/>
    <s v="Poorly protected"/>
    <x v="1"/>
    <s v="Poorly protected"/>
    <m/>
    <x v="0"/>
  </r>
  <r>
    <x v="3"/>
    <x v="1355"/>
    <x v="0"/>
    <x v="0"/>
    <s v="Well protected"/>
    <x v="0"/>
    <s v="Well protected"/>
    <m/>
    <x v="0"/>
  </r>
  <r>
    <x v="3"/>
    <x v="1356"/>
    <x v="0"/>
    <x v="1"/>
    <s v="Poorly protected"/>
    <x v="0"/>
    <s v="Well protected"/>
    <m/>
    <x v="0"/>
  </r>
  <r>
    <x v="3"/>
    <x v="1357"/>
    <x v="7"/>
    <x v="1"/>
    <s v="Not protected"/>
    <x v="3"/>
    <s v="Not protected"/>
    <m/>
    <x v="0"/>
  </r>
  <r>
    <x v="3"/>
    <x v="1358"/>
    <x v="7"/>
    <x v="1"/>
    <s v="Not protected"/>
    <x v="2"/>
    <s v="Moderately protected"/>
    <m/>
    <x v="0"/>
  </r>
  <r>
    <x v="3"/>
    <x v="1359"/>
    <x v="0"/>
    <x v="1"/>
    <s v="Not protected"/>
    <x v="3"/>
    <s v="Not protected"/>
    <m/>
    <x v="0"/>
  </r>
  <r>
    <x v="3"/>
    <x v="1360"/>
    <x v="1"/>
    <x v="1"/>
    <s v="Not protected"/>
    <x v="3"/>
    <s v="Not protected"/>
    <m/>
    <x v="1"/>
  </r>
  <r>
    <x v="3"/>
    <x v="1361"/>
    <x v="0"/>
    <x v="0"/>
    <s v="Well protected"/>
    <x v="0"/>
    <s v="Well protected"/>
    <m/>
    <x v="0"/>
  </r>
  <r>
    <x v="3"/>
    <x v="1362"/>
    <x v="0"/>
    <x v="1"/>
    <s v="Well protected"/>
    <x v="0"/>
    <s v="Well protected"/>
    <m/>
    <x v="0"/>
  </r>
  <r>
    <x v="3"/>
    <x v="1363"/>
    <x v="0"/>
    <x v="0"/>
    <s v="Well protected"/>
    <x v="0"/>
    <s v="Well protected"/>
    <m/>
    <x v="0"/>
  </r>
  <r>
    <x v="3"/>
    <x v="1364"/>
    <x v="0"/>
    <x v="0"/>
    <s v="Well protected"/>
    <x v="0"/>
    <s v="Well protected"/>
    <m/>
    <x v="0"/>
  </r>
  <r>
    <x v="3"/>
    <x v="1365"/>
    <x v="0"/>
    <x v="0"/>
    <s v="Moderately protected"/>
    <x v="0"/>
    <s v="Well protected"/>
    <m/>
    <x v="0"/>
  </r>
  <r>
    <x v="3"/>
    <x v="1366"/>
    <x v="0"/>
    <x v="0"/>
    <s v="Well protected"/>
    <x v="0"/>
    <s v="Well protected"/>
    <m/>
    <x v="0"/>
  </r>
  <r>
    <x v="3"/>
    <x v="1367"/>
    <x v="0"/>
    <x v="1"/>
    <s v="Well protected"/>
    <x v="0"/>
    <s v="Well protected"/>
    <m/>
    <x v="0"/>
  </r>
  <r>
    <x v="3"/>
    <x v="1368"/>
    <x v="0"/>
    <x v="0"/>
    <s v="Well protected"/>
    <x v="0"/>
    <s v="Well protected"/>
    <m/>
    <x v="0"/>
  </r>
  <r>
    <x v="3"/>
    <x v="1369"/>
    <x v="0"/>
    <x v="1"/>
    <s v="Well protected"/>
    <x v="0"/>
    <s v="Well protected"/>
    <m/>
    <x v="0"/>
  </r>
  <r>
    <x v="3"/>
    <x v="1370"/>
    <x v="0"/>
    <x v="1"/>
    <s v="Moderately protected"/>
    <x v="0"/>
    <s v="Well protected"/>
    <m/>
    <x v="0"/>
  </r>
  <r>
    <x v="3"/>
    <x v="1371"/>
    <x v="0"/>
    <x v="0"/>
    <s v="Well protected"/>
    <x v="0"/>
    <s v="Well protected"/>
    <m/>
    <x v="0"/>
  </r>
  <r>
    <x v="3"/>
    <x v="1372"/>
    <x v="5"/>
    <x v="0"/>
    <s v="Not protected"/>
    <x v="1"/>
    <s v="Poorly protected"/>
    <m/>
    <x v="0"/>
  </r>
  <r>
    <x v="3"/>
    <x v="1373"/>
    <x v="0"/>
    <x v="1"/>
    <s v="Well protected"/>
    <x v="0"/>
    <s v="Well protected"/>
    <m/>
    <x v="0"/>
  </r>
  <r>
    <x v="3"/>
    <x v="1374"/>
    <x v="0"/>
    <x v="1"/>
    <s v="Well protected"/>
    <x v="0"/>
    <s v="Well protected"/>
    <m/>
    <x v="0"/>
  </r>
  <r>
    <x v="3"/>
    <x v="1375"/>
    <x v="0"/>
    <x v="0"/>
    <s v="Well protected"/>
    <x v="0"/>
    <s v="Well protected"/>
    <m/>
    <x v="0"/>
  </r>
  <r>
    <x v="3"/>
    <x v="1376"/>
    <x v="0"/>
    <x v="1"/>
    <s v="Well protected"/>
    <x v="0"/>
    <s v="Well protected"/>
    <m/>
    <x v="0"/>
  </r>
  <r>
    <x v="3"/>
    <x v="1377"/>
    <x v="0"/>
    <x v="0"/>
    <s v="Well protected"/>
    <x v="0"/>
    <s v="Well protected"/>
    <m/>
    <x v="0"/>
  </r>
  <r>
    <x v="3"/>
    <x v="1378"/>
    <x v="0"/>
    <x v="0"/>
    <s v="Well protected"/>
    <x v="0"/>
    <s v="Well protected"/>
    <m/>
    <x v="0"/>
  </r>
  <r>
    <x v="3"/>
    <x v="1379"/>
    <x v="0"/>
    <x v="0"/>
    <s v="Poorly protected"/>
    <x v="1"/>
    <s v="Poorly protected"/>
    <m/>
    <x v="0"/>
  </r>
  <r>
    <x v="3"/>
    <x v="1380"/>
    <x v="4"/>
    <x v="1"/>
    <s v="Not protected"/>
    <x v="3"/>
    <s v="Not protected"/>
    <m/>
    <x v="1"/>
  </r>
  <r>
    <x v="3"/>
    <x v="1381"/>
    <x v="1"/>
    <x v="1"/>
    <s v="Not protected"/>
    <x v="3"/>
    <s v="Not protected"/>
    <m/>
    <x v="1"/>
  </r>
  <r>
    <x v="3"/>
    <x v="1382"/>
    <x v="2"/>
    <x v="1"/>
    <s v="Not protected"/>
    <x v="3"/>
    <s v="Not protected"/>
    <m/>
    <x v="0"/>
  </r>
  <r>
    <x v="3"/>
    <x v="1383"/>
    <x v="0"/>
    <x v="0"/>
    <s v="Well protected"/>
    <x v="0"/>
    <s v="Well protected"/>
    <m/>
    <x v="0"/>
  </r>
  <r>
    <x v="3"/>
    <x v="1384"/>
    <x v="0"/>
    <x v="1"/>
    <s v="Well protected"/>
    <x v="0"/>
    <s v="Well protected"/>
    <m/>
    <x v="0"/>
  </r>
  <r>
    <x v="3"/>
    <x v="1385"/>
    <x v="0"/>
    <x v="0"/>
    <s v="Well protected"/>
    <x v="0"/>
    <s v="Well protected"/>
    <m/>
    <x v="0"/>
  </r>
  <r>
    <x v="3"/>
    <x v="1386"/>
    <x v="0"/>
    <x v="1"/>
    <s v="Well protected"/>
    <x v="0"/>
    <s v="Well protected"/>
    <m/>
    <x v="0"/>
  </r>
  <r>
    <x v="3"/>
    <x v="1387"/>
    <x v="1"/>
    <x v="1"/>
    <s v="Poorly protected"/>
    <x v="1"/>
    <s v="Poorly protected"/>
    <m/>
    <x v="1"/>
  </r>
  <r>
    <x v="3"/>
    <x v="1388"/>
    <x v="3"/>
    <x v="1"/>
    <s v="Well protected"/>
    <x v="0"/>
    <s v="Well protected"/>
    <m/>
    <x v="0"/>
  </r>
  <r>
    <x v="3"/>
    <x v="1389"/>
    <x v="2"/>
    <x v="1"/>
    <s v="Not protected"/>
    <x v="3"/>
    <s v="Not protected"/>
    <m/>
    <x v="0"/>
  </r>
  <r>
    <x v="3"/>
    <x v="1390"/>
    <x v="3"/>
    <x v="1"/>
    <s v="Well protected"/>
    <x v="0"/>
    <s v="Well protected"/>
    <m/>
    <x v="0"/>
  </r>
  <r>
    <x v="3"/>
    <x v="1391"/>
    <x v="0"/>
    <x v="1"/>
    <s v="Well protected"/>
    <x v="0"/>
    <s v="Well protected"/>
    <m/>
    <x v="0"/>
  </r>
  <r>
    <x v="3"/>
    <x v="1392"/>
    <x v="0"/>
    <x v="0"/>
    <s v="Well protected"/>
    <x v="0"/>
    <s v="Well protected"/>
    <m/>
    <x v="0"/>
  </r>
  <r>
    <x v="3"/>
    <x v="1393"/>
    <x v="2"/>
    <x v="1"/>
    <s v="Not protected"/>
    <x v="3"/>
    <s v="Not protected"/>
    <m/>
    <x v="0"/>
  </r>
  <r>
    <x v="3"/>
    <x v="1394"/>
    <x v="0"/>
    <x v="1"/>
    <s v="Well protected"/>
    <x v="0"/>
    <s v="Well protected"/>
    <m/>
    <x v="0"/>
  </r>
  <r>
    <x v="3"/>
    <x v="1395"/>
    <x v="0"/>
    <x v="1"/>
    <s v="Not protected"/>
    <x v="3"/>
    <s v="Not protected"/>
    <m/>
    <x v="0"/>
  </r>
  <r>
    <x v="3"/>
    <x v="1396"/>
    <x v="0"/>
    <x v="0"/>
    <s v="Well protected"/>
    <x v="0"/>
    <s v="Well protected"/>
    <m/>
    <x v="0"/>
  </r>
  <r>
    <x v="3"/>
    <x v="1397"/>
    <x v="0"/>
    <x v="0"/>
    <s v="Well protected"/>
    <x v="0"/>
    <s v="Well protected"/>
    <m/>
    <x v="0"/>
  </r>
  <r>
    <x v="3"/>
    <x v="1398"/>
    <x v="4"/>
    <x v="1"/>
    <s v="Well protected"/>
    <x v="2"/>
    <s v="Well protected"/>
    <m/>
    <x v="0"/>
  </r>
  <r>
    <x v="3"/>
    <x v="1399"/>
    <x v="0"/>
    <x v="1"/>
    <s v="Well protected"/>
    <x v="0"/>
    <s v="Well protected"/>
    <m/>
    <x v="0"/>
  </r>
  <r>
    <x v="3"/>
    <x v="1400"/>
    <x v="2"/>
    <x v="1"/>
    <s v="Well protected"/>
    <x v="0"/>
    <s v="Well protected"/>
    <m/>
    <x v="0"/>
  </r>
  <r>
    <x v="3"/>
    <x v="1401"/>
    <x v="0"/>
    <x v="0"/>
    <s v="Not protected"/>
    <x v="1"/>
    <s v="Poorly protected"/>
    <m/>
    <x v="0"/>
  </r>
  <r>
    <x v="3"/>
    <x v="1402"/>
    <x v="0"/>
    <x v="1"/>
    <s v="Well protected"/>
    <x v="0"/>
    <s v="Well protected"/>
    <m/>
    <x v="0"/>
  </r>
  <r>
    <x v="3"/>
    <x v="1403"/>
    <x v="1"/>
    <x v="1"/>
    <s v="Not protected"/>
    <x v="3"/>
    <s v="Not protected"/>
    <m/>
    <x v="1"/>
  </r>
  <r>
    <x v="3"/>
    <x v="1404"/>
    <x v="0"/>
    <x v="0"/>
    <s v="Well protected"/>
    <x v="0"/>
    <s v="Well protected"/>
    <m/>
    <x v="0"/>
  </r>
  <r>
    <x v="3"/>
    <x v="1405"/>
    <x v="3"/>
    <x v="1"/>
    <s v="Well protected"/>
    <x v="0"/>
    <s v="Well protected"/>
    <m/>
    <x v="0"/>
  </r>
  <r>
    <x v="3"/>
    <x v="1406"/>
    <x v="3"/>
    <x v="1"/>
    <s v="Poorly protected"/>
    <x v="3"/>
    <s v="Poorly protected"/>
    <m/>
    <x v="0"/>
  </r>
  <r>
    <x v="3"/>
    <x v="1407"/>
    <x v="2"/>
    <x v="1"/>
    <s v="Not protected"/>
    <x v="3"/>
    <s v="Not protected"/>
    <m/>
    <x v="0"/>
  </r>
  <r>
    <x v="3"/>
    <x v="1408"/>
    <x v="0"/>
    <x v="1"/>
    <s v="Moderately protected"/>
    <x v="0"/>
    <s v="Well protected"/>
    <m/>
    <x v="0"/>
  </r>
  <r>
    <x v="3"/>
    <x v="1409"/>
    <x v="8"/>
    <x v="1"/>
    <s v="Poorly protected"/>
    <x v="1"/>
    <s v="Poorly protected"/>
    <m/>
    <x v="0"/>
  </r>
  <r>
    <x v="3"/>
    <x v="1410"/>
    <x v="2"/>
    <x v="1"/>
    <s v="Well protected"/>
    <x v="0"/>
    <s v="Well protected"/>
    <m/>
    <x v="0"/>
  </r>
  <r>
    <x v="3"/>
    <x v="1411"/>
    <x v="0"/>
    <x v="1"/>
    <s v="Well protected"/>
    <x v="0"/>
    <s v="Well protected"/>
    <m/>
    <x v="0"/>
  </r>
  <r>
    <x v="3"/>
    <x v="1412"/>
    <x v="2"/>
    <x v="1"/>
    <s v="Not protected"/>
    <x v="3"/>
    <s v="Not protected"/>
    <m/>
    <x v="0"/>
  </r>
  <r>
    <x v="3"/>
    <x v="1413"/>
    <x v="0"/>
    <x v="1"/>
    <s v="Well protected"/>
    <x v="0"/>
    <s v="Well protected"/>
    <m/>
    <x v="0"/>
  </r>
  <r>
    <x v="3"/>
    <x v="1414"/>
    <x v="2"/>
    <x v="1"/>
    <s v="Not protected"/>
    <x v="3"/>
    <s v="Not protected"/>
    <m/>
    <x v="0"/>
  </r>
  <r>
    <x v="3"/>
    <x v="1415"/>
    <x v="0"/>
    <x v="1"/>
    <s v="Well protected"/>
    <x v="0"/>
    <s v="Well protected"/>
    <m/>
    <x v="0"/>
  </r>
  <r>
    <x v="3"/>
    <x v="1416"/>
    <x v="0"/>
    <x v="1"/>
    <s v="Well protected"/>
    <x v="0"/>
    <s v="Well protected"/>
    <m/>
    <x v="0"/>
  </r>
  <r>
    <x v="3"/>
    <x v="1417"/>
    <x v="0"/>
    <x v="1"/>
    <s v="Well protected"/>
    <x v="0"/>
    <s v="Well protected"/>
    <m/>
    <x v="0"/>
  </r>
  <r>
    <x v="3"/>
    <x v="1418"/>
    <x v="0"/>
    <x v="1"/>
    <s v="Well protected"/>
    <x v="0"/>
    <s v="Well protected"/>
    <m/>
    <x v="0"/>
  </r>
  <r>
    <x v="3"/>
    <x v="1419"/>
    <x v="0"/>
    <x v="1"/>
    <s v="Well protected"/>
    <x v="0"/>
    <s v="Well protected"/>
    <m/>
    <x v="0"/>
  </r>
  <r>
    <x v="3"/>
    <x v="1420"/>
    <x v="5"/>
    <x v="1"/>
    <s v="Poorly protected"/>
    <x v="1"/>
    <s v="Poorly protected"/>
    <m/>
    <x v="0"/>
  </r>
  <r>
    <x v="3"/>
    <x v="1421"/>
    <x v="1"/>
    <x v="1"/>
    <s v="Not protected"/>
    <x v="3"/>
    <s v="Poorly protected"/>
    <m/>
    <x v="1"/>
  </r>
  <r>
    <x v="3"/>
    <x v="1422"/>
    <x v="3"/>
    <x v="1"/>
    <s v="Well protected"/>
    <x v="0"/>
    <s v="Well protected"/>
    <m/>
    <x v="0"/>
  </r>
  <r>
    <x v="3"/>
    <x v="1423"/>
    <x v="0"/>
    <x v="0"/>
    <s v="Well protected"/>
    <x v="0"/>
    <s v="Well protected"/>
    <m/>
    <x v="0"/>
  </r>
  <r>
    <x v="3"/>
    <x v="1424"/>
    <x v="0"/>
    <x v="0"/>
    <s v="Well protected"/>
    <x v="0"/>
    <s v="Well protected"/>
    <m/>
    <x v="0"/>
  </r>
  <r>
    <x v="3"/>
    <x v="1425"/>
    <x v="0"/>
    <x v="0"/>
    <s v="Well protected"/>
    <x v="0"/>
    <s v="Well protected"/>
    <m/>
    <x v="0"/>
  </r>
  <r>
    <x v="3"/>
    <x v="1426"/>
    <x v="2"/>
    <x v="0"/>
    <s v="Well protected"/>
    <x v="0"/>
    <s v="Well protected"/>
    <m/>
    <x v="0"/>
  </r>
  <r>
    <x v="3"/>
    <x v="1427"/>
    <x v="0"/>
    <x v="0"/>
    <s v="Well protected"/>
    <x v="0"/>
    <s v="Well protected"/>
    <m/>
    <x v="0"/>
  </r>
  <r>
    <x v="3"/>
    <x v="1428"/>
    <x v="0"/>
    <x v="0"/>
    <s v="Well protected"/>
    <x v="0"/>
    <s v="Well protected"/>
    <m/>
    <x v="0"/>
  </r>
  <r>
    <x v="3"/>
    <x v="1429"/>
    <x v="3"/>
    <x v="1"/>
    <s v="Moderately protected"/>
    <x v="2"/>
    <s v="Well protected"/>
    <m/>
    <x v="0"/>
  </r>
  <r>
    <x v="3"/>
    <x v="1430"/>
    <x v="5"/>
    <x v="1"/>
    <s v="Not protected"/>
    <x v="3"/>
    <s v="Not protected"/>
    <m/>
    <x v="0"/>
  </r>
  <r>
    <x v="3"/>
    <x v="1431"/>
    <x v="5"/>
    <x v="1"/>
    <s v="Poorly protected"/>
    <x v="1"/>
    <s v="Poorly protected"/>
    <m/>
    <x v="0"/>
  </r>
  <r>
    <x v="3"/>
    <x v="1432"/>
    <x v="0"/>
    <x v="0"/>
    <s v="Well protected"/>
    <x v="0"/>
    <s v="Well protected"/>
    <m/>
    <x v="0"/>
  </r>
  <r>
    <x v="3"/>
    <x v="1433"/>
    <x v="0"/>
    <x v="0"/>
    <s v="Well protected"/>
    <x v="0"/>
    <s v="Well protected"/>
    <m/>
    <x v="0"/>
  </r>
  <r>
    <x v="3"/>
    <x v="1434"/>
    <x v="4"/>
    <x v="1"/>
    <s v="Well protected"/>
    <x v="0"/>
    <s v="Well protected"/>
    <m/>
    <x v="0"/>
  </r>
  <r>
    <x v="3"/>
    <x v="1435"/>
    <x v="4"/>
    <x v="1"/>
    <s v="Not protected"/>
    <x v="3"/>
    <s v="Poorly protected"/>
    <m/>
    <x v="1"/>
  </r>
  <r>
    <x v="3"/>
    <x v="1436"/>
    <x v="3"/>
    <x v="1"/>
    <s v="Well protected"/>
    <x v="0"/>
    <s v="Well protected"/>
    <m/>
    <x v="0"/>
  </r>
  <r>
    <x v="3"/>
    <x v="1437"/>
    <x v="1"/>
    <x v="1"/>
    <s v="Well protected"/>
    <x v="0"/>
    <s v="Well protected"/>
    <m/>
    <x v="0"/>
  </r>
  <r>
    <x v="3"/>
    <x v="1438"/>
    <x v="0"/>
    <x v="1"/>
    <s v="Well protected"/>
    <x v="0"/>
    <s v="Well protected"/>
    <m/>
    <x v="0"/>
  </r>
  <r>
    <x v="3"/>
    <x v="1439"/>
    <x v="3"/>
    <x v="1"/>
    <s v="Well protected"/>
    <x v="0"/>
    <s v="Well protected"/>
    <m/>
    <x v="0"/>
  </r>
  <r>
    <x v="3"/>
    <x v="1440"/>
    <x v="3"/>
    <x v="1"/>
    <s v="Well protected"/>
    <x v="0"/>
    <s v="Well protected"/>
    <m/>
    <x v="0"/>
  </r>
  <r>
    <x v="3"/>
    <x v="1441"/>
    <x v="0"/>
    <x v="1"/>
    <s v="Well protected"/>
    <x v="0"/>
    <s v="Well protected"/>
    <m/>
    <x v="0"/>
  </r>
  <r>
    <x v="3"/>
    <x v="1442"/>
    <x v="3"/>
    <x v="1"/>
    <s v="Well protected"/>
    <x v="0"/>
    <s v="Well protected"/>
    <m/>
    <x v="0"/>
  </r>
  <r>
    <x v="3"/>
    <x v="1443"/>
    <x v="0"/>
    <x v="1"/>
    <s v="Well protected"/>
    <x v="0"/>
    <s v="Well protected"/>
    <m/>
    <x v="0"/>
  </r>
  <r>
    <x v="3"/>
    <x v="1444"/>
    <x v="0"/>
    <x v="1"/>
    <s v="Well protected"/>
    <x v="0"/>
    <s v="Well protected"/>
    <m/>
    <x v="0"/>
  </r>
  <r>
    <x v="3"/>
    <x v="1445"/>
    <x v="0"/>
    <x v="0"/>
    <s v="Well protected"/>
    <x v="0"/>
    <s v="Well protected"/>
    <m/>
    <x v="0"/>
  </r>
  <r>
    <x v="3"/>
    <x v="1446"/>
    <x v="3"/>
    <x v="1"/>
    <s v="Not protected"/>
    <x v="3"/>
    <s v="Not protected"/>
    <m/>
    <x v="0"/>
  </r>
  <r>
    <x v="3"/>
    <x v="1447"/>
    <x v="2"/>
    <x v="1"/>
    <s v="Well protected"/>
    <x v="0"/>
    <s v="Well protected"/>
    <m/>
    <x v="0"/>
  </r>
  <r>
    <x v="3"/>
    <x v="1448"/>
    <x v="7"/>
    <x v="1"/>
    <s v="Moderately protected"/>
    <x v="2"/>
    <s v="Well protected"/>
    <m/>
    <x v="0"/>
  </r>
  <r>
    <x v="3"/>
    <x v="1449"/>
    <x v="0"/>
    <x v="1"/>
    <s v="Well protected"/>
    <x v="0"/>
    <s v="Well protected"/>
    <m/>
    <x v="0"/>
  </r>
  <r>
    <x v="3"/>
    <x v="1450"/>
    <x v="0"/>
    <x v="0"/>
    <s v="Well protected"/>
    <x v="0"/>
    <s v="Well protected"/>
    <m/>
    <x v="0"/>
  </r>
  <r>
    <x v="3"/>
    <x v="1451"/>
    <x v="5"/>
    <x v="1"/>
    <s v="Not protected"/>
    <x v="3"/>
    <s v="Not protected"/>
    <m/>
    <x v="0"/>
  </r>
  <r>
    <x v="3"/>
    <x v="1452"/>
    <x v="0"/>
    <x v="1"/>
    <s v="Well protected"/>
    <x v="0"/>
    <s v="Well protected"/>
    <m/>
    <x v="0"/>
  </r>
  <r>
    <x v="3"/>
    <x v="1453"/>
    <x v="5"/>
    <x v="1"/>
    <s v="Poorly protected"/>
    <x v="1"/>
    <s v="Poorly protected"/>
    <m/>
    <x v="0"/>
  </r>
  <r>
    <x v="3"/>
    <x v="1454"/>
    <x v="7"/>
    <x v="1"/>
    <s v="Moderately protected"/>
    <x v="0"/>
    <s v="Well protected"/>
    <m/>
    <x v="0"/>
  </r>
  <r>
    <x v="3"/>
    <x v="1455"/>
    <x v="0"/>
    <x v="0"/>
    <s v="Well protected"/>
    <x v="0"/>
    <s v="Well protected"/>
    <m/>
    <x v="0"/>
  </r>
  <r>
    <x v="3"/>
    <x v="1456"/>
    <x v="0"/>
    <x v="0"/>
    <s v="Well protected"/>
    <x v="0"/>
    <s v="Well protected"/>
    <m/>
    <x v="0"/>
  </r>
  <r>
    <x v="3"/>
    <x v="1457"/>
    <x v="0"/>
    <x v="1"/>
    <s v="Well protected"/>
    <x v="0"/>
    <s v="Well protected"/>
    <m/>
    <x v="0"/>
  </r>
  <r>
    <x v="3"/>
    <x v="1458"/>
    <x v="0"/>
    <x v="1"/>
    <s v="Not protected"/>
    <x v="3"/>
    <s v="Not protected"/>
    <m/>
    <x v="0"/>
  </r>
  <r>
    <x v="3"/>
    <x v="1459"/>
    <x v="5"/>
    <x v="1"/>
    <s v="Not protected"/>
    <x v="3"/>
    <s v="Not protected"/>
    <m/>
    <x v="0"/>
  </r>
  <r>
    <x v="3"/>
    <x v="1460"/>
    <x v="3"/>
    <x v="1"/>
    <s v="Poorly protected"/>
    <x v="2"/>
    <s v="Moderately protected"/>
    <m/>
    <x v="0"/>
  </r>
  <r>
    <x v="3"/>
    <x v="1461"/>
    <x v="4"/>
    <x v="1"/>
    <s v="Not protected"/>
    <x v="3"/>
    <s v="Not protected"/>
    <m/>
    <x v="1"/>
  </r>
  <r>
    <x v="3"/>
    <x v="1462"/>
    <x v="0"/>
    <x v="1"/>
    <s v="Not protected"/>
    <x v="3"/>
    <s v="Not protected"/>
    <m/>
    <x v="0"/>
  </r>
  <r>
    <x v="3"/>
    <x v="1463"/>
    <x v="4"/>
    <x v="0"/>
    <s v="Poorly protected"/>
    <x v="1"/>
    <s v="Well protected"/>
    <m/>
    <x v="1"/>
  </r>
  <r>
    <x v="3"/>
    <x v="1464"/>
    <x v="0"/>
    <x v="0"/>
    <s v="Well protected"/>
    <x v="0"/>
    <s v="Well protected"/>
    <m/>
    <x v="0"/>
  </r>
  <r>
    <x v="3"/>
    <x v="1465"/>
    <x v="8"/>
    <x v="1"/>
    <s v="Poorly protected"/>
    <x v="1"/>
    <s v="Poorly protected"/>
    <m/>
    <x v="0"/>
  </r>
  <r>
    <x v="3"/>
    <x v="1466"/>
    <x v="0"/>
    <x v="0"/>
    <s v="Well protected"/>
    <x v="0"/>
    <s v="Well protected"/>
    <m/>
    <x v="0"/>
  </r>
  <r>
    <x v="3"/>
    <x v="1467"/>
    <x v="0"/>
    <x v="1"/>
    <s v="Well protected"/>
    <x v="0"/>
    <s v="Well protected"/>
    <m/>
    <x v="0"/>
  </r>
  <r>
    <x v="3"/>
    <x v="1468"/>
    <x v="0"/>
    <x v="0"/>
    <s v="Well protected"/>
    <x v="0"/>
    <s v="Well protected"/>
    <m/>
    <x v="0"/>
  </r>
  <r>
    <x v="3"/>
    <x v="1469"/>
    <x v="0"/>
    <x v="1"/>
    <s v="Well protected"/>
    <x v="0"/>
    <s v="Well protected"/>
    <m/>
    <x v="0"/>
  </r>
  <r>
    <x v="3"/>
    <x v="1470"/>
    <x v="0"/>
    <x v="1"/>
    <s v="Well protected"/>
    <x v="0"/>
    <s v="Well protected"/>
    <m/>
    <x v="0"/>
  </r>
  <r>
    <x v="3"/>
    <x v="1471"/>
    <x v="0"/>
    <x v="0"/>
    <s v="Well protected"/>
    <x v="0"/>
    <s v="Well protected"/>
    <m/>
    <x v="0"/>
  </r>
  <r>
    <x v="3"/>
    <x v="1472"/>
    <x v="0"/>
    <x v="0"/>
    <s v="Well protected"/>
    <x v="0"/>
    <s v="Well protected"/>
    <m/>
    <x v="0"/>
  </r>
  <r>
    <x v="3"/>
    <x v="1473"/>
    <x v="2"/>
    <x v="1"/>
    <s v="Poorly protected"/>
    <x v="2"/>
    <s v="Well protected"/>
    <m/>
    <x v="0"/>
  </r>
  <r>
    <x v="3"/>
    <x v="1474"/>
    <x v="0"/>
    <x v="0"/>
    <s v="Well protected"/>
    <x v="0"/>
    <s v="Well protected"/>
    <m/>
    <x v="0"/>
  </r>
  <r>
    <x v="3"/>
    <x v="1475"/>
    <x v="0"/>
    <x v="1"/>
    <s v="Well protected"/>
    <x v="0"/>
    <s v="Well protected"/>
    <m/>
    <x v="0"/>
  </r>
  <r>
    <x v="3"/>
    <x v="1476"/>
    <x v="0"/>
    <x v="0"/>
    <s v="Poorly protected"/>
    <x v="1"/>
    <s v="Poorly protected"/>
    <m/>
    <x v="0"/>
  </r>
  <r>
    <x v="3"/>
    <x v="1477"/>
    <x v="0"/>
    <x v="0"/>
    <s v="Moderately protected"/>
    <x v="2"/>
    <s v="Well protected"/>
    <m/>
    <x v="0"/>
  </r>
  <r>
    <x v="3"/>
    <x v="1478"/>
    <x v="0"/>
    <x v="0"/>
    <s v="Well protected"/>
    <x v="0"/>
    <s v="Well protected"/>
    <m/>
    <x v="0"/>
  </r>
  <r>
    <x v="3"/>
    <x v="1479"/>
    <x v="0"/>
    <x v="0"/>
    <s v="Well protected"/>
    <x v="0"/>
    <s v="Well protected"/>
    <m/>
    <x v="0"/>
  </r>
  <r>
    <x v="3"/>
    <x v="1480"/>
    <x v="1"/>
    <x v="1"/>
    <s v="Well protected"/>
    <x v="2"/>
    <s v="Well protected"/>
    <m/>
    <x v="0"/>
  </r>
  <r>
    <x v="3"/>
    <x v="1481"/>
    <x v="0"/>
    <x v="0"/>
    <s v="Well protected"/>
    <x v="0"/>
    <s v="Well protected"/>
    <m/>
    <x v="0"/>
  </r>
  <r>
    <x v="3"/>
    <x v="1482"/>
    <x v="0"/>
    <x v="0"/>
    <s v="Well protected"/>
    <x v="0"/>
    <s v="Well protected"/>
    <m/>
    <x v="0"/>
  </r>
  <r>
    <x v="3"/>
    <x v="1483"/>
    <x v="0"/>
    <x v="1"/>
    <s v="Well protected"/>
    <x v="0"/>
    <s v="Well protected"/>
    <m/>
    <x v="0"/>
  </r>
  <r>
    <x v="3"/>
    <x v="1484"/>
    <x v="1"/>
    <x v="0"/>
    <s v="Poorly protected"/>
    <x v="2"/>
    <s v="Well protected"/>
    <m/>
    <x v="0"/>
  </r>
  <r>
    <x v="3"/>
    <x v="1485"/>
    <x v="0"/>
    <x v="1"/>
    <s v="Moderately protected"/>
    <x v="0"/>
    <s v="Well protected"/>
    <m/>
    <x v="0"/>
  </r>
  <r>
    <x v="3"/>
    <x v="1486"/>
    <x v="0"/>
    <x v="0"/>
    <s v="Well protected"/>
    <x v="0"/>
    <s v="Well protected"/>
    <m/>
    <x v="0"/>
  </r>
  <r>
    <x v="3"/>
    <x v="1487"/>
    <x v="0"/>
    <x v="1"/>
    <s v="Not protected"/>
    <x v="3"/>
    <s v="Not protected"/>
    <m/>
    <x v="0"/>
  </r>
  <r>
    <x v="3"/>
    <x v="1488"/>
    <x v="3"/>
    <x v="1"/>
    <s v="Well protected"/>
    <x v="0"/>
    <s v="Well protected"/>
    <m/>
    <x v="0"/>
  </r>
  <r>
    <x v="3"/>
    <x v="1489"/>
    <x v="2"/>
    <x v="1"/>
    <s v="Poorly protected"/>
    <x v="1"/>
    <s v="Poorly protected"/>
    <m/>
    <x v="0"/>
  </r>
  <r>
    <x v="3"/>
    <x v="1490"/>
    <x v="2"/>
    <x v="1"/>
    <s v="Not protected"/>
    <x v="1"/>
    <s v="Poorly protected"/>
    <m/>
    <x v="0"/>
  </r>
  <r>
    <x v="3"/>
    <x v="1491"/>
    <x v="0"/>
    <x v="1"/>
    <s v="Well protected"/>
    <x v="0"/>
    <s v="Well protected"/>
    <m/>
    <x v="0"/>
  </r>
  <r>
    <x v="3"/>
    <x v="1492"/>
    <x v="0"/>
    <x v="0"/>
    <s v="Well protected"/>
    <x v="0"/>
    <s v="Well protected"/>
    <m/>
    <x v="0"/>
  </r>
  <r>
    <x v="3"/>
    <x v="1493"/>
    <x v="0"/>
    <x v="1"/>
    <s v="Well protected"/>
    <x v="0"/>
    <s v="Well protected"/>
    <m/>
    <x v="0"/>
  </r>
  <r>
    <x v="3"/>
    <x v="1494"/>
    <x v="0"/>
    <x v="0"/>
    <s v="Well protected"/>
    <x v="0"/>
    <s v="Well protected"/>
    <m/>
    <x v="0"/>
  </r>
  <r>
    <x v="3"/>
    <x v="1495"/>
    <x v="3"/>
    <x v="0"/>
    <s v="Moderately protected"/>
    <x v="1"/>
    <s v="Moderately protected"/>
    <m/>
    <x v="0"/>
  </r>
  <r>
    <x v="3"/>
    <x v="1496"/>
    <x v="0"/>
    <x v="1"/>
    <s v="Well protected"/>
    <x v="0"/>
    <s v="Well protected"/>
    <m/>
    <x v="0"/>
  </r>
  <r>
    <x v="3"/>
    <x v="1497"/>
    <x v="2"/>
    <x v="1"/>
    <s v="Well protected"/>
    <x v="0"/>
    <s v="Well protected"/>
    <m/>
    <x v="0"/>
  </r>
  <r>
    <x v="3"/>
    <x v="1498"/>
    <x v="0"/>
    <x v="1"/>
    <s v="Well protected"/>
    <x v="0"/>
    <s v="Well protected"/>
    <m/>
    <x v="0"/>
  </r>
  <r>
    <x v="3"/>
    <x v="1499"/>
    <x v="5"/>
    <x v="0"/>
    <s v="Not protected"/>
    <x v="3"/>
    <s v="Not protected"/>
    <m/>
    <x v="0"/>
  </r>
  <r>
    <x v="3"/>
    <x v="1500"/>
    <x v="0"/>
    <x v="1"/>
    <s v="Well protected"/>
    <x v="0"/>
    <s v="Well protected"/>
    <m/>
    <x v="0"/>
  </r>
  <r>
    <x v="3"/>
    <x v="1501"/>
    <x v="0"/>
    <x v="1"/>
    <s v="Well protected"/>
    <x v="0"/>
    <s v="Well protected"/>
    <m/>
    <x v="0"/>
  </r>
  <r>
    <x v="3"/>
    <x v="1502"/>
    <x v="1"/>
    <x v="1"/>
    <s v="Well protected"/>
    <x v="0"/>
    <s v="Well protected"/>
    <m/>
    <x v="0"/>
  </r>
  <r>
    <x v="3"/>
    <x v="1503"/>
    <x v="0"/>
    <x v="0"/>
    <s v="Well protected"/>
    <x v="0"/>
    <s v="Well protected"/>
    <m/>
    <x v="0"/>
  </r>
  <r>
    <x v="3"/>
    <x v="1504"/>
    <x v="0"/>
    <x v="0"/>
    <s v="Well protected"/>
    <x v="0"/>
    <s v="Well protected"/>
    <m/>
    <x v="0"/>
  </r>
  <r>
    <x v="3"/>
    <x v="1505"/>
    <x v="0"/>
    <x v="1"/>
    <s v="Well protected"/>
    <x v="2"/>
    <s v="Well protected"/>
    <m/>
    <x v="0"/>
  </r>
  <r>
    <x v="3"/>
    <x v="1506"/>
    <x v="0"/>
    <x v="1"/>
    <s v="Well protected"/>
    <x v="0"/>
    <s v="Well protected"/>
    <m/>
    <x v="0"/>
  </r>
  <r>
    <x v="3"/>
    <x v="1507"/>
    <x v="0"/>
    <x v="1"/>
    <s v="Well protected"/>
    <x v="0"/>
    <s v="Well protected"/>
    <m/>
    <x v="0"/>
  </r>
  <r>
    <x v="3"/>
    <x v="1508"/>
    <x v="0"/>
    <x v="1"/>
    <s v="Well protected"/>
    <x v="0"/>
    <s v="Well protected"/>
    <m/>
    <x v="0"/>
  </r>
  <r>
    <x v="3"/>
    <x v="1509"/>
    <x v="0"/>
    <x v="0"/>
    <s v="Well protected"/>
    <x v="0"/>
    <s v="Well protected"/>
    <m/>
    <x v="0"/>
  </r>
  <r>
    <x v="3"/>
    <x v="1510"/>
    <x v="0"/>
    <x v="0"/>
    <s v="Well protected"/>
    <x v="0"/>
    <s v="Well protected"/>
    <m/>
    <x v="0"/>
  </r>
  <r>
    <x v="3"/>
    <x v="1511"/>
    <x v="0"/>
    <x v="0"/>
    <s v="Well protected"/>
    <x v="0"/>
    <s v="Well protected"/>
    <m/>
    <x v="0"/>
  </r>
  <r>
    <x v="3"/>
    <x v="1512"/>
    <x v="0"/>
    <x v="0"/>
    <s v="Well protected"/>
    <x v="0"/>
    <s v="Well protected"/>
    <m/>
    <x v="0"/>
  </r>
  <r>
    <x v="3"/>
    <x v="1513"/>
    <x v="5"/>
    <x v="1"/>
    <s v="Poorly protected"/>
    <x v="1"/>
    <s v="Poorly protected"/>
    <m/>
    <x v="0"/>
  </r>
  <r>
    <x v="3"/>
    <x v="1514"/>
    <x v="0"/>
    <x v="0"/>
    <s v="Well protected"/>
    <x v="0"/>
    <s v="Well protected"/>
    <m/>
    <x v="0"/>
  </r>
  <r>
    <x v="3"/>
    <x v="1515"/>
    <x v="0"/>
    <x v="0"/>
    <s v="Well protected"/>
    <x v="0"/>
    <s v="Well protected"/>
    <m/>
    <x v="0"/>
  </r>
  <r>
    <x v="3"/>
    <x v="1516"/>
    <x v="0"/>
    <x v="0"/>
    <s v="Well protected"/>
    <x v="0"/>
    <s v="Well protected"/>
    <m/>
    <x v="0"/>
  </r>
  <r>
    <x v="3"/>
    <x v="1517"/>
    <x v="0"/>
    <x v="1"/>
    <s v="Well protected"/>
    <x v="0"/>
    <s v="Well protected"/>
    <m/>
    <x v="0"/>
  </r>
  <r>
    <x v="3"/>
    <x v="1518"/>
    <x v="0"/>
    <x v="1"/>
    <s v="Well protected"/>
    <x v="0"/>
    <s v="Well protected"/>
    <m/>
    <x v="0"/>
  </r>
  <r>
    <x v="3"/>
    <x v="1519"/>
    <x v="0"/>
    <x v="0"/>
    <s v="Well protected"/>
    <x v="0"/>
    <s v="Well protected"/>
    <m/>
    <x v="0"/>
  </r>
  <r>
    <x v="3"/>
    <x v="1520"/>
    <x v="3"/>
    <x v="1"/>
    <s v="Moderately protected"/>
    <x v="2"/>
    <s v="Well protected"/>
    <m/>
    <x v="0"/>
  </r>
  <r>
    <x v="3"/>
    <x v="1521"/>
    <x v="0"/>
    <x v="0"/>
    <s v="Well protected"/>
    <x v="0"/>
    <s v="Well protected"/>
    <m/>
    <x v="0"/>
  </r>
  <r>
    <x v="3"/>
    <x v="1522"/>
    <x v="0"/>
    <x v="1"/>
    <s v="Well protected"/>
    <x v="0"/>
    <s v="Well protected"/>
    <m/>
    <x v="0"/>
  </r>
  <r>
    <x v="3"/>
    <x v="1523"/>
    <x v="2"/>
    <x v="1"/>
    <s v="Well protected"/>
    <x v="0"/>
    <s v="Well protected"/>
    <m/>
    <x v="0"/>
  </r>
  <r>
    <x v="3"/>
    <x v="1524"/>
    <x v="0"/>
    <x v="1"/>
    <s v="Well protected"/>
    <x v="0"/>
    <s v="Well protected"/>
    <m/>
    <x v="0"/>
  </r>
  <r>
    <x v="3"/>
    <x v="1525"/>
    <x v="3"/>
    <x v="1"/>
    <s v="Poorly protected"/>
    <x v="1"/>
    <s v="Moderately protected"/>
    <m/>
    <x v="0"/>
  </r>
  <r>
    <x v="3"/>
    <x v="1526"/>
    <x v="0"/>
    <x v="1"/>
    <s v="Well protected"/>
    <x v="0"/>
    <s v="Well protected"/>
    <m/>
    <x v="0"/>
  </r>
  <r>
    <x v="3"/>
    <x v="1527"/>
    <x v="3"/>
    <x v="1"/>
    <s v="Well protected"/>
    <x v="0"/>
    <s v="Well protected"/>
    <m/>
    <x v="0"/>
  </r>
  <r>
    <x v="3"/>
    <x v="1528"/>
    <x v="7"/>
    <x v="1"/>
    <s v="Not protected"/>
    <x v="3"/>
    <s v="Not protected"/>
    <m/>
    <x v="0"/>
  </r>
  <r>
    <x v="3"/>
    <x v="1529"/>
    <x v="0"/>
    <x v="1"/>
    <s v="Not protected"/>
    <x v="3"/>
    <s v="Not protected"/>
    <m/>
    <x v="0"/>
  </r>
  <r>
    <x v="3"/>
    <x v="1530"/>
    <x v="7"/>
    <x v="1"/>
    <s v="Not protected"/>
    <x v="1"/>
    <s v="Poorly protected"/>
    <m/>
    <x v="0"/>
  </r>
  <r>
    <x v="3"/>
    <x v="1531"/>
    <x v="1"/>
    <x v="1"/>
    <s v="Not protected"/>
    <x v="3"/>
    <s v="Not protected"/>
    <m/>
    <x v="1"/>
  </r>
  <r>
    <x v="3"/>
    <x v="1532"/>
    <x v="9"/>
    <x v="1"/>
    <s v="Poorly protected"/>
    <x v="1"/>
    <s v="Poorly protected"/>
    <m/>
    <x v="1"/>
  </r>
  <r>
    <x v="3"/>
    <x v="1533"/>
    <x v="0"/>
    <x v="0"/>
    <s v="Well protected"/>
    <x v="0"/>
    <s v="Well protected"/>
    <m/>
    <x v="0"/>
  </r>
  <r>
    <x v="3"/>
    <x v="1534"/>
    <x v="0"/>
    <x v="1"/>
    <s v="Not protected"/>
    <x v="3"/>
    <s v="Not protected"/>
    <m/>
    <x v="0"/>
  </r>
  <r>
    <x v="3"/>
    <x v="1535"/>
    <x v="9"/>
    <x v="1"/>
    <s v="Poorly protected"/>
    <x v="1"/>
    <s v="Poorly protected"/>
    <m/>
    <x v="1"/>
  </r>
  <r>
    <x v="3"/>
    <x v="1536"/>
    <x v="8"/>
    <x v="1"/>
    <s v="Poorly protected"/>
    <x v="1"/>
    <s v="Poorly protected"/>
    <m/>
    <x v="0"/>
  </r>
  <r>
    <x v="3"/>
    <x v="1537"/>
    <x v="0"/>
    <x v="1"/>
    <s v="Well protected"/>
    <x v="0"/>
    <s v="Well protected"/>
    <m/>
    <x v="0"/>
  </r>
  <r>
    <x v="3"/>
    <x v="1538"/>
    <x v="0"/>
    <x v="0"/>
    <s v="Well protected"/>
    <x v="0"/>
    <s v="Well protected"/>
    <m/>
    <x v="0"/>
  </r>
  <r>
    <x v="3"/>
    <x v="1539"/>
    <x v="0"/>
    <x v="0"/>
    <s v="Well protected"/>
    <x v="0"/>
    <s v="Well protected"/>
    <m/>
    <x v="0"/>
  </r>
  <r>
    <x v="3"/>
    <x v="1540"/>
    <x v="0"/>
    <x v="0"/>
    <s v="Well protected"/>
    <x v="0"/>
    <s v="Well protected"/>
    <m/>
    <x v="0"/>
  </r>
  <r>
    <x v="3"/>
    <x v="1541"/>
    <x v="0"/>
    <x v="1"/>
    <s v="Well protected"/>
    <x v="0"/>
    <s v="Well protected"/>
    <m/>
    <x v="0"/>
  </r>
  <r>
    <x v="3"/>
    <x v="1542"/>
    <x v="0"/>
    <x v="0"/>
    <s v="Not protected"/>
    <x v="3"/>
    <s v="Not protected"/>
    <m/>
    <x v="0"/>
  </r>
  <r>
    <x v="3"/>
    <x v="1543"/>
    <x v="0"/>
    <x v="1"/>
    <s v="Well protected"/>
    <x v="0"/>
    <s v="Well protected"/>
    <m/>
    <x v="0"/>
  </r>
  <r>
    <x v="3"/>
    <x v="1544"/>
    <x v="0"/>
    <x v="0"/>
    <s v="Well protected"/>
    <x v="0"/>
    <s v="Well protected"/>
    <m/>
    <x v="0"/>
  </r>
  <r>
    <x v="3"/>
    <x v="1545"/>
    <x v="0"/>
    <x v="1"/>
    <s v="Well protected"/>
    <x v="0"/>
    <s v="Well protected"/>
    <m/>
    <x v="0"/>
  </r>
  <r>
    <x v="3"/>
    <x v="1546"/>
    <x v="1"/>
    <x v="1"/>
    <s v="Not protected"/>
    <x v="3"/>
    <s v="Not protected"/>
    <m/>
    <x v="1"/>
  </r>
  <r>
    <x v="3"/>
    <x v="1547"/>
    <x v="0"/>
    <x v="1"/>
    <s v="Moderately protected"/>
    <x v="2"/>
    <s v="Moderately protected"/>
    <m/>
    <x v="0"/>
  </r>
  <r>
    <x v="3"/>
    <x v="1548"/>
    <x v="2"/>
    <x v="1"/>
    <s v="Well protected"/>
    <x v="0"/>
    <s v="Well protected"/>
    <m/>
    <x v="0"/>
  </r>
  <r>
    <x v="3"/>
    <x v="1549"/>
    <x v="0"/>
    <x v="0"/>
    <s v="Well protected"/>
    <x v="0"/>
    <s v="Well protected"/>
    <m/>
    <x v="0"/>
  </r>
  <r>
    <x v="3"/>
    <x v="1550"/>
    <x v="0"/>
    <x v="1"/>
    <s v="Not protected"/>
    <x v="1"/>
    <s v="Poorly protected"/>
    <m/>
    <x v="0"/>
  </r>
  <r>
    <x v="3"/>
    <x v="1551"/>
    <x v="2"/>
    <x v="1"/>
    <s v="Well protected"/>
    <x v="0"/>
    <s v="Well protected"/>
    <m/>
    <x v="0"/>
  </r>
  <r>
    <x v="3"/>
    <x v="1552"/>
    <x v="0"/>
    <x v="0"/>
    <s v="Moderately protected"/>
    <x v="2"/>
    <s v="Well protected"/>
    <m/>
    <x v="0"/>
  </r>
  <r>
    <x v="3"/>
    <x v="1553"/>
    <x v="0"/>
    <x v="1"/>
    <s v="Well protected"/>
    <x v="0"/>
    <s v="Well protected"/>
    <m/>
    <x v="0"/>
  </r>
  <r>
    <x v="3"/>
    <x v="1554"/>
    <x v="0"/>
    <x v="0"/>
    <s v="Well protected"/>
    <x v="0"/>
    <s v="Well protected"/>
    <m/>
    <x v="0"/>
  </r>
  <r>
    <x v="3"/>
    <x v="1555"/>
    <x v="0"/>
    <x v="1"/>
    <s v="Well protected"/>
    <x v="0"/>
    <s v="Well protected"/>
    <m/>
    <x v="0"/>
  </r>
  <r>
    <x v="3"/>
    <x v="1556"/>
    <x v="0"/>
    <x v="1"/>
    <s v="Poorly protected"/>
    <x v="1"/>
    <s v="Poorly protected"/>
    <m/>
    <x v="0"/>
  </r>
  <r>
    <x v="3"/>
    <x v="1557"/>
    <x v="0"/>
    <x v="1"/>
    <s v="Well protected"/>
    <x v="0"/>
    <s v="Well protected"/>
    <m/>
    <x v="0"/>
  </r>
  <r>
    <x v="3"/>
    <x v="1558"/>
    <x v="1"/>
    <x v="1"/>
    <s v="Not protected"/>
    <x v="3"/>
    <s v="Not protected"/>
    <m/>
    <x v="1"/>
  </r>
  <r>
    <x v="3"/>
    <x v="1559"/>
    <x v="2"/>
    <x v="1"/>
    <s v="Poorly protected"/>
    <x v="1"/>
    <s v="Moderately protected"/>
    <m/>
    <x v="0"/>
  </r>
  <r>
    <x v="3"/>
    <x v="1560"/>
    <x v="0"/>
    <x v="1"/>
    <s v="Well protected"/>
    <x v="0"/>
    <s v="Well protected"/>
    <m/>
    <x v="0"/>
  </r>
  <r>
    <x v="3"/>
    <x v="1561"/>
    <x v="3"/>
    <x v="1"/>
    <s v="Well protected"/>
    <x v="0"/>
    <s v="Well protected"/>
    <m/>
    <x v="0"/>
  </r>
  <r>
    <x v="3"/>
    <x v="1562"/>
    <x v="0"/>
    <x v="1"/>
    <s v="Well protected"/>
    <x v="0"/>
    <s v="Well protected"/>
    <m/>
    <x v="0"/>
  </r>
  <r>
    <x v="3"/>
    <x v="1563"/>
    <x v="2"/>
    <x v="1"/>
    <s v="Moderately protected"/>
    <x v="1"/>
    <s v="Moderately protected"/>
    <m/>
    <x v="0"/>
  </r>
  <r>
    <x v="3"/>
    <x v="1564"/>
    <x v="4"/>
    <x v="1"/>
    <s v="Not protected"/>
    <x v="3"/>
    <s v="Not protected"/>
    <m/>
    <x v="1"/>
  </r>
  <r>
    <x v="3"/>
    <x v="1565"/>
    <x v="0"/>
    <x v="0"/>
    <s v="Well protected"/>
    <x v="0"/>
    <s v="Well protected"/>
    <m/>
    <x v="0"/>
  </r>
  <r>
    <x v="3"/>
    <x v="1566"/>
    <x v="0"/>
    <x v="1"/>
    <s v="Well protected"/>
    <x v="0"/>
    <s v="Well protected"/>
    <m/>
    <x v="0"/>
  </r>
  <r>
    <x v="3"/>
    <x v="1567"/>
    <x v="1"/>
    <x v="1"/>
    <s v="Not protected"/>
    <x v="3"/>
    <s v="Not protected"/>
    <m/>
    <x v="1"/>
  </r>
  <r>
    <x v="3"/>
    <x v="1568"/>
    <x v="0"/>
    <x v="1"/>
    <s v="Well protected"/>
    <x v="0"/>
    <s v="Well protected"/>
    <m/>
    <x v="0"/>
  </r>
  <r>
    <x v="3"/>
    <x v="1569"/>
    <x v="2"/>
    <x v="1"/>
    <s v="Not protected"/>
    <x v="3"/>
    <s v="Not protected"/>
    <m/>
    <x v="0"/>
  </r>
  <r>
    <x v="3"/>
    <x v="1570"/>
    <x v="0"/>
    <x v="0"/>
    <s v="Well protected"/>
    <x v="0"/>
    <s v="Well protected"/>
    <m/>
    <x v="0"/>
  </r>
  <r>
    <x v="3"/>
    <x v="1571"/>
    <x v="0"/>
    <x v="0"/>
    <s v="Well protected"/>
    <x v="0"/>
    <s v="Well protected"/>
    <m/>
    <x v="0"/>
  </r>
  <r>
    <x v="3"/>
    <x v="1572"/>
    <x v="0"/>
    <x v="0"/>
    <s v="Well protected"/>
    <x v="0"/>
    <s v="Well protected"/>
    <m/>
    <x v="0"/>
  </r>
  <r>
    <x v="3"/>
    <x v="1573"/>
    <x v="1"/>
    <x v="1"/>
    <s v="Poorly protected"/>
    <x v="1"/>
    <s v="Poorly protected"/>
    <m/>
    <x v="1"/>
  </r>
  <r>
    <x v="3"/>
    <x v="1574"/>
    <x v="0"/>
    <x v="1"/>
    <s v="Well protected"/>
    <x v="0"/>
    <s v="Well protected"/>
    <m/>
    <x v="0"/>
  </r>
  <r>
    <x v="3"/>
    <x v="1575"/>
    <x v="0"/>
    <x v="1"/>
    <s v="Well protected"/>
    <x v="0"/>
    <s v="Well protected"/>
    <m/>
    <x v="0"/>
  </r>
  <r>
    <x v="3"/>
    <x v="1576"/>
    <x v="1"/>
    <x v="1"/>
    <s v="Not protected"/>
    <x v="3"/>
    <s v="Not protected"/>
    <m/>
    <x v="1"/>
  </r>
  <r>
    <x v="3"/>
    <x v="1577"/>
    <x v="5"/>
    <x v="1"/>
    <s v="Poorly protected"/>
    <x v="1"/>
    <s v="Poorly protected"/>
    <m/>
    <x v="0"/>
  </r>
  <r>
    <x v="3"/>
    <x v="1578"/>
    <x v="2"/>
    <x v="1"/>
    <s v="Moderately protected"/>
    <x v="2"/>
    <s v="Well protected"/>
    <m/>
    <x v="0"/>
  </r>
  <r>
    <x v="3"/>
    <x v="1579"/>
    <x v="1"/>
    <x v="1"/>
    <s v="Not protected"/>
    <x v="3"/>
    <s v="Poorly protected"/>
    <m/>
    <x v="1"/>
  </r>
  <r>
    <x v="3"/>
    <x v="1580"/>
    <x v="0"/>
    <x v="0"/>
    <s v="Well protected"/>
    <x v="0"/>
    <s v="Well protected"/>
    <m/>
    <x v="0"/>
  </r>
  <r>
    <x v="3"/>
    <x v="1581"/>
    <x v="3"/>
    <x v="1"/>
    <s v="Well protected"/>
    <x v="0"/>
    <s v="Well protected"/>
    <m/>
    <x v="0"/>
  </r>
  <r>
    <x v="3"/>
    <x v="1582"/>
    <x v="0"/>
    <x v="1"/>
    <s v="Well protected"/>
    <x v="0"/>
    <s v="Well protected"/>
    <m/>
    <x v="0"/>
  </r>
  <r>
    <x v="3"/>
    <x v="1583"/>
    <x v="0"/>
    <x v="1"/>
    <s v="Well protected"/>
    <x v="0"/>
    <s v="Well protected"/>
    <m/>
    <x v="0"/>
  </r>
  <r>
    <x v="3"/>
    <x v="1584"/>
    <x v="3"/>
    <x v="1"/>
    <s v="Well protected"/>
    <x v="0"/>
    <s v="Well protected"/>
    <m/>
    <x v="0"/>
  </r>
  <r>
    <x v="3"/>
    <x v="1585"/>
    <x v="0"/>
    <x v="1"/>
    <s v="Well protected"/>
    <x v="0"/>
    <s v="Well protected"/>
    <m/>
    <x v="0"/>
  </r>
  <r>
    <x v="3"/>
    <x v="1586"/>
    <x v="2"/>
    <x v="1"/>
    <s v="Not protected"/>
    <x v="1"/>
    <s v="Poorly protected"/>
    <m/>
    <x v="0"/>
  </r>
  <r>
    <x v="3"/>
    <x v="1587"/>
    <x v="5"/>
    <x v="1"/>
    <s v="Moderately protected"/>
    <x v="0"/>
    <s v="Well protected"/>
    <m/>
    <x v="0"/>
  </r>
  <r>
    <x v="3"/>
    <x v="1588"/>
    <x v="0"/>
    <x v="0"/>
    <s v="Well protected"/>
    <x v="0"/>
    <s v="Well protected"/>
    <m/>
    <x v="0"/>
  </r>
  <r>
    <x v="3"/>
    <x v="1589"/>
    <x v="0"/>
    <x v="1"/>
    <s v="Well protected"/>
    <x v="0"/>
    <s v="Well protected"/>
    <m/>
    <x v="0"/>
  </r>
  <r>
    <x v="3"/>
    <x v="1590"/>
    <x v="0"/>
    <x v="1"/>
    <s v="Well protected"/>
    <x v="0"/>
    <s v="Well protected"/>
    <m/>
    <x v="0"/>
  </r>
  <r>
    <x v="3"/>
    <x v="1591"/>
    <x v="0"/>
    <x v="0"/>
    <s v="Well protected"/>
    <x v="0"/>
    <s v="Well protected"/>
    <m/>
    <x v="0"/>
  </r>
  <r>
    <x v="3"/>
    <x v="1592"/>
    <x v="0"/>
    <x v="1"/>
    <s v="Well protected"/>
    <x v="0"/>
    <s v="Well protected"/>
    <m/>
    <x v="0"/>
  </r>
  <r>
    <x v="3"/>
    <x v="1593"/>
    <x v="0"/>
    <x v="1"/>
    <s v="Well protected"/>
    <x v="0"/>
    <s v="Well protected"/>
    <m/>
    <x v="0"/>
  </r>
  <r>
    <x v="3"/>
    <x v="1594"/>
    <x v="0"/>
    <x v="1"/>
    <s v="Well protected"/>
    <x v="0"/>
    <s v="Well protected"/>
    <m/>
    <x v="0"/>
  </r>
  <r>
    <x v="3"/>
    <x v="1595"/>
    <x v="3"/>
    <x v="1"/>
    <s v="Well protected"/>
    <x v="0"/>
    <s v="Well protected"/>
    <m/>
    <x v="0"/>
  </r>
  <r>
    <x v="3"/>
    <x v="1596"/>
    <x v="2"/>
    <x v="1"/>
    <s v="Not protected"/>
    <x v="3"/>
    <s v="Not protected"/>
    <m/>
    <x v="0"/>
  </r>
  <r>
    <x v="3"/>
    <x v="1597"/>
    <x v="0"/>
    <x v="0"/>
    <s v="Well protected"/>
    <x v="0"/>
    <s v="Well protected"/>
    <m/>
    <x v="0"/>
  </r>
  <r>
    <x v="3"/>
    <x v="1598"/>
    <x v="0"/>
    <x v="1"/>
    <s v="Well protected"/>
    <x v="0"/>
    <s v="Well protected"/>
    <m/>
    <x v="0"/>
  </r>
  <r>
    <x v="3"/>
    <x v="1599"/>
    <x v="0"/>
    <x v="1"/>
    <s v="Well protected"/>
    <x v="0"/>
    <s v="Well protected"/>
    <m/>
    <x v="0"/>
  </r>
  <r>
    <x v="3"/>
    <x v="1600"/>
    <x v="0"/>
    <x v="1"/>
    <s v="Well protected"/>
    <x v="0"/>
    <s v="Well protected"/>
    <m/>
    <x v="0"/>
  </r>
  <r>
    <x v="3"/>
    <x v="1601"/>
    <x v="0"/>
    <x v="0"/>
    <s v="Well protected"/>
    <x v="0"/>
    <s v="Well protected"/>
    <m/>
    <x v="0"/>
  </r>
  <r>
    <x v="3"/>
    <x v="1602"/>
    <x v="3"/>
    <x v="0"/>
    <s v="Well protected"/>
    <x v="0"/>
    <s v="Well protected"/>
    <m/>
    <x v="0"/>
  </r>
  <r>
    <x v="3"/>
    <x v="1603"/>
    <x v="0"/>
    <x v="1"/>
    <s v="Well protected"/>
    <x v="0"/>
    <s v="Well protected"/>
    <m/>
    <x v="0"/>
  </r>
  <r>
    <x v="3"/>
    <x v="1604"/>
    <x v="0"/>
    <x v="1"/>
    <s v="Well protected"/>
    <x v="0"/>
    <s v="Well protected"/>
    <m/>
    <x v="0"/>
  </r>
  <r>
    <x v="3"/>
    <x v="1605"/>
    <x v="0"/>
    <x v="1"/>
    <s v="Well protected"/>
    <x v="0"/>
    <s v="Well protected"/>
    <m/>
    <x v="0"/>
  </r>
  <r>
    <x v="3"/>
    <x v="1606"/>
    <x v="2"/>
    <x v="1"/>
    <s v="Well protected"/>
    <x v="0"/>
    <s v="Well protected"/>
    <m/>
    <x v="0"/>
  </r>
  <r>
    <x v="3"/>
    <x v="1607"/>
    <x v="0"/>
    <x v="1"/>
    <s v="Well protected"/>
    <x v="0"/>
    <s v="Well protected"/>
    <m/>
    <x v="0"/>
  </r>
  <r>
    <x v="3"/>
    <x v="1608"/>
    <x v="3"/>
    <x v="1"/>
    <s v="Well protected"/>
    <x v="0"/>
    <s v="Well protected"/>
    <m/>
    <x v="0"/>
  </r>
  <r>
    <x v="3"/>
    <x v="1609"/>
    <x v="0"/>
    <x v="0"/>
    <s v="Well protected"/>
    <x v="0"/>
    <s v="Well protected"/>
    <m/>
    <x v="0"/>
  </r>
  <r>
    <x v="3"/>
    <x v="1610"/>
    <x v="0"/>
    <x v="0"/>
    <s v="Well protected"/>
    <x v="0"/>
    <s v="Well protected"/>
    <m/>
    <x v="0"/>
  </r>
  <r>
    <x v="3"/>
    <x v="1611"/>
    <x v="0"/>
    <x v="0"/>
    <s v="Well protected"/>
    <x v="0"/>
    <s v="Well protected"/>
    <m/>
    <x v="0"/>
  </r>
  <r>
    <x v="3"/>
    <x v="1612"/>
    <x v="7"/>
    <x v="1"/>
    <s v="Well protected"/>
    <x v="0"/>
    <s v="Well protected"/>
    <m/>
    <x v="0"/>
  </r>
  <r>
    <x v="3"/>
    <x v="1613"/>
    <x v="7"/>
    <x v="1"/>
    <s v="Poorly protected"/>
    <x v="0"/>
    <s v="Well protected"/>
    <m/>
    <x v="0"/>
  </r>
  <r>
    <x v="3"/>
    <x v="1614"/>
    <x v="0"/>
    <x v="1"/>
    <s v="Well protected"/>
    <x v="0"/>
    <s v="Well protected"/>
    <m/>
    <x v="0"/>
  </r>
  <r>
    <x v="3"/>
    <x v="1615"/>
    <x v="0"/>
    <x v="1"/>
    <s v="Well protected"/>
    <x v="0"/>
    <s v="Well protected"/>
    <m/>
    <x v="0"/>
  </r>
  <r>
    <x v="3"/>
    <x v="1616"/>
    <x v="2"/>
    <x v="1"/>
    <s v="Not protected"/>
    <x v="3"/>
    <s v="Not protected"/>
    <m/>
    <x v="0"/>
  </r>
  <r>
    <x v="3"/>
    <x v="1617"/>
    <x v="0"/>
    <x v="1"/>
    <s v="Well protected"/>
    <x v="0"/>
    <s v="Well protected"/>
    <m/>
    <x v="0"/>
  </r>
  <r>
    <x v="3"/>
    <x v="1618"/>
    <x v="2"/>
    <x v="1"/>
    <s v="Poorly protected"/>
    <x v="1"/>
    <s v="Poorly protected"/>
    <m/>
    <x v="0"/>
  </r>
  <r>
    <x v="3"/>
    <x v="1619"/>
    <x v="0"/>
    <x v="0"/>
    <s v="Well protected"/>
    <x v="0"/>
    <s v="Well protected"/>
    <m/>
    <x v="0"/>
  </r>
  <r>
    <x v="3"/>
    <x v="1620"/>
    <x v="3"/>
    <x v="1"/>
    <s v="Well protected"/>
    <x v="0"/>
    <s v="Well protected"/>
    <m/>
    <x v="0"/>
  </r>
  <r>
    <x v="3"/>
    <x v="1621"/>
    <x v="3"/>
    <x v="1"/>
    <s v="Well protected"/>
    <x v="0"/>
    <s v="Well protected"/>
    <m/>
    <x v="0"/>
  </r>
  <r>
    <x v="3"/>
    <x v="1622"/>
    <x v="0"/>
    <x v="0"/>
    <s v="Well protected"/>
    <x v="0"/>
    <s v="Well protected"/>
    <m/>
    <x v="0"/>
  </r>
  <r>
    <x v="3"/>
    <x v="1623"/>
    <x v="0"/>
    <x v="1"/>
    <s v="Well protected"/>
    <x v="0"/>
    <s v="Well protected"/>
    <m/>
    <x v="0"/>
  </r>
  <r>
    <x v="3"/>
    <x v="1624"/>
    <x v="0"/>
    <x v="1"/>
    <s v="Well protected"/>
    <x v="0"/>
    <s v="Well protected"/>
    <m/>
    <x v="0"/>
  </r>
  <r>
    <x v="3"/>
    <x v="1625"/>
    <x v="0"/>
    <x v="1"/>
    <s v="Well protected"/>
    <x v="0"/>
    <s v="Well protected"/>
    <m/>
    <x v="0"/>
  </r>
  <r>
    <x v="3"/>
    <x v="1626"/>
    <x v="0"/>
    <x v="1"/>
    <s v="Well protected"/>
    <x v="0"/>
    <s v="Well protected"/>
    <m/>
    <x v="0"/>
  </r>
  <r>
    <x v="3"/>
    <x v="1627"/>
    <x v="0"/>
    <x v="0"/>
    <s v="Well protected"/>
    <x v="0"/>
    <s v="Well protected"/>
    <m/>
    <x v="0"/>
  </r>
  <r>
    <x v="3"/>
    <x v="1628"/>
    <x v="0"/>
    <x v="0"/>
    <s v="Well protected"/>
    <x v="0"/>
    <s v="Well protected"/>
    <m/>
    <x v="0"/>
  </r>
  <r>
    <x v="3"/>
    <x v="1629"/>
    <x v="5"/>
    <x v="1"/>
    <s v="Not protected"/>
    <x v="3"/>
    <s v="Not protected"/>
    <m/>
    <x v="0"/>
  </r>
  <r>
    <x v="3"/>
    <x v="1630"/>
    <x v="3"/>
    <x v="1"/>
    <s v="Well protected"/>
    <x v="0"/>
    <s v="Well protected"/>
    <m/>
    <x v="0"/>
  </r>
  <r>
    <x v="3"/>
    <x v="1631"/>
    <x v="0"/>
    <x v="1"/>
    <s v="Well protected"/>
    <x v="0"/>
    <s v="Well protected"/>
    <m/>
    <x v="0"/>
  </r>
  <r>
    <x v="3"/>
    <x v="1632"/>
    <x v="7"/>
    <x v="1"/>
    <s v="Moderately protected"/>
    <x v="2"/>
    <s v="Well protected"/>
    <m/>
    <x v="0"/>
  </r>
  <r>
    <x v="3"/>
    <x v="1633"/>
    <x v="0"/>
    <x v="0"/>
    <s v="Well protected"/>
    <x v="0"/>
    <s v="Well protected"/>
    <m/>
    <x v="0"/>
  </r>
  <r>
    <x v="3"/>
    <x v="1634"/>
    <x v="0"/>
    <x v="1"/>
    <s v="Well protected"/>
    <x v="0"/>
    <s v="Well protected"/>
    <m/>
    <x v="0"/>
  </r>
  <r>
    <x v="3"/>
    <x v="1635"/>
    <x v="0"/>
    <x v="1"/>
    <s v="Well protected"/>
    <x v="0"/>
    <s v="Well protected"/>
    <m/>
    <x v="0"/>
  </r>
  <r>
    <x v="3"/>
    <x v="1636"/>
    <x v="0"/>
    <x v="1"/>
    <s v="Well protected"/>
    <x v="0"/>
    <s v="Well protected"/>
    <m/>
    <x v="0"/>
  </r>
  <r>
    <x v="3"/>
    <x v="1637"/>
    <x v="0"/>
    <x v="1"/>
    <s v="Well protected"/>
    <x v="0"/>
    <s v="Well protected"/>
    <m/>
    <x v="0"/>
  </r>
  <r>
    <x v="3"/>
    <x v="1638"/>
    <x v="0"/>
    <x v="1"/>
    <s v="Well protected"/>
    <x v="0"/>
    <s v="Well protected"/>
    <m/>
    <x v="0"/>
  </r>
  <r>
    <x v="3"/>
    <x v="1639"/>
    <x v="0"/>
    <x v="1"/>
    <s v="Well protected"/>
    <x v="0"/>
    <s v="Well protected"/>
    <m/>
    <x v="0"/>
  </r>
  <r>
    <x v="3"/>
    <x v="1640"/>
    <x v="0"/>
    <x v="1"/>
    <s v="Well protected"/>
    <x v="0"/>
    <s v="Well protected"/>
    <m/>
    <x v="0"/>
  </r>
  <r>
    <x v="3"/>
    <x v="1641"/>
    <x v="0"/>
    <x v="1"/>
    <s v="Well protected"/>
    <x v="0"/>
    <s v="Well protected"/>
    <m/>
    <x v="0"/>
  </r>
  <r>
    <x v="3"/>
    <x v="1642"/>
    <x v="0"/>
    <x v="0"/>
    <s v="Well protected"/>
    <x v="0"/>
    <s v="Well protected"/>
    <m/>
    <x v="0"/>
  </r>
  <r>
    <x v="3"/>
    <x v="1643"/>
    <x v="0"/>
    <x v="1"/>
    <s v="Not protected"/>
    <x v="3"/>
    <s v="Not protected"/>
    <m/>
    <x v="0"/>
  </r>
  <r>
    <x v="3"/>
    <x v="1644"/>
    <x v="0"/>
    <x v="0"/>
    <s v="Well protected"/>
    <x v="0"/>
    <s v="Well protected"/>
    <m/>
    <x v="0"/>
  </r>
  <r>
    <x v="3"/>
    <x v="1645"/>
    <x v="0"/>
    <x v="1"/>
    <s v="Well protected"/>
    <x v="0"/>
    <s v="Well protected"/>
    <m/>
    <x v="0"/>
  </r>
  <r>
    <x v="3"/>
    <x v="1646"/>
    <x v="5"/>
    <x v="0"/>
    <s v="Moderately protected"/>
    <x v="0"/>
    <s v="Well protected"/>
    <m/>
    <x v="0"/>
  </r>
  <r>
    <x v="3"/>
    <x v="1647"/>
    <x v="5"/>
    <x v="0"/>
    <s v="Poorly protected"/>
    <x v="1"/>
    <s v="Poorly protected"/>
    <m/>
    <x v="0"/>
  </r>
  <r>
    <x v="3"/>
    <x v="1648"/>
    <x v="0"/>
    <x v="0"/>
    <s v="Well protected"/>
    <x v="0"/>
    <s v="Well protected"/>
    <m/>
    <x v="0"/>
  </r>
  <r>
    <x v="3"/>
    <x v="1649"/>
    <x v="0"/>
    <x v="0"/>
    <s v="Well protected"/>
    <x v="0"/>
    <s v="Well protected"/>
    <m/>
    <x v="0"/>
  </r>
  <r>
    <x v="3"/>
    <x v="1650"/>
    <x v="0"/>
    <x v="1"/>
    <s v="Well protected"/>
    <x v="2"/>
    <s v="Well protected"/>
    <m/>
    <x v="0"/>
  </r>
  <r>
    <x v="3"/>
    <x v="1651"/>
    <x v="0"/>
    <x v="1"/>
    <s v="Well protected"/>
    <x v="0"/>
    <s v="Well protected"/>
    <m/>
    <x v="0"/>
  </r>
  <r>
    <x v="3"/>
    <x v="1652"/>
    <x v="9"/>
    <x v="1"/>
    <s v="Not protected"/>
    <x v="3"/>
    <s v="Not protected"/>
    <m/>
    <x v="1"/>
  </r>
  <r>
    <x v="3"/>
    <x v="1653"/>
    <x v="0"/>
    <x v="1"/>
    <s v="Well protected"/>
    <x v="0"/>
    <s v="Well protected"/>
    <m/>
    <x v="0"/>
  </r>
  <r>
    <x v="3"/>
    <x v="1654"/>
    <x v="2"/>
    <x v="1"/>
    <s v="Not protected"/>
    <x v="3"/>
    <s v="Not protected"/>
    <m/>
    <x v="0"/>
  </r>
  <r>
    <x v="3"/>
    <x v="1655"/>
    <x v="0"/>
    <x v="0"/>
    <s v="Well protected"/>
    <x v="0"/>
    <s v="Well protected"/>
    <m/>
    <x v="0"/>
  </r>
  <r>
    <x v="3"/>
    <x v="1656"/>
    <x v="0"/>
    <x v="0"/>
    <s v="Well protected"/>
    <x v="0"/>
    <s v="Well protected"/>
    <m/>
    <x v="0"/>
  </r>
  <r>
    <x v="3"/>
    <x v="1657"/>
    <x v="2"/>
    <x v="1"/>
    <s v="Poorly protected"/>
    <x v="1"/>
    <s v="Moderately protected"/>
    <m/>
    <x v="0"/>
  </r>
  <r>
    <x v="3"/>
    <x v="1658"/>
    <x v="1"/>
    <x v="1"/>
    <s v="Well protected"/>
    <x v="0"/>
    <s v="Well protected"/>
    <m/>
    <x v="0"/>
  </r>
  <r>
    <x v="3"/>
    <x v="1659"/>
    <x v="5"/>
    <x v="1"/>
    <s v="Well protected"/>
    <x v="0"/>
    <s v="Well protected"/>
    <m/>
    <x v="0"/>
  </r>
  <r>
    <x v="3"/>
    <x v="1660"/>
    <x v="0"/>
    <x v="1"/>
    <s v="Not protected"/>
    <x v="3"/>
    <s v="Not protected"/>
    <m/>
    <x v="0"/>
  </r>
  <r>
    <x v="3"/>
    <x v="1661"/>
    <x v="5"/>
    <x v="1"/>
    <s v="Not protected"/>
    <x v="3"/>
    <s v="Not protected"/>
    <m/>
    <x v="0"/>
  </r>
  <r>
    <x v="3"/>
    <x v="1662"/>
    <x v="0"/>
    <x v="0"/>
    <s v="Well protected"/>
    <x v="0"/>
    <s v="Well protected"/>
    <m/>
    <x v="0"/>
  </r>
  <r>
    <x v="3"/>
    <x v="1663"/>
    <x v="5"/>
    <x v="1"/>
    <s v="Not protected"/>
    <x v="3"/>
    <s v="Not protected"/>
    <m/>
    <x v="0"/>
  </r>
  <r>
    <x v="3"/>
    <x v="1664"/>
    <x v="0"/>
    <x v="1"/>
    <s v="Poorly protected"/>
    <x v="3"/>
    <s v="Poorly protected"/>
    <m/>
    <x v="0"/>
  </r>
  <r>
    <x v="3"/>
    <x v="1665"/>
    <x v="0"/>
    <x v="0"/>
    <s v="Not protected"/>
    <x v="0"/>
    <s v="Well protected"/>
    <m/>
    <x v="0"/>
  </r>
  <r>
    <x v="3"/>
    <x v="1666"/>
    <x v="5"/>
    <x v="1"/>
    <s v="Not protected"/>
    <x v="3"/>
    <s v="Not protected"/>
    <m/>
    <x v="0"/>
  </r>
  <r>
    <x v="3"/>
    <x v="1667"/>
    <x v="0"/>
    <x v="0"/>
    <s v="Well protected"/>
    <x v="0"/>
    <s v="Well protected"/>
    <m/>
    <x v="0"/>
  </r>
  <r>
    <x v="3"/>
    <x v="1668"/>
    <x v="0"/>
    <x v="1"/>
    <s v="Well protected"/>
    <x v="0"/>
    <s v="Well protected"/>
    <m/>
    <x v="0"/>
  </r>
  <r>
    <x v="3"/>
    <x v="1669"/>
    <x v="0"/>
    <x v="0"/>
    <s v="Well protected"/>
    <x v="0"/>
    <s v="Well protected"/>
    <m/>
    <x v="0"/>
  </r>
  <r>
    <x v="3"/>
    <x v="1670"/>
    <x v="2"/>
    <x v="1"/>
    <s v="Not protected"/>
    <x v="3"/>
    <s v="Not protected"/>
    <m/>
    <x v="0"/>
  </r>
  <r>
    <x v="3"/>
    <x v="1671"/>
    <x v="0"/>
    <x v="1"/>
    <s v="Well protected"/>
    <x v="0"/>
    <s v="Well protected"/>
    <m/>
    <x v="0"/>
  </r>
  <r>
    <x v="3"/>
    <x v="1672"/>
    <x v="0"/>
    <x v="0"/>
    <s v="Well protected"/>
    <x v="0"/>
    <s v="Well protected"/>
    <m/>
    <x v="0"/>
  </r>
  <r>
    <x v="3"/>
    <x v="1673"/>
    <x v="0"/>
    <x v="1"/>
    <s v="Well protected"/>
    <x v="0"/>
    <s v="Well protected"/>
    <m/>
    <x v="0"/>
  </r>
  <r>
    <x v="3"/>
    <x v="1674"/>
    <x v="0"/>
    <x v="0"/>
    <s v="Well protected"/>
    <x v="0"/>
    <s v="Well protected"/>
    <m/>
    <x v="0"/>
  </r>
  <r>
    <x v="3"/>
    <x v="1675"/>
    <x v="3"/>
    <x v="1"/>
    <s v="Well protected"/>
    <x v="0"/>
    <s v="Well protected"/>
    <m/>
    <x v="0"/>
  </r>
  <r>
    <x v="3"/>
    <x v="1676"/>
    <x v="0"/>
    <x v="1"/>
    <s v="Well protected"/>
    <x v="0"/>
    <s v="Well protected"/>
    <m/>
    <x v="0"/>
  </r>
  <r>
    <x v="3"/>
    <x v="1677"/>
    <x v="5"/>
    <x v="0"/>
    <s v="Well protected"/>
    <x v="0"/>
    <s v="Well protected"/>
    <m/>
    <x v="0"/>
  </r>
  <r>
    <x v="3"/>
    <x v="1678"/>
    <x v="0"/>
    <x v="1"/>
    <s v="Well protected"/>
    <x v="0"/>
    <s v="Well protected"/>
    <m/>
    <x v="0"/>
  </r>
  <r>
    <x v="3"/>
    <x v="1679"/>
    <x v="0"/>
    <x v="1"/>
    <s v="Well protected"/>
    <x v="0"/>
    <s v="Well protected"/>
    <m/>
    <x v="0"/>
  </r>
  <r>
    <x v="3"/>
    <x v="1680"/>
    <x v="0"/>
    <x v="1"/>
    <s v="Well protected"/>
    <x v="0"/>
    <s v="Well protected"/>
    <m/>
    <x v="0"/>
  </r>
  <r>
    <x v="3"/>
    <x v="1681"/>
    <x v="2"/>
    <x v="1"/>
    <s v="Poorly protected"/>
    <x v="1"/>
    <s v="Poorly protected"/>
    <m/>
    <x v="0"/>
  </r>
  <r>
    <x v="3"/>
    <x v="1682"/>
    <x v="0"/>
    <x v="0"/>
    <s v="Well protected"/>
    <x v="0"/>
    <s v="Well protected"/>
    <m/>
    <x v="0"/>
  </r>
  <r>
    <x v="3"/>
    <x v="1683"/>
    <x v="2"/>
    <x v="1"/>
    <s v="Poorly protected"/>
    <x v="1"/>
    <s v="Moderately protected"/>
    <m/>
    <x v="0"/>
  </r>
  <r>
    <x v="3"/>
    <x v="1684"/>
    <x v="0"/>
    <x v="1"/>
    <s v="Well protected"/>
    <x v="0"/>
    <s v="Well protected"/>
    <m/>
    <x v="0"/>
  </r>
  <r>
    <x v="3"/>
    <x v="1685"/>
    <x v="7"/>
    <x v="1"/>
    <s v="Poorly protected"/>
    <x v="1"/>
    <s v="Poorly protected"/>
    <m/>
    <x v="0"/>
  </r>
  <r>
    <x v="3"/>
    <x v="1686"/>
    <x v="0"/>
    <x v="1"/>
    <s v="Well protected"/>
    <x v="0"/>
    <s v="Well protected"/>
    <m/>
    <x v="0"/>
  </r>
  <r>
    <x v="3"/>
    <x v="1687"/>
    <x v="2"/>
    <x v="1"/>
    <s v="Not protected"/>
    <x v="1"/>
    <s v="Poorly protected"/>
    <m/>
    <x v="0"/>
  </r>
  <r>
    <x v="3"/>
    <x v="1688"/>
    <x v="0"/>
    <x v="1"/>
    <s v="Well protected"/>
    <x v="0"/>
    <s v="Well protected"/>
    <m/>
    <x v="0"/>
  </r>
  <r>
    <x v="3"/>
    <x v="1689"/>
    <x v="5"/>
    <x v="1"/>
    <s v="Not protected"/>
    <x v="3"/>
    <s v="Not protected"/>
    <m/>
    <x v="0"/>
  </r>
  <r>
    <x v="3"/>
    <x v="1690"/>
    <x v="5"/>
    <x v="1"/>
    <s v="Poorly protected"/>
    <x v="1"/>
    <s v="Poorly protected"/>
    <m/>
    <x v="0"/>
  </r>
  <r>
    <x v="3"/>
    <x v="1691"/>
    <x v="0"/>
    <x v="0"/>
    <s v="Well protected"/>
    <x v="0"/>
    <s v="Well protected"/>
    <m/>
    <x v="0"/>
  </r>
  <r>
    <x v="3"/>
    <x v="1692"/>
    <x v="0"/>
    <x v="0"/>
    <s v="Well protected"/>
    <x v="0"/>
    <s v="Well protected"/>
    <m/>
    <x v="0"/>
  </r>
  <r>
    <x v="3"/>
    <x v="1693"/>
    <x v="0"/>
    <x v="1"/>
    <s v="Well protected"/>
    <x v="0"/>
    <s v="Well protected"/>
    <m/>
    <x v="0"/>
  </r>
  <r>
    <x v="3"/>
    <x v="1694"/>
    <x v="0"/>
    <x v="0"/>
    <s v="Well protected"/>
    <x v="0"/>
    <s v="Well protected"/>
    <m/>
    <x v="0"/>
  </r>
  <r>
    <x v="3"/>
    <x v="1695"/>
    <x v="1"/>
    <x v="1"/>
    <s v="Not protected"/>
    <x v="3"/>
    <s v="Not protected"/>
    <m/>
    <x v="1"/>
  </r>
  <r>
    <x v="3"/>
    <x v="1696"/>
    <x v="0"/>
    <x v="1"/>
    <s v="Well protected"/>
    <x v="0"/>
    <s v="Well protected"/>
    <m/>
    <x v="0"/>
  </r>
  <r>
    <x v="3"/>
    <x v="1697"/>
    <x v="0"/>
    <x v="0"/>
    <s v="Well protected"/>
    <x v="0"/>
    <s v="Well protected"/>
    <m/>
    <x v="0"/>
  </r>
  <r>
    <x v="3"/>
    <x v="1698"/>
    <x v="0"/>
    <x v="1"/>
    <s v="Well protected"/>
    <x v="0"/>
    <s v="Well protected"/>
    <m/>
    <x v="0"/>
  </r>
  <r>
    <x v="3"/>
    <x v="1699"/>
    <x v="0"/>
    <x v="0"/>
    <s v="Well protected"/>
    <x v="0"/>
    <s v="Well protected"/>
    <m/>
    <x v="0"/>
  </r>
  <r>
    <x v="3"/>
    <x v="1700"/>
    <x v="0"/>
    <x v="1"/>
    <s v="Well protected"/>
    <x v="0"/>
    <s v="Well protected"/>
    <m/>
    <x v="0"/>
  </r>
  <r>
    <x v="3"/>
    <x v="1701"/>
    <x v="0"/>
    <x v="0"/>
    <s v="Well protected"/>
    <x v="0"/>
    <s v="Well protected"/>
    <m/>
    <x v="0"/>
  </r>
  <r>
    <x v="3"/>
    <x v="1702"/>
    <x v="0"/>
    <x v="0"/>
    <s v="Well protected"/>
    <x v="0"/>
    <s v="Well protected"/>
    <m/>
    <x v="0"/>
  </r>
  <r>
    <x v="3"/>
    <x v="1703"/>
    <x v="0"/>
    <x v="1"/>
    <s v="Well protected"/>
    <x v="0"/>
    <s v="Well protected"/>
    <m/>
    <x v="0"/>
  </r>
  <r>
    <x v="3"/>
    <x v="1704"/>
    <x v="3"/>
    <x v="1"/>
    <s v="Well protected"/>
    <x v="0"/>
    <s v="Well protected"/>
    <m/>
    <x v="0"/>
  </r>
  <r>
    <x v="3"/>
    <x v="1705"/>
    <x v="3"/>
    <x v="1"/>
    <s v="Moderately protected"/>
    <x v="0"/>
    <s v="Well protected"/>
    <m/>
    <x v="0"/>
  </r>
  <r>
    <x v="3"/>
    <x v="1706"/>
    <x v="0"/>
    <x v="0"/>
    <s v="Well protected"/>
    <x v="0"/>
    <s v="Well protected"/>
    <m/>
    <x v="0"/>
  </r>
  <r>
    <x v="3"/>
    <x v="1707"/>
    <x v="4"/>
    <x v="0"/>
    <s v="Not protected"/>
    <x v="3"/>
    <s v="Not protected"/>
    <m/>
    <x v="1"/>
  </r>
  <r>
    <x v="3"/>
    <x v="1708"/>
    <x v="0"/>
    <x v="0"/>
    <s v="Well protected"/>
    <x v="0"/>
    <s v="Well protected"/>
    <m/>
    <x v="0"/>
  </r>
  <r>
    <x v="3"/>
    <x v="1709"/>
    <x v="0"/>
    <x v="0"/>
    <s v="Well protected"/>
    <x v="0"/>
    <s v="Well protected"/>
    <m/>
    <x v="0"/>
  </r>
  <r>
    <x v="3"/>
    <x v="1710"/>
    <x v="0"/>
    <x v="0"/>
    <s v="Poorly protected"/>
    <x v="1"/>
    <s v="Poorly protected"/>
    <m/>
    <x v="0"/>
  </r>
  <r>
    <x v="3"/>
    <x v="1711"/>
    <x v="0"/>
    <x v="1"/>
    <s v="Well protected"/>
    <x v="0"/>
    <s v="Well protected"/>
    <m/>
    <x v="0"/>
  </r>
  <r>
    <x v="3"/>
    <x v="1712"/>
    <x v="1"/>
    <x v="1"/>
    <s v="Poorly protected"/>
    <x v="1"/>
    <s v="Poorly protected"/>
    <m/>
    <x v="1"/>
  </r>
  <r>
    <x v="3"/>
    <x v="1713"/>
    <x v="1"/>
    <x v="1"/>
    <s v="Moderately protected"/>
    <x v="2"/>
    <s v="Well protected"/>
    <m/>
    <x v="0"/>
  </r>
  <r>
    <x v="3"/>
    <x v="1714"/>
    <x v="2"/>
    <x v="0"/>
    <s v="Well protected"/>
    <x v="0"/>
    <s v="Well protected"/>
    <m/>
    <x v="0"/>
  </r>
  <r>
    <x v="3"/>
    <x v="1715"/>
    <x v="4"/>
    <x v="0"/>
    <s v="Poorly protected"/>
    <x v="2"/>
    <s v="Well protected"/>
    <m/>
    <x v="0"/>
  </r>
  <r>
    <x v="3"/>
    <x v="1716"/>
    <x v="0"/>
    <x v="1"/>
    <s v="Well protected"/>
    <x v="0"/>
    <s v="Well protected"/>
    <m/>
    <x v="0"/>
  </r>
  <r>
    <x v="3"/>
    <x v="1717"/>
    <x v="0"/>
    <x v="1"/>
    <s v="Not protected"/>
    <x v="0"/>
    <s v="Well protected"/>
    <m/>
    <x v="0"/>
  </r>
  <r>
    <x v="3"/>
    <x v="1718"/>
    <x v="5"/>
    <x v="1"/>
    <s v="Not protected"/>
    <x v="3"/>
    <s v="Not protected"/>
    <m/>
    <x v="0"/>
  </r>
  <r>
    <x v="3"/>
    <x v="1719"/>
    <x v="3"/>
    <x v="1"/>
    <s v="Moderately protected"/>
    <x v="2"/>
    <s v="Moderately protected"/>
    <m/>
    <x v="0"/>
  </r>
  <r>
    <x v="3"/>
    <x v="1720"/>
    <x v="0"/>
    <x v="0"/>
    <s v="Well protected"/>
    <x v="0"/>
    <s v="Well protected"/>
    <m/>
    <x v="0"/>
  </r>
  <r>
    <x v="3"/>
    <x v="1721"/>
    <x v="0"/>
    <x v="0"/>
    <s v="Well protected"/>
    <x v="0"/>
    <s v="Well protected"/>
    <m/>
    <x v="0"/>
  </r>
  <r>
    <x v="3"/>
    <x v="1722"/>
    <x v="0"/>
    <x v="1"/>
    <s v="Well protected"/>
    <x v="0"/>
    <s v="Well protected"/>
    <m/>
    <x v="0"/>
  </r>
  <r>
    <x v="3"/>
    <x v="1723"/>
    <x v="0"/>
    <x v="0"/>
    <s v="Well protected"/>
    <x v="0"/>
    <s v="Well protected"/>
    <m/>
    <x v="0"/>
  </r>
  <r>
    <x v="3"/>
    <x v="1724"/>
    <x v="3"/>
    <x v="0"/>
    <s v="Well protected"/>
    <x v="0"/>
    <s v="Well protected"/>
    <m/>
    <x v="0"/>
  </r>
  <r>
    <x v="3"/>
    <x v="1725"/>
    <x v="0"/>
    <x v="1"/>
    <s v="Well protected"/>
    <x v="0"/>
    <s v="Well protected"/>
    <m/>
    <x v="0"/>
  </r>
  <r>
    <x v="3"/>
    <x v="1726"/>
    <x v="3"/>
    <x v="1"/>
    <s v="Well protected"/>
    <x v="0"/>
    <s v="Well protected"/>
    <m/>
    <x v="0"/>
  </r>
  <r>
    <x v="3"/>
    <x v="1727"/>
    <x v="2"/>
    <x v="1"/>
    <s v="Poorly protected"/>
    <x v="1"/>
    <s v="Poorly protected"/>
    <m/>
    <x v="0"/>
  </r>
  <r>
    <x v="3"/>
    <x v="1728"/>
    <x v="0"/>
    <x v="0"/>
    <s v="Well protected"/>
    <x v="0"/>
    <s v="Well protected"/>
    <m/>
    <x v="0"/>
  </r>
  <r>
    <x v="3"/>
    <x v="1729"/>
    <x v="0"/>
    <x v="0"/>
    <s v="Well protected"/>
    <x v="0"/>
    <s v="Well protected"/>
    <m/>
    <x v="0"/>
  </r>
  <r>
    <x v="3"/>
    <x v="1730"/>
    <x v="0"/>
    <x v="1"/>
    <s v="Well protected"/>
    <x v="0"/>
    <s v="Well protected"/>
    <m/>
    <x v="0"/>
  </r>
  <r>
    <x v="3"/>
    <x v="1731"/>
    <x v="0"/>
    <x v="0"/>
    <s v="Well protected"/>
    <x v="0"/>
    <s v="Well protected"/>
    <m/>
    <x v="0"/>
  </r>
  <r>
    <x v="3"/>
    <x v="1732"/>
    <x v="0"/>
    <x v="0"/>
    <s v="Well protected"/>
    <x v="0"/>
    <s v="Well protected"/>
    <m/>
    <x v="0"/>
  </r>
  <r>
    <x v="3"/>
    <x v="1733"/>
    <x v="0"/>
    <x v="0"/>
    <s v="Well protected"/>
    <x v="0"/>
    <s v="Well protected"/>
    <m/>
    <x v="0"/>
  </r>
  <r>
    <x v="3"/>
    <x v="1734"/>
    <x v="0"/>
    <x v="0"/>
    <s v="Well protected"/>
    <x v="0"/>
    <s v="Well protected"/>
    <m/>
    <x v="0"/>
  </r>
  <r>
    <x v="3"/>
    <x v="1735"/>
    <x v="0"/>
    <x v="0"/>
    <s v="Well protected"/>
    <x v="0"/>
    <s v="Well protected"/>
    <m/>
    <x v="0"/>
  </r>
  <r>
    <x v="3"/>
    <x v="1736"/>
    <x v="2"/>
    <x v="1"/>
    <s v="Well protected"/>
    <x v="0"/>
    <s v="Well protected"/>
    <m/>
    <x v="0"/>
  </r>
  <r>
    <x v="3"/>
    <x v="1737"/>
    <x v="0"/>
    <x v="1"/>
    <s v="Well protected"/>
    <x v="0"/>
    <s v="Well protected"/>
    <m/>
    <x v="0"/>
  </r>
  <r>
    <x v="3"/>
    <x v="1738"/>
    <x v="0"/>
    <x v="1"/>
    <s v="Well protected"/>
    <x v="0"/>
    <s v="Well protected"/>
    <m/>
    <x v="0"/>
  </r>
  <r>
    <x v="3"/>
    <x v="1739"/>
    <x v="0"/>
    <x v="1"/>
    <s v="Well protected"/>
    <x v="0"/>
    <s v="Well protected"/>
    <m/>
    <x v="0"/>
  </r>
  <r>
    <x v="3"/>
    <x v="1740"/>
    <x v="0"/>
    <x v="1"/>
    <s v="Well protected"/>
    <x v="0"/>
    <s v="Well protected"/>
    <m/>
    <x v="0"/>
  </r>
  <r>
    <x v="3"/>
    <x v="1741"/>
    <x v="7"/>
    <x v="1"/>
    <s v="Well protected"/>
    <x v="0"/>
    <s v="Well protected"/>
    <m/>
    <x v="0"/>
  </r>
  <r>
    <x v="3"/>
    <x v="1742"/>
    <x v="5"/>
    <x v="1"/>
    <s v="Not protected"/>
    <x v="3"/>
    <s v="Not protected"/>
    <m/>
    <x v="0"/>
  </r>
  <r>
    <x v="3"/>
    <x v="1743"/>
    <x v="0"/>
    <x v="1"/>
    <s v="Well protected"/>
    <x v="0"/>
    <s v="Well protected"/>
    <m/>
    <x v="0"/>
  </r>
  <r>
    <x v="3"/>
    <x v="1744"/>
    <x v="0"/>
    <x v="1"/>
    <s v="Well protected"/>
    <x v="0"/>
    <s v="Well protected"/>
    <m/>
    <x v="0"/>
  </r>
  <r>
    <x v="3"/>
    <x v="1745"/>
    <x v="5"/>
    <x v="1"/>
    <s v="Well protected"/>
    <x v="0"/>
    <s v="Well protected"/>
    <m/>
    <x v="0"/>
  </r>
  <r>
    <x v="3"/>
    <x v="1746"/>
    <x v="0"/>
    <x v="0"/>
    <s v="Well protected"/>
    <x v="0"/>
    <s v="Well protected"/>
    <m/>
    <x v="0"/>
  </r>
  <r>
    <x v="3"/>
    <x v="1747"/>
    <x v="8"/>
    <x v="1"/>
    <s v="Not protected"/>
    <x v="3"/>
    <s v="Not protected"/>
    <m/>
    <x v="0"/>
  </r>
  <r>
    <x v="3"/>
    <x v="1748"/>
    <x v="0"/>
    <x v="1"/>
    <s v="Well protected"/>
    <x v="0"/>
    <s v="Well protected"/>
    <m/>
    <x v="0"/>
  </r>
  <r>
    <x v="3"/>
    <x v="1749"/>
    <x v="0"/>
    <x v="0"/>
    <s v="Well protected"/>
    <x v="0"/>
    <s v="Well protected"/>
    <m/>
    <x v="0"/>
  </r>
  <r>
    <x v="3"/>
    <x v="1750"/>
    <x v="4"/>
    <x v="1"/>
    <s v="Well protected"/>
    <x v="0"/>
    <s v="Well protected"/>
    <m/>
    <x v="0"/>
  </r>
  <r>
    <x v="3"/>
    <x v="1751"/>
    <x v="2"/>
    <x v="1"/>
    <s v="Well protected"/>
    <x v="0"/>
    <s v="Well protected"/>
    <m/>
    <x v="0"/>
  </r>
  <r>
    <x v="3"/>
    <x v="1752"/>
    <x v="0"/>
    <x v="1"/>
    <s v="Poorly protected"/>
    <x v="1"/>
    <s v="Poorly protected"/>
    <m/>
    <x v="0"/>
  </r>
  <r>
    <x v="3"/>
    <x v="1753"/>
    <x v="0"/>
    <x v="0"/>
    <s v="Not protected"/>
    <x v="1"/>
    <s v="Poorly protected"/>
    <m/>
    <x v="0"/>
  </r>
  <r>
    <x v="3"/>
    <x v="1754"/>
    <x v="5"/>
    <x v="0"/>
    <s v="Not protected"/>
    <x v="1"/>
    <s v="Poorly protected"/>
    <m/>
    <x v="0"/>
  </r>
  <r>
    <x v="3"/>
    <x v="1755"/>
    <x v="0"/>
    <x v="0"/>
    <s v="Well protected"/>
    <x v="0"/>
    <s v="Well protected"/>
    <m/>
    <x v="0"/>
  </r>
  <r>
    <x v="3"/>
    <x v="1756"/>
    <x v="0"/>
    <x v="0"/>
    <s v="Well protected"/>
    <x v="0"/>
    <s v="Well protected"/>
    <m/>
    <x v="0"/>
  </r>
  <r>
    <x v="3"/>
    <x v="1757"/>
    <x v="5"/>
    <x v="1"/>
    <s v="Not protected"/>
    <x v="3"/>
    <s v="Not protected"/>
    <m/>
    <x v="0"/>
  </r>
  <r>
    <x v="3"/>
    <x v="1758"/>
    <x v="8"/>
    <x v="1"/>
    <s v="Poorly protected"/>
    <x v="1"/>
    <s v="Poorly protected"/>
    <m/>
    <x v="0"/>
  </r>
  <r>
    <x v="3"/>
    <x v="1759"/>
    <x v="7"/>
    <x v="1"/>
    <s v="Moderately protected"/>
    <x v="2"/>
    <s v="Well protected"/>
    <m/>
    <x v="0"/>
  </r>
  <r>
    <x v="3"/>
    <x v="1760"/>
    <x v="0"/>
    <x v="0"/>
    <s v="Well protected"/>
    <x v="0"/>
    <s v="Well protected"/>
    <m/>
    <x v="0"/>
  </r>
  <r>
    <x v="3"/>
    <x v="1761"/>
    <x v="0"/>
    <x v="0"/>
    <s v="Well protected"/>
    <x v="0"/>
    <s v="Well protected"/>
    <m/>
    <x v="0"/>
  </r>
  <r>
    <x v="3"/>
    <x v="1762"/>
    <x v="0"/>
    <x v="1"/>
    <s v="Well protected"/>
    <x v="0"/>
    <s v="Well protected"/>
    <m/>
    <x v="0"/>
  </r>
  <r>
    <x v="3"/>
    <x v="1763"/>
    <x v="0"/>
    <x v="1"/>
    <s v="Well protected"/>
    <x v="0"/>
    <s v="Well protected"/>
    <m/>
    <x v="0"/>
  </r>
  <r>
    <x v="3"/>
    <x v="1764"/>
    <x v="7"/>
    <x v="1"/>
    <s v="Not protected"/>
    <x v="3"/>
    <s v="Not protected"/>
    <m/>
    <x v="0"/>
  </r>
  <r>
    <x v="3"/>
    <x v="1765"/>
    <x v="0"/>
    <x v="0"/>
    <s v="Well protected"/>
    <x v="0"/>
    <s v="Well protected"/>
    <m/>
    <x v="0"/>
  </r>
  <r>
    <x v="3"/>
    <x v="1766"/>
    <x v="0"/>
    <x v="1"/>
    <s v="Well protected"/>
    <x v="0"/>
    <s v="Well protected"/>
    <m/>
    <x v="0"/>
  </r>
  <r>
    <x v="3"/>
    <x v="1767"/>
    <x v="0"/>
    <x v="0"/>
    <s v="Well protected"/>
    <x v="0"/>
    <s v="Well protected"/>
    <m/>
    <x v="0"/>
  </r>
  <r>
    <x v="3"/>
    <x v="1768"/>
    <x v="0"/>
    <x v="0"/>
    <s v="Well protected"/>
    <x v="0"/>
    <s v="Well protected"/>
    <m/>
    <x v="0"/>
  </r>
  <r>
    <x v="3"/>
    <x v="1769"/>
    <x v="0"/>
    <x v="0"/>
    <s v="Well protected"/>
    <x v="0"/>
    <s v="Well protected"/>
    <m/>
    <x v="0"/>
  </r>
  <r>
    <x v="3"/>
    <x v="1770"/>
    <x v="3"/>
    <x v="1"/>
    <s v="Moderately protected"/>
    <x v="2"/>
    <s v="Well protected"/>
    <m/>
    <x v="0"/>
  </r>
  <r>
    <x v="3"/>
    <x v="1771"/>
    <x v="0"/>
    <x v="1"/>
    <s v="Well protected"/>
    <x v="0"/>
    <s v="Well protected"/>
    <m/>
    <x v="0"/>
  </r>
  <r>
    <x v="3"/>
    <x v="1772"/>
    <x v="0"/>
    <x v="0"/>
    <s v="Well protected"/>
    <x v="0"/>
    <s v="Well protected"/>
    <m/>
    <x v="0"/>
  </r>
  <r>
    <x v="3"/>
    <x v="1773"/>
    <x v="0"/>
    <x v="1"/>
    <s v="Well protected"/>
    <x v="0"/>
    <s v="Well protected"/>
    <m/>
    <x v="0"/>
  </r>
  <r>
    <x v="3"/>
    <x v="1774"/>
    <x v="0"/>
    <x v="0"/>
    <s v="Well protected"/>
    <x v="0"/>
    <s v="Well protected"/>
    <m/>
    <x v="0"/>
  </r>
  <r>
    <x v="3"/>
    <x v="1775"/>
    <x v="0"/>
    <x v="0"/>
    <s v="Well protected"/>
    <x v="0"/>
    <s v="Well protected"/>
    <m/>
    <x v="0"/>
  </r>
  <r>
    <x v="3"/>
    <x v="1776"/>
    <x v="0"/>
    <x v="0"/>
    <s v="Well protected"/>
    <x v="0"/>
    <s v="Well protected"/>
    <m/>
    <x v="0"/>
  </r>
  <r>
    <x v="3"/>
    <x v="1777"/>
    <x v="0"/>
    <x v="0"/>
    <s v="Well protected"/>
    <x v="0"/>
    <s v="Well protected"/>
    <m/>
    <x v="0"/>
  </r>
  <r>
    <x v="3"/>
    <x v="1778"/>
    <x v="0"/>
    <x v="0"/>
    <s v="Well protected"/>
    <x v="0"/>
    <s v="Well protected"/>
    <m/>
    <x v="0"/>
  </r>
  <r>
    <x v="3"/>
    <x v="1779"/>
    <x v="0"/>
    <x v="1"/>
    <s v="Not protected"/>
    <x v="1"/>
    <s v="Moderately protected"/>
    <m/>
    <x v="0"/>
  </r>
  <r>
    <x v="3"/>
    <x v="1780"/>
    <x v="0"/>
    <x v="0"/>
    <s v="Well protected"/>
    <x v="0"/>
    <s v="Well protected"/>
    <m/>
    <x v="0"/>
  </r>
  <r>
    <x v="3"/>
    <x v="1781"/>
    <x v="0"/>
    <x v="0"/>
    <s v="Well protected"/>
    <x v="0"/>
    <s v="Well protected"/>
    <m/>
    <x v="0"/>
  </r>
  <r>
    <x v="3"/>
    <x v="1782"/>
    <x v="0"/>
    <x v="1"/>
    <s v="Well protected"/>
    <x v="0"/>
    <s v="Well protected"/>
    <m/>
    <x v="0"/>
  </r>
  <r>
    <x v="3"/>
    <x v="1783"/>
    <x v="5"/>
    <x v="1"/>
    <s v="Not protected"/>
    <x v="3"/>
    <s v="Not protected"/>
    <m/>
    <x v="0"/>
  </r>
  <r>
    <x v="3"/>
    <x v="1784"/>
    <x v="0"/>
    <x v="1"/>
    <s v="Well protected"/>
    <x v="0"/>
    <s v="Well protected"/>
    <m/>
    <x v="0"/>
  </r>
  <r>
    <x v="3"/>
    <x v="1785"/>
    <x v="3"/>
    <x v="1"/>
    <s v="Well protected"/>
    <x v="0"/>
    <s v="Well protected"/>
    <m/>
    <x v="0"/>
  </r>
  <r>
    <x v="3"/>
    <x v="1786"/>
    <x v="0"/>
    <x v="1"/>
    <s v="Well protected"/>
    <x v="0"/>
    <s v="Well protected"/>
    <m/>
    <x v="0"/>
  </r>
  <r>
    <x v="3"/>
    <x v="1787"/>
    <x v="0"/>
    <x v="1"/>
    <s v="Well protected"/>
    <x v="0"/>
    <s v="Well protected"/>
    <m/>
    <x v="0"/>
  </r>
  <r>
    <x v="3"/>
    <x v="1788"/>
    <x v="0"/>
    <x v="1"/>
    <s v="Well protected"/>
    <x v="0"/>
    <s v="Well protected"/>
    <m/>
    <x v="0"/>
  </r>
  <r>
    <x v="3"/>
    <x v="1789"/>
    <x v="2"/>
    <x v="0"/>
    <s v="Poorly protected"/>
    <x v="1"/>
    <s v="Poorly protected"/>
    <m/>
    <x v="0"/>
  </r>
  <r>
    <x v="3"/>
    <x v="1790"/>
    <x v="1"/>
    <x v="1"/>
    <s v="Well protected"/>
    <x v="0"/>
    <s v="Well protected"/>
    <m/>
    <x v="0"/>
  </r>
  <r>
    <x v="3"/>
    <x v="1791"/>
    <x v="0"/>
    <x v="1"/>
    <s v="Well protected"/>
    <x v="0"/>
    <s v="Well protected"/>
    <m/>
    <x v="0"/>
  </r>
  <r>
    <x v="3"/>
    <x v="1792"/>
    <x v="0"/>
    <x v="1"/>
    <s v="Poorly protected"/>
    <x v="1"/>
    <s v="Moderately protected"/>
    <m/>
    <x v="0"/>
  </r>
  <r>
    <x v="3"/>
    <x v="1793"/>
    <x v="0"/>
    <x v="1"/>
    <s v="Well protected"/>
    <x v="0"/>
    <s v="Well protected"/>
    <m/>
    <x v="0"/>
  </r>
  <r>
    <x v="3"/>
    <x v="1794"/>
    <x v="0"/>
    <x v="1"/>
    <s v="Well protected"/>
    <x v="0"/>
    <s v="Well protected"/>
    <m/>
    <x v="0"/>
  </r>
  <r>
    <x v="3"/>
    <x v="1795"/>
    <x v="0"/>
    <x v="0"/>
    <s v="Well protected"/>
    <x v="0"/>
    <s v="Well protected"/>
    <m/>
    <x v="0"/>
  </r>
  <r>
    <x v="3"/>
    <x v="1796"/>
    <x v="0"/>
    <x v="1"/>
    <s v="Well protected"/>
    <x v="0"/>
    <s v="Well protected"/>
    <m/>
    <x v="0"/>
  </r>
  <r>
    <x v="3"/>
    <x v="1797"/>
    <x v="0"/>
    <x v="1"/>
    <s v="Well protected"/>
    <x v="0"/>
    <s v="Well protected"/>
    <m/>
    <x v="0"/>
  </r>
  <r>
    <x v="3"/>
    <x v="1798"/>
    <x v="0"/>
    <x v="0"/>
    <s v="Well protected"/>
    <x v="0"/>
    <s v="Well protected"/>
    <m/>
    <x v="0"/>
  </r>
  <r>
    <x v="3"/>
    <x v="1799"/>
    <x v="0"/>
    <x v="0"/>
    <s v="Well protected"/>
    <x v="0"/>
    <s v="Well protected"/>
    <m/>
    <x v="0"/>
  </r>
  <r>
    <x v="3"/>
    <x v="1800"/>
    <x v="7"/>
    <x v="1"/>
    <s v="Poorly protected"/>
    <x v="2"/>
    <s v="Moderately protected"/>
    <m/>
    <x v="0"/>
  </r>
  <r>
    <x v="3"/>
    <x v="1801"/>
    <x v="8"/>
    <x v="1"/>
    <s v="Poorly protected"/>
    <x v="1"/>
    <s v="Poorly protected"/>
    <m/>
    <x v="0"/>
  </r>
  <r>
    <x v="3"/>
    <x v="1802"/>
    <x v="0"/>
    <x v="1"/>
    <s v="Well protected"/>
    <x v="0"/>
    <s v="Well protected"/>
    <m/>
    <x v="0"/>
  </r>
  <r>
    <x v="3"/>
    <x v="1803"/>
    <x v="0"/>
    <x v="0"/>
    <s v="Well protected"/>
    <x v="0"/>
    <s v="Well protected"/>
    <m/>
    <x v="0"/>
  </r>
  <r>
    <x v="3"/>
    <x v="1804"/>
    <x v="7"/>
    <x v="1"/>
    <s v="Not protected"/>
    <x v="3"/>
    <s v="Not protected"/>
    <m/>
    <x v="0"/>
  </r>
  <r>
    <x v="3"/>
    <x v="1805"/>
    <x v="0"/>
    <x v="0"/>
    <s v="Well protected"/>
    <x v="0"/>
    <s v="Well protected"/>
    <m/>
    <x v="0"/>
  </r>
  <r>
    <x v="3"/>
    <x v="1806"/>
    <x v="0"/>
    <x v="0"/>
    <s v="Well protected"/>
    <x v="0"/>
    <s v="Well protected"/>
    <m/>
    <x v="0"/>
  </r>
  <r>
    <x v="3"/>
    <x v="1807"/>
    <x v="7"/>
    <x v="1"/>
    <s v="Poorly protected"/>
    <x v="1"/>
    <s v="Moderately protected"/>
    <m/>
    <x v="0"/>
  </r>
  <r>
    <x v="3"/>
    <x v="1808"/>
    <x v="3"/>
    <x v="1"/>
    <s v="Well protected"/>
    <x v="0"/>
    <s v="Well protected"/>
    <m/>
    <x v="0"/>
  </r>
  <r>
    <x v="4"/>
    <x v="1809"/>
    <x v="10"/>
    <x v="2"/>
    <m/>
    <x v="6"/>
    <m/>
    <m/>
    <x v="0"/>
  </r>
  <r>
    <x v="5"/>
    <x v="1810"/>
    <x v="0"/>
    <x v="0"/>
    <s v="Well protected"/>
    <x v="0"/>
    <s v="Well protected"/>
    <m/>
    <x v="0"/>
  </r>
  <r>
    <x v="5"/>
    <x v="1811"/>
    <x v="0"/>
    <x v="0"/>
    <s v="Well protected"/>
    <x v="0"/>
    <s v="Well protected"/>
    <m/>
    <x v="0"/>
  </r>
  <r>
    <x v="5"/>
    <x v="1812"/>
    <x v="0"/>
    <x v="0"/>
    <s v="Well protected"/>
    <x v="0"/>
    <s v="Well protected"/>
    <m/>
    <x v="0"/>
  </r>
  <r>
    <x v="5"/>
    <x v="1813"/>
    <x v="0"/>
    <x v="0"/>
    <s v="Well protected"/>
    <x v="0"/>
    <s v="Well protected"/>
    <m/>
    <x v="0"/>
  </r>
  <r>
    <x v="5"/>
    <x v="1814"/>
    <x v="0"/>
    <x v="0"/>
    <s v="Well protected"/>
    <x v="0"/>
    <s v="Well protected"/>
    <m/>
    <x v="0"/>
  </r>
  <r>
    <x v="5"/>
    <x v="1815"/>
    <x v="0"/>
    <x v="0"/>
    <s v="Well protected"/>
    <x v="0"/>
    <s v="Well protected"/>
    <m/>
    <x v="0"/>
  </r>
  <r>
    <x v="5"/>
    <x v="1816"/>
    <x v="0"/>
    <x v="0"/>
    <s v="Well protected"/>
    <x v="0"/>
    <s v="Well protected"/>
    <m/>
    <x v="0"/>
  </r>
  <r>
    <x v="5"/>
    <x v="1817"/>
    <x v="0"/>
    <x v="0"/>
    <s v="Well protected"/>
    <x v="0"/>
    <s v="Well protected"/>
    <m/>
    <x v="0"/>
  </r>
  <r>
    <x v="5"/>
    <x v="1818"/>
    <x v="0"/>
    <x v="0"/>
    <s v="Well protected"/>
    <x v="0"/>
    <s v="Well protected"/>
    <m/>
    <x v="0"/>
  </r>
  <r>
    <x v="5"/>
    <x v="1819"/>
    <x v="0"/>
    <x v="0"/>
    <s v="Well protected"/>
    <x v="0"/>
    <s v="Well protected"/>
    <m/>
    <x v="0"/>
  </r>
  <r>
    <x v="5"/>
    <x v="1820"/>
    <x v="0"/>
    <x v="0"/>
    <s v="Well protected"/>
    <x v="0"/>
    <s v="Well protected"/>
    <m/>
    <x v="0"/>
  </r>
  <r>
    <x v="5"/>
    <x v="1821"/>
    <x v="0"/>
    <x v="0"/>
    <s v="Well protected"/>
    <x v="0"/>
    <s v="Well protected"/>
    <m/>
    <x v="0"/>
  </r>
  <r>
    <x v="5"/>
    <x v="1822"/>
    <x v="0"/>
    <x v="0"/>
    <s v="Well protected"/>
    <x v="0"/>
    <s v="Well protected"/>
    <m/>
    <x v="0"/>
  </r>
  <r>
    <x v="5"/>
    <x v="1823"/>
    <x v="0"/>
    <x v="0"/>
    <s v="Well protected"/>
    <x v="0"/>
    <s v="Well protected"/>
    <m/>
    <x v="0"/>
  </r>
  <r>
    <x v="5"/>
    <x v="1824"/>
    <x v="0"/>
    <x v="0"/>
    <s v="Well protected"/>
    <x v="0"/>
    <s v="Well protected"/>
    <m/>
    <x v="0"/>
  </r>
  <r>
    <x v="5"/>
    <x v="1825"/>
    <x v="0"/>
    <x v="0"/>
    <s v="Well protected"/>
    <x v="0"/>
    <s v="Well protected"/>
    <m/>
    <x v="0"/>
  </r>
  <r>
    <x v="5"/>
    <x v="1826"/>
    <x v="0"/>
    <x v="0"/>
    <s v="Well protected"/>
    <x v="0"/>
    <s v="Well protected"/>
    <m/>
    <x v="0"/>
  </r>
  <r>
    <x v="5"/>
    <x v="1827"/>
    <x v="0"/>
    <x v="0"/>
    <s v="Well protected"/>
    <x v="0"/>
    <s v="Well protected"/>
    <m/>
    <x v="0"/>
  </r>
  <r>
    <x v="5"/>
    <x v="1828"/>
    <x v="0"/>
    <x v="0"/>
    <s v="Well protected"/>
    <x v="0"/>
    <s v="Well protected"/>
    <m/>
    <x v="0"/>
  </r>
  <r>
    <x v="5"/>
    <x v="1829"/>
    <x v="0"/>
    <x v="0"/>
    <s v="Well protected"/>
    <x v="0"/>
    <s v="Well protected"/>
    <m/>
    <x v="0"/>
  </r>
  <r>
    <x v="5"/>
    <x v="1830"/>
    <x v="0"/>
    <x v="0"/>
    <s v="Well protected"/>
    <x v="0"/>
    <s v="Well protected"/>
    <m/>
    <x v="0"/>
  </r>
  <r>
    <x v="5"/>
    <x v="1831"/>
    <x v="0"/>
    <x v="0"/>
    <s v="Well protected"/>
    <x v="0"/>
    <s v="Well protected"/>
    <m/>
    <x v="0"/>
  </r>
  <r>
    <x v="5"/>
    <x v="1832"/>
    <x v="0"/>
    <x v="0"/>
    <s v="Well protected"/>
    <x v="0"/>
    <s v="Well protected"/>
    <m/>
    <x v="0"/>
  </r>
  <r>
    <x v="5"/>
    <x v="1833"/>
    <x v="0"/>
    <x v="0"/>
    <s v="Well protected"/>
    <x v="0"/>
    <s v="Well protected"/>
    <m/>
    <x v="0"/>
  </r>
  <r>
    <x v="5"/>
    <x v="1834"/>
    <x v="0"/>
    <x v="0"/>
    <s v="Well protected"/>
    <x v="0"/>
    <s v="Well protected"/>
    <m/>
    <x v="0"/>
  </r>
  <r>
    <x v="5"/>
    <x v="1835"/>
    <x v="0"/>
    <x v="0"/>
    <s v="Well protected"/>
    <x v="0"/>
    <s v="Well protected"/>
    <m/>
    <x v="0"/>
  </r>
  <r>
    <x v="5"/>
    <x v="1836"/>
    <x v="2"/>
    <x v="0"/>
    <s v="Well protected"/>
    <x v="0"/>
    <s v="Well protected"/>
    <m/>
    <x v="0"/>
  </r>
  <r>
    <x v="5"/>
    <x v="1837"/>
    <x v="0"/>
    <x v="0"/>
    <s v="Well protected"/>
    <x v="0"/>
    <s v="Well protected"/>
    <m/>
    <x v="0"/>
  </r>
  <r>
    <x v="5"/>
    <x v="1838"/>
    <x v="0"/>
    <x v="0"/>
    <s v="Well protected"/>
    <x v="0"/>
    <s v="Well protected"/>
    <m/>
    <x v="0"/>
  </r>
  <r>
    <x v="5"/>
    <x v="1839"/>
    <x v="0"/>
    <x v="0"/>
    <s v="Well protected"/>
    <x v="0"/>
    <s v="Well protected"/>
    <m/>
    <x v="0"/>
  </r>
  <r>
    <x v="5"/>
    <x v="1840"/>
    <x v="0"/>
    <x v="0"/>
    <s v="Well protected"/>
    <x v="0"/>
    <s v="Well protected"/>
    <m/>
    <x v="0"/>
  </r>
  <r>
    <x v="5"/>
    <x v="1841"/>
    <x v="0"/>
    <x v="0"/>
    <s v="Well protected"/>
    <x v="0"/>
    <s v="Well protected"/>
    <m/>
    <x v="0"/>
  </r>
  <r>
    <x v="5"/>
    <x v="1842"/>
    <x v="0"/>
    <x v="0"/>
    <s v="Well protected"/>
    <x v="0"/>
    <s v="Well protected"/>
    <m/>
    <x v="0"/>
  </r>
  <r>
    <x v="5"/>
    <x v="1843"/>
    <x v="0"/>
    <x v="0"/>
    <s v="Well protected"/>
    <x v="0"/>
    <s v="Well protected"/>
    <m/>
    <x v="0"/>
  </r>
  <r>
    <x v="5"/>
    <x v="1844"/>
    <x v="0"/>
    <x v="0"/>
    <s v="Well protected"/>
    <x v="0"/>
    <s v="Well protected"/>
    <m/>
    <x v="0"/>
  </r>
  <r>
    <x v="5"/>
    <x v="1845"/>
    <x v="0"/>
    <x v="0"/>
    <s v="Well protected"/>
    <x v="0"/>
    <s v="Well protected"/>
    <m/>
    <x v="0"/>
  </r>
  <r>
    <x v="5"/>
    <x v="1846"/>
    <x v="0"/>
    <x v="0"/>
    <s v="Well protected"/>
    <x v="0"/>
    <s v="Well protected"/>
    <m/>
    <x v="0"/>
  </r>
  <r>
    <x v="5"/>
    <x v="1847"/>
    <x v="0"/>
    <x v="0"/>
    <s v="Well protected"/>
    <x v="0"/>
    <s v="Well protected"/>
    <m/>
    <x v="0"/>
  </r>
  <r>
    <x v="5"/>
    <x v="1848"/>
    <x v="0"/>
    <x v="0"/>
    <s v="Well protected"/>
    <x v="0"/>
    <s v="Well protected"/>
    <m/>
    <x v="0"/>
  </r>
  <r>
    <x v="5"/>
    <x v="1849"/>
    <x v="0"/>
    <x v="0"/>
    <s v="Well protected"/>
    <x v="0"/>
    <s v="Well protected"/>
    <m/>
    <x v="0"/>
  </r>
  <r>
    <x v="5"/>
    <x v="1850"/>
    <x v="0"/>
    <x v="0"/>
    <s v="Well protected"/>
    <x v="0"/>
    <s v="Well protected"/>
    <m/>
    <x v="0"/>
  </r>
  <r>
    <x v="5"/>
    <x v="1851"/>
    <x v="0"/>
    <x v="0"/>
    <s v="Well protected"/>
    <x v="0"/>
    <s v="Well protected"/>
    <m/>
    <x v="0"/>
  </r>
  <r>
    <x v="5"/>
    <x v="1852"/>
    <x v="0"/>
    <x v="0"/>
    <s v="Well protected"/>
    <x v="0"/>
    <s v="Well protected"/>
    <m/>
    <x v="0"/>
  </r>
  <r>
    <x v="5"/>
    <x v="1853"/>
    <x v="0"/>
    <x v="1"/>
    <s v="Well protected"/>
    <x v="0"/>
    <s v="Well protected"/>
    <m/>
    <x v="0"/>
  </r>
  <r>
    <x v="5"/>
    <x v="1854"/>
    <x v="0"/>
    <x v="0"/>
    <s v="Well protected"/>
    <x v="0"/>
    <s v="Well protected"/>
    <m/>
    <x v="0"/>
  </r>
  <r>
    <x v="5"/>
    <x v="1855"/>
    <x v="0"/>
    <x v="0"/>
    <s v="Well protected"/>
    <x v="0"/>
    <s v="Well protected"/>
    <m/>
    <x v="0"/>
  </r>
  <r>
    <x v="5"/>
    <x v="1856"/>
    <x v="0"/>
    <x v="0"/>
    <s v="Well protected"/>
    <x v="0"/>
    <s v="Well protected"/>
    <m/>
    <x v="0"/>
  </r>
  <r>
    <x v="5"/>
    <x v="1857"/>
    <x v="0"/>
    <x v="0"/>
    <s v="Well protected"/>
    <x v="0"/>
    <s v="Well protected"/>
    <m/>
    <x v="0"/>
  </r>
  <r>
    <x v="5"/>
    <x v="1858"/>
    <x v="0"/>
    <x v="0"/>
    <s v="Well protected"/>
    <x v="0"/>
    <s v="Well protected"/>
    <m/>
    <x v="0"/>
  </r>
  <r>
    <x v="5"/>
    <x v="1859"/>
    <x v="0"/>
    <x v="0"/>
    <s v="Well protected"/>
    <x v="0"/>
    <s v="Well protected"/>
    <m/>
    <x v="0"/>
  </r>
  <r>
    <x v="5"/>
    <x v="1860"/>
    <x v="0"/>
    <x v="0"/>
    <s v="Well protected"/>
    <x v="0"/>
    <s v="Well protected"/>
    <m/>
    <x v="0"/>
  </r>
  <r>
    <x v="5"/>
    <x v="1861"/>
    <x v="0"/>
    <x v="0"/>
    <s v="Well protected"/>
    <x v="0"/>
    <s v="Well protected"/>
    <m/>
    <x v="0"/>
  </r>
  <r>
    <x v="5"/>
    <x v="1862"/>
    <x v="0"/>
    <x v="0"/>
    <s v="Well protected"/>
    <x v="0"/>
    <s v="Well protected"/>
    <m/>
    <x v="0"/>
  </r>
  <r>
    <x v="5"/>
    <x v="1863"/>
    <x v="0"/>
    <x v="0"/>
    <s v="Well protected"/>
    <x v="0"/>
    <s v="Well protected"/>
    <m/>
    <x v="0"/>
  </r>
  <r>
    <x v="5"/>
    <x v="1864"/>
    <x v="0"/>
    <x v="0"/>
    <s v="Well protected"/>
    <x v="0"/>
    <s v="Well protected"/>
    <m/>
    <x v="0"/>
  </r>
  <r>
    <x v="5"/>
    <x v="1865"/>
    <x v="0"/>
    <x v="0"/>
    <s v="Well protected"/>
    <x v="0"/>
    <s v="Well protected"/>
    <m/>
    <x v="0"/>
  </r>
  <r>
    <x v="5"/>
    <x v="1866"/>
    <x v="3"/>
    <x v="0"/>
    <s v="Well protected"/>
    <x v="0"/>
    <s v="Well protected"/>
    <m/>
    <x v="0"/>
  </r>
  <r>
    <x v="5"/>
    <x v="1867"/>
    <x v="0"/>
    <x v="0"/>
    <s v="Well protected"/>
    <x v="0"/>
    <s v="Well protected"/>
    <m/>
    <x v="0"/>
  </r>
  <r>
    <x v="5"/>
    <x v="1868"/>
    <x v="0"/>
    <x v="0"/>
    <s v="Well protected"/>
    <x v="0"/>
    <s v="Well protected"/>
    <m/>
    <x v="0"/>
  </r>
  <r>
    <x v="5"/>
    <x v="1869"/>
    <x v="0"/>
    <x v="0"/>
    <s v="Well protected"/>
    <x v="0"/>
    <s v="Well protected"/>
    <m/>
    <x v="0"/>
  </r>
  <r>
    <x v="5"/>
    <x v="1870"/>
    <x v="0"/>
    <x v="0"/>
    <s v="Well protected"/>
    <x v="0"/>
    <s v="Well protected"/>
    <m/>
    <x v="0"/>
  </r>
  <r>
    <x v="5"/>
    <x v="1871"/>
    <x v="0"/>
    <x v="0"/>
    <s v="Well protected"/>
    <x v="0"/>
    <s v="Well protected"/>
    <m/>
    <x v="0"/>
  </r>
  <r>
    <x v="5"/>
    <x v="1872"/>
    <x v="0"/>
    <x v="0"/>
    <s v="Well protected"/>
    <x v="0"/>
    <s v="Well protected"/>
    <m/>
    <x v="0"/>
  </r>
  <r>
    <x v="5"/>
    <x v="1873"/>
    <x v="0"/>
    <x v="0"/>
    <s v="Well protected"/>
    <x v="0"/>
    <s v="Well protected"/>
    <m/>
    <x v="0"/>
  </r>
  <r>
    <x v="5"/>
    <x v="1874"/>
    <x v="0"/>
    <x v="0"/>
    <s v="Well protected"/>
    <x v="0"/>
    <s v="Well protected"/>
    <m/>
    <x v="0"/>
  </r>
  <r>
    <x v="5"/>
    <x v="1875"/>
    <x v="0"/>
    <x v="0"/>
    <s v="Well protected"/>
    <x v="0"/>
    <s v="Well protected"/>
    <m/>
    <x v="0"/>
  </r>
  <r>
    <x v="5"/>
    <x v="1876"/>
    <x v="0"/>
    <x v="0"/>
    <s v="Well protected"/>
    <x v="0"/>
    <s v="Well protected"/>
    <m/>
    <x v="0"/>
  </r>
  <r>
    <x v="5"/>
    <x v="1877"/>
    <x v="0"/>
    <x v="0"/>
    <s v="Well protected"/>
    <x v="0"/>
    <s v="Well protected"/>
    <m/>
    <x v="0"/>
  </r>
  <r>
    <x v="5"/>
    <x v="1878"/>
    <x v="0"/>
    <x v="1"/>
    <s v="Well protected"/>
    <x v="0"/>
    <s v="Well protected"/>
    <m/>
    <x v="0"/>
  </r>
  <r>
    <x v="5"/>
    <x v="1879"/>
    <x v="0"/>
    <x v="0"/>
    <s v="Well protected"/>
    <x v="0"/>
    <s v="Well protected"/>
    <m/>
    <x v="0"/>
  </r>
  <r>
    <x v="5"/>
    <x v="1880"/>
    <x v="0"/>
    <x v="0"/>
    <s v="Well protected"/>
    <x v="0"/>
    <s v="Well protected"/>
    <m/>
    <x v="0"/>
  </r>
  <r>
    <x v="5"/>
    <x v="1881"/>
    <x v="0"/>
    <x v="0"/>
    <s v="Well protected"/>
    <x v="0"/>
    <s v="Well protected"/>
    <m/>
    <x v="0"/>
  </r>
  <r>
    <x v="5"/>
    <x v="1882"/>
    <x v="0"/>
    <x v="0"/>
    <s v="Well protected"/>
    <x v="0"/>
    <s v="Well protected"/>
    <m/>
    <x v="0"/>
  </r>
  <r>
    <x v="5"/>
    <x v="1883"/>
    <x v="0"/>
    <x v="0"/>
    <s v="Well protected"/>
    <x v="0"/>
    <s v="Well protected"/>
    <m/>
    <x v="0"/>
  </r>
  <r>
    <x v="5"/>
    <x v="1884"/>
    <x v="0"/>
    <x v="0"/>
    <s v="Well protected"/>
    <x v="0"/>
    <s v="Well protected"/>
    <m/>
    <x v="0"/>
  </r>
  <r>
    <x v="5"/>
    <x v="1885"/>
    <x v="3"/>
    <x v="1"/>
    <s v="Well protected"/>
    <x v="2"/>
    <s v="Moderately protected"/>
    <m/>
    <x v="0"/>
  </r>
  <r>
    <x v="5"/>
    <x v="1886"/>
    <x v="0"/>
    <x v="1"/>
    <s v="Well protected"/>
    <x v="0"/>
    <s v="Well protected"/>
    <m/>
    <x v="0"/>
  </r>
  <r>
    <x v="5"/>
    <x v="1887"/>
    <x v="0"/>
    <x v="1"/>
    <s v="Well protected"/>
    <x v="0"/>
    <s v="Well protected"/>
    <m/>
    <x v="0"/>
  </r>
  <r>
    <x v="5"/>
    <x v="1888"/>
    <x v="0"/>
    <x v="1"/>
    <s v="Well protected"/>
    <x v="0"/>
    <s v="Well protected"/>
    <m/>
    <x v="0"/>
  </r>
  <r>
    <x v="5"/>
    <x v="1889"/>
    <x v="0"/>
    <x v="0"/>
    <s v="Well protected"/>
    <x v="0"/>
    <s v="Well protected"/>
    <m/>
    <x v="0"/>
  </r>
  <r>
    <x v="5"/>
    <x v="1890"/>
    <x v="0"/>
    <x v="0"/>
    <s v="Well protected"/>
    <x v="0"/>
    <s v="Well protected"/>
    <m/>
    <x v="0"/>
  </r>
  <r>
    <x v="5"/>
    <x v="1891"/>
    <x v="0"/>
    <x v="1"/>
    <s v="Well protected"/>
    <x v="0"/>
    <s v="Well protected"/>
    <m/>
    <x v="0"/>
  </r>
  <r>
    <x v="5"/>
    <x v="1892"/>
    <x v="0"/>
    <x v="1"/>
    <s v="Well protected"/>
    <x v="0"/>
    <s v="Well protected"/>
    <m/>
    <x v="0"/>
  </r>
  <r>
    <x v="5"/>
    <x v="1893"/>
    <x v="1"/>
    <x v="1"/>
    <s v="Well protected"/>
    <x v="0"/>
    <s v="Well protected"/>
    <m/>
    <x v="0"/>
  </r>
  <r>
    <x v="5"/>
    <x v="1894"/>
    <x v="0"/>
    <x v="0"/>
    <s v="Well protected"/>
    <x v="0"/>
    <s v="Well protected"/>
    <m/>
    <x v="0"/>
  </r>
  <r>
    <x v="5"/>
    <x v="1895"/>
    <x v="3"/>
    <x v="1"/>
    <s v="Well protected"/>
    <x v="0"/>
    <s v="Well protected"/>
    <m/>
    <x v="0"/>
  </r>
  <r>
    <x v="5"/>
    <x v="1896"/>
    <x v="0"/>
    <x v="1"/>
    <s v="Well protected"/>
    <x v="0"/>
    <s v="Well protected"/>
    <m/>
    <x v="0"/>
  </r>
  <r>
    <x v="5"/>
    <x v="1897"/>
    <x v="0"/>
    <x v="1"/>
    <s v="Well protected"/>
    <x v="0"/>
    <s v="Well protected"/>
    <m/>
    <x v="0"/>
  </r>
  <r>
    <x v="5"/>
    <x v="1898"/>
    <x v="0"/>
    <x v="0"/>
    <s v="Well protected"/>
    <x v="0"/>
    <s v="Well protected"/>
    <m/>
    <x v="0"/>
  </r>
  <r>
    <x v="5"/>
    <x v="1899"/>
    <x v="0"/>
    <x v="0"/>
    <s v="Well protected"/>
    <x v="0"/>
    <s v="Well protected"/>
    <m/>
    <x v="0"/>
  </r>
  <r>
    <x v="5"/>
    <x v="1900"/>
    <x v="0"/>
    <x v="0"/>
    <s v="Well protected"/>
    <x v="0"/>
    <s v="Well protected"/>
    <m/>
    <x v="0"/>
  </r>
  <r>
    <x v="5"/>
    <x v="1901"/>
    <x v="0"/>
    <x v="0"/>
    <s v="Well protected"/>
    <x v="0"/>
    <s v="Well protected"/>
    <m/>
    <x v="0"/>
  </r>
  <r>
    <x v="5"/>
    <x v="1902"/>
    <x v="0"/>
    <x v="0"/>
    <s v="Well protected"/>
    <x v="0"/>
    <s v="Well protected"/>
    <m/>
    <x v="0"/>
  </r>
  <r>
    <x v="5"/>
    <x v="1903"/>
    <x v="0"/>
    <x v="0"/>
    <s v="Well protected"/>
    <x v="0"/>
    <s v="Well protected"/>
    <m/>
    <x v="0"/>
  </r>
  <r>
    <x v="5"/>
    <x v="1904"/>
    <x v="0"/>
    <x v="0"/>
    <s v="Well protected"/>
    <x v="0"/>
    <s v="Well protected"/>
    <m/>
    <x v="0"/>
  </r>
  <r>
    <x v="5"/>
    <x v="1905"/>
    <x v="3"/>
    <x v="1"/>
    <s v="Well protected"/>
    <x v="0"/>
    <s v="Well protected"/>
    <m/>
    <x v="0"/>
  </r>
  <r>
    <x v="5"/>
    <x v="1906"/>
    <x v="0"/>
    <x v="1"/>
    <s v="Well protected"/>
    <x v="0"/>
    <s v="Well protected"/>
    <m/>
    <x v="0"/>
  </r>
  <r>
    <x v="5"/>
    <x v="1907"/>
    <x v="0"/>
    <x v="1"/>
    <s v="Well protected"/>
    <x v="0"/>
    <s v="Well protected"/>
    <m/>
    <x v="0"/>
  </r>
  <r>
    <x v="5"/>
    <x v="1908"/>
    <x v="0"/>
    <x v="1"/>
    <s v="Well protected"/>
    <x v="0"/>
    <s v="Well protected"/>
    <m/>
    <x v="0"/>
  </r>
  <r>
    <x v="5"/>
    <x v="1909"/>
    <x v="0"/>
    <x v="0"/>
    <s v="Well protected"/>
    <x v="0"/>
    <s v="Well protected"/>
    <m/>
    <x v="0"/>
  </r>
  <r>
    <x v="5"/>
    <x v="1910"/>
    <x v="0"/>
    <x v="0"/>
    <s v="Well protected"/>
    <x v="0"/>
    <s v="Well protected"/>
    <m/>
    <x v="0"/>
  </r>
  <r>
    <x v="5"/>
    <x v="1911"/>
    <x v="0"/>
    <x v="0"/>
    <s v="Well protected"/>
    <x v="0"/>
    <s v="Well protected"/>
    <m/>
    <x v="0"/>
  </r>
  <r>
    <x v="5"/>
    <x v="1912"/>
    <x v="0"/>
    <x v="0"/>
    <s v="Well protected"/>
    <x v="0"/>
    <s v="Well protected"/>
    <m/>
    <x v="0"/>
  </r>
  <r>
    <x v="5"/>
    <x v="1913"/>
    <x v="0"/>
    <x v="1"/>
    <s v="Well protected"/>
    <x v="0"/>
    <s v="Well protected"/>
    <m/>
    <x v="0"/>
  </r>
  <r>
    <x v="5"/>
    <x v="1914"/>
    <x v="3"/>
    <x v="1"/>
    <s v="Well protected"/>
    <x v="0"/>
    <s v="Well protected"/>
    <m/>
    <x v="0"/>
  </r>
  <r>
    <x v="5"/>
    <x v="1915"/>
    <x v="1"/>
    <x v="1"/>
    <s v="Well protected"/>
    <x v="1"/>
    <s v="Poorly protected"/>
    <m/>
    <x v="1"/>
  </r>
  <r>
    <x v="5"/>
    <x v="1916"/>
    <x v="0"/>
    <x v="0"/>
    <s v="Well protected"/>
    <x v="0"/>
    <s v="Well protected"/>
    <m/>
    <x v="0"/>
  </r>
  <r>
    <x v="5"/>
    <x v="1917"/>
    <x v="0"/>
    <x v="0"/>
    <s v="Well protected"/>
    <x v="0"/>
    <s v="Well protected"/>
    <m/>
    <x v="0"/>
  </r>
  <r>
    <x v="5"/>
    <x v="1918"/>
    <x v="0"/>
    <x v="0"/>
    <s v="Well protected"/>
    <x v="0"/>
    <s v="Well protected"/>
    <m/>
    <x v="0"/>
  </r>
  <r>
    <x v="5"/>
    <x v="1919"/>
    <x v="0"/>
    <x v="1"/>
    <s v="Well protected"/>
    <x v="0"/>
    <s v="Well protected"/>
    <m/>
    <x v="0"/>
  </r>
  <r>
    <x v="5"/>
    <x v="1920"/>
    <x v="0"/>
    <x v="0"/>
    <s v="Well protected"/>
    <x v="0"/>
    <s v="Well protected"/>
    <m/>
    <x v="0"/>
  </r>
  <r>
    <x v="5"/>
    <x v="1921"/>
    <x v="0"/>
    <x v="0"/>
    <s v="Well protected"/>
    <x v="0"/>
    <s v="Well protected"/>
    <m/>
    <x v="0"/>
  </r>
  <r>
    <x v="5"/>
    <x v="1922"/>
    <x v="0"/>
    <x v="0"/>
    <s v="Well protected"/>
    <x v="0"/>
    <s v="Well protected"/>
    <m/>
    <x v="0"/>
  </r>
  <r>
    <x v="5"/>
    <x v="1923"/>
    <x v="0"/>
    <x v="0"/>
    <s v="Well protected"/>
    <x v="0"/>
    <s v="Well protected"/>
    <m/>
    <x v="0"/>
  </r>
  <r>
    <x v="5"/>
    <x v="1924"/>
    <x v="0"/>
    <x v="0"/>
    <s v="Well protected"/>
    <x v="0"/>
    <s v="Well protected"/>
    <m/>
    <x v="0"/>
  </r>
  <r>
    <x v="5"/>
    <x v="1925"/>
    <x v="3"/>
    <x v="0"/>
    <s v="Well protected"/>
    <x v="0"/>
    <s v="Well protected"/>
    <m/>
    <x v="0"/>
  </r>
  <r>
    <x v="5"/>
    <x v="1926"/>
    <x v="0"/>
    <x v="0"/>
    <s v="Well protected"/>
    <x v="0"/>
    <s v="Well protected"/>
    <m/>
    <x v="0"/>
  </r>
  <r>
    <x v="5"/>
    <x v="1927"/>
    <x v="0"/>
    <x v="1"/>
    <s v="Well protected"/>
    <x v="0"/>
    <s v="Well protected"/>
    <m/>
    <x v="0"/>
  </r>
  <r>
    <x v="5"/>
    <x v="1928"/>
    <x v="0"/>
    <x v="1"/>
    <s v="Well protected"/>
    <x v="0"/>
    <s v="Well protected"/>
    <m/>
    <x v="0"/>
  </r>
  <r>
    <x v="5"/>
    <x v="1929"/>
    <x v="1"/>
    <x v="1"/>
    <s v="Well protected"/>
    <x v="0"/>
    <s v="Well protected"/>
    <m/>
    <x v="0"/>
  </r>
  <r>
    <x v="5"/>
    <x v="1930"/>
    <x v="0"/>
    <x v="1"/>
    <s v="Well protected"/>
    <x v="0"/>
    <s v="Well protected"/>
    <m/>
    <x v="0"/>
  </r>
  <r>
    <x v="5"/>
    <x v="1931"/>
    <x v="0"/>
    <x v="0"/>
    <s v="Well protected"/>
    <x v="0"/>
    <s v="Well protected"/>
    <m/>
    <x v="0"/>
  </r>
  <r>
    <x v="5"/>
    <x v="1932"/>
    <x v="0"/>
    <x v="1"/>
    <s v="Well protected"/>
    <x v="0"/>
    <s v="Well protected"/>
    <m/>
    <x v="0"/>
  </r>
  <r>
    <x v="5"/>
    <x v="1933"/>
    <x v="0"/>
    <x v="0"/>
    <s v="Well protected"/>
    <x v="0"/>
    <s v="Well protected"/>
    <m/>
    <x v="0"/>
  </r>
  <r>
    <x v="5"/>
    <x v="1934"/>
    <x v="0"/>
    <x v="0"/>
    <s v="Well protected"/>
    <x v="0"/>
    <s v="Well protected"/>
    <m/>
    <x v="0"/>
  </r>
  <r>
    <x v="5"/>
    <x v="1935"/>
    <x v="0"/>
    <x v="0"/>
    <s v="Well protected"/>
    <x v="0"/>
    <s v="Well protected"/>
    <m/>
    <x v="0"/>
  </r>
  <r>
    <x v="5"/>
    <x v="1936"/>
    <x v="3"/>
    <x v="1"/>
    <s v="Well protected"/>
    <x v="0"/>
    <s v="Well protected"/>
    <m/>
    <x v="0"/>
  </r>
  <r>
    <x v="5"/>
    <x v="1937"/>
    <x v="0"/>
    <x v="0"/>
    <s v="Well protected"/>
    <x v="0"/>
    <s v="Well protected"/>
    <m/>
    <x v="0"/>
  </r>
  <r>
    <x v="5"/>
    <x v="1938"/>
    <x v="0"/>
    <x v="0"/>
    <s v="Well protected"/>
    <x v="0"/>
    <s v="Well protected"/>
    <m/>
    <x v="0"/>
  </r>
  <r>
    <x v="5"/>
    <x v="1939"/>
    <x v="0"/>
    <x v="0"/>
    <s v="Well protected"/>
    <x v="0"/>
    <s v="Well protected"/>
    <m/>
    <x v="0"/>
  </r>
  <r>
    <x v="5"/>
    <x v="1940"/>
    <x v="0"/>
    <x v="0"/>
    <s v="Well protected"/>
    <x v="0"/>
    <s v="Well protected"/>
    <m/>
    <x v="0"/>
  </r>
  <r>
    <x v="5"/>
    <x v="1941"/>
    <x v="0"/>
    <x v="0"/>
    <s v="Well protected"/>
    <x v="0"/>
    <s v="Well protected"/>
    <m/>
    <x v="0"/>
  </r>
  <r>
    <x v="5"/>
    <x v="1942"/>
    <x v="0"/>
    <x v="0"/>
    <s v="Well protected"/>
    <x v="0"/>
    <s v="Well protected"/>
    <m/>
    <x v="0"/>
  </r>
  <r>
    <x v="5"/>
    <x v="1943"/>
    <x v="0"/>
    <x v="0"/>
    <s v="Well protected"/>
    <x v="0"/>
    <s v="Well protected"/>
    <m/>
    <x v="0"/>
  </r>
  <r>
    <x v="5"/>
    <x v="1944"/>
    <x v="0"/>
    <x v="0"/>
    <s v="Well protected"/>
    <x v="0"/>
    <s v="Well protected"/>
    <m/>
    <x v="0"/>
  </r>
  <r>
    <x v="5"/>
    <x v="1945"/>
    <x v="0"/>
    <x v="0"/>
    <s v="Well protected"/>
    <x v="0"/>
    <s v="Well protected"/>
    <m/>
    <x v="0"/>
  </r>
  <r>
    <x v="5"/>
    <x v="1946"/>
    <x v="0"/>
    <x v="0"/>
    <s v="Well protected"/>
    <x v="0"/>
    <s v="Well protected"/>
    <m/>
    <x v="0"/>
  </r>
  <r>
    <x v="5"/>
    <x v="1947"/>
    <x v="0"/>
    <x v="1"/>
    <s v="Well protected"/>
    <x v="0"/>
    <s v="Well protected"/>
    <m/>
    <x v="0"/>
  </r>
  <r>
    <x v="5"/>
    <x v="1948"/>
    <x v="0"/>
    <x v="0"/>
    <s v="Well protected"/>
    <x v="0"/>
    <s v="Well protected"/>
    <m/>
    <x v="0"/>
  </r>
  <r>
    <x v="5"/>
    <x v="1949"/>
    <x v="0"/>
    <x v="1"/>
    <s v="Well protected"/>
    <x v="0"/>
    <s v="Well protected"/>
    <m/>
    <x v="0"/>
  </r>
  <r>
    <x v="5"/>
    <x v="1950"/>
    <x v="0"/>
    <x v="0"/>
    <s v="Well protected"/>
    <x v="0"/>
    <s v="Well protected"/>
    <m/>
    <x v="0"/>
  </r>
  <r>
    <x v="5"/>
    <x v="1951"/>
    <x v="0"/>
    <x v="1"/>
    <s v="Well protected"/>
    <x v="0"/>
    <s v="Well protected"/>
    <m/>
    <x v="0"/>
  </r>
  <r>
    <x v="5"/>
    <x v="1952"/>
    <x v="0"/>
    <x v="0"/>
    <s v="Well protected"/>
    <x v="0"/>
    <s v="Well protected"/>
    <m/>
    <x v="0"/>
  </r>
  <r>
    <x v="5"/>
    <x v="1953"/>
    <x v="0"/>
    <x v="1"/>
    <s v="Well protected"/>
    <x v="0"/>
    <s v="Well protected"/>
    <m/>
    <x v="0"/>
  </r>
  <r>
    <x v="5"/>
    <x v="1954"/>
    <x v="0"/>
    <x v="0"/>
    <s v="Well protected"/>
    <x v="0"/>
    <s v="Well protected"/>
    <m/>
    <x v="0"/>
  </r>
  <r>
    <x v="5"/>
    <x v="1955"/>
    <x v="0"/>
    <x v="0"/>
    <s v="Well protected"/>
    <x v="0"/>
    <s v="Well protected"/>
    <m/>
    <x v="0"/>
  </r>
  <r>
    <x v="5"/>
    <x v="1956"/>
    <x v="0"/>
    <x v="1"/>
    <s v="Well protected"/>
    <x v="0"/>
    <s v="Well protected"/>
    <m/>
    <x v="0"/>
  </r>
  <r>
    <x v="5"/>
    <x v="1957"/>
    <x v="0"/>
    <x v="1"/>
    <s v="Well protected"/>
    <x v="0"/>
    <s v="Well protected"/>
    <m/>
    <x v="0"/>
  </r>
  <r>
    <x v="5"/>
    <x v="1958"/>
    <x v="1"/>
    <x v="1"/>
    <s v="Well protected"/>
    <x v="1"/>
    <s v="Poorly protected"/>
    <m/>
    <x v="1"/>
  </r>
  <r>
    <x v="5"/>
    <x v="1959"/>
    <x v="0"/>
    <x v="1"/>
    <s v="Well protected"/>
    <x v="0"/>
    <s v="Well protected"/>
    <m/>
    <x v="0"/>
  </r>
  <r>
    <x v="5"/>
    <x v="1960"/>
    <x v="0"/>
    <x v="1"/>
    <s v="Well protected"/>
    <x v="0"/>
    <s v="Well protected"/>
    <m/>
    <x v="0"/>
  </r>
  <r>
    <x v="5"/>
    <x v="1961"/>
    <x v="0"/>
    <x v="1"/>
    <s v="Well protected"/>
    <x v="0"/>
    <s v="Well protected"/>
    <m/>
    <x v="0"/>
  </r>
  <r>
    <x v="5"/>
    <x v="1962"/>
    <x v="0"/>
    <x v="0"/>
    <s v="Well protected"/>
    <x v="0"/>
    <s v="Well protected"/>
    <m/>
    <x v="0"/>
  </r>
  <r>
    <x v="5"/>
    <x v="1963"/>
    <x v="0"/>
    <x v="0"/>
    <s v="Well protected"/>
    <x v="0"/>
    <s v="Well protected"/>
    <m/>
    <x v="0"/>
  </r>
  <r>
    <x v="5"/>
    <x v="1964"/>
    <x v="0"/>
    <x v="0"/>
    <s v="Well protected"/>
    <x v="0"/>
    <s v="Well protected"/>
    <m/>
    <x v="0"/>
  </r>
  <r>
    <x v="5"/>
    <x v="1965"/>
    <x v="0"/>
    <x v="0"/>
    <s v="Well protected"/>
    <x v="0"/>
    <s v="Well protected"/>
    <m/>
    <x v="0"/>
  </r>
  <r>
    <x v="5"/>
    <x v="1966"/>
    <x v="2"/>
    <x v="0"/>
    <s v="Well protected"/>
    <x v="0"/>
    <s v="Well protected"/>
    <m/>
    <x v="0"/>
  </r>
  <r>
    <x v="5"/>
    <x v="1967"/>
    <x v="0"/>
    <x v="0"/>
    <s v="Well protected"/>
    <x v="0"/>
    <s v="Well protected"/>
    <m/>
    <x v="0"/>
  </r>
  <r>
    <x v="5"/>
    <x v="1968"/>
    <x v="0"/>
    <x v="0"/>
    <s v="Well protected"/>
    <x v="0"/>
    <s v="Well protected"/>
    <m/>
    <x v="0"/>
  </r>
  <r>
    <x v="5"/>
    <x v="1969"/>
    <x v="0"/>
    <x v="0"/>
    <s v="Well protected"/>
    <x v="0"/>
    <s v="Well protected"/>
    <m/>
    <x v="0"/>
  </r>
  <r>
    <x v="5"/>
    <x v="1970"/>
    <x v="0"/>
    <x v="0"/>
    <s v="Well protected"/>
    <x v="0"/>
    <s v="Well protected"/>
    <m/>
    <x v="0"/>
  </r>
  <r>
    <x v="5"/>
    <x v="1971"/>
    <x v="0"/>
    <x v="0"/>
    <s v="Well protected"/>
    <x v="0"/>
    <s v="Well protected"/>
    <m/>
    <x v="0"/>
  </r>
  <r>
    <x v="5"/>
    <x v="1972"/>
    <x v="0"/>
    <x v="0"/>
    <s v="Well protected"/>
    <x v="0"/>
    <s v="Well protected"/>
    <m/>
    <x v="0"/>
  </r>
  <r>
    <x v="5"/>
    <x v="1973"/>
    <x v="0"/>
    <x v="0"/>
    <s v="Well protected"/>
    <x v="0"/>
    <s v="Well protected"/>
    <m/>
    <x v="0"/>
  </r>
  <r>
    <x v="5"/>
    <x v="1974"/>
    <x v="0"/>
    <x v="0"/>
    <s v="Well protected"/>
    <x v="0"/>
    <s v="Well protected"/>
    <m/>
    <x v="0"/>
  </r>
  <r>
    <x v="5"/>
    <x v="1975"/>
    <x v="0"/>
    <x v="0"/>
    <s v="Well protected"/>
    <x v="0"/>
    <s v="Well protected"/>
    <m/>
    <x v="0"/>
  </r>
  <r>
    <x v="5"/>
    <x v="1976"/>
    <x v="0"/>
    <x v="0"/>
    <s v="Well protected"/>
    <x v="0"/>
    <s v="Well protected"/>
    <m/>
    <x v="0"/>
  </r>
  <r>
    <x v="5"/>
    <x v="1977"/>
    <x v="0"/>
    <x v="0"/>
    <s v="Well protected"/>
    <x v="0"/>
    <s v="Well protected"/>
    <m/>
    <x v="0"/>
  </r>
  <r>
    <x v="5"/>
    <x v="1978"/>
    <x v="0"/>
    <x v="0"/>
    <s v="Well protected"/>
    <x v="0"/>
    <s v="Well protected"/>
    <m/>
    <x v="0"/>
  </r>
  <r>
    <x v="5"/>
    <x v="1979"/>
    <x v="0"/>
    <x v="0"/>
    <s v="Well protected"/>
    <x v="0"/>
    <s v="Well protected"/>
    <m/>
    <x v="0"/>
  </r>
  <r>
    <x v="5"/>
    <x v="1980"/>
    <x v="0"/>
    <x v="0"/>
    <s v="Well protected"/>
    <x v="0"/>
    <s v="Well protected"/>
    <m/>
    <x v="0"/>
  </r>
  <r>
    <x v="5"/>
    <x v="1981"/>
    <x v="0"/>
    <x v="0"/>
    <s v="Well protected"/>
    <x v="0"/>
    <s v="Well protected"/>
    <m/>
    <x v="0"/>
  </r>
  <r>
    <x v="5"/>
    <x v="1982"/>
    <x v="0"/>
    <x v="0"/>
    <s v="Well protected"/>
    <x v="0"/>
    <s v="Well protected"/>
    <m/>
    <x v="0"/>
  </r>
  <r>
    <x v="5"/>
    <x v="1983"/>
    <x v="0"/>
    <x v="0"/>
    <s v="Well protected"/>
    <x v="0"/>
    <s v="Well protected"/>
    <m/>
    <x v="0"/>
  </r>
  <r>
    <x v="5"/>
    <x v="1984"/>
    <x v="0"/>
    <x v="0"/>
    <s v="Well protected"/>
    <x v="0"/>
    <s v="Well protected"/>
    <m/>
    <x v="0"/>
  </r>
  <r>
    <x v="5"/>
    <x v="1985"/>
    <x v="0"/>
    <x v="0"/>
    <s v="Well protected"/>
    <x v="0"/>
    <s v="Well protected"/>
    <m/>
    <x v="0"/>
  </r>
  <r>
    <x v="5"/>
    <x v="1986"/>
    <x v="0"/>
    <x v="0"/>
    <s v="Well protected"/>
    <x v="0"/>
    <s v="Well protected"/>
    <m/>
    <x v="0"/>
  </r>
  <r>
    <x v="5"/>
    <x v="1987"/>
    <x v="0"/>
    <x v="0"/>
    <s v="Well protected"/>
    <x v="0"/>
    <s v="Well protected"/>
    <m/>
    <x v="0"/>
  </r>
  <r>
    <x v="5"/>
    <x v="1988"/>
    <x v="0"/>
    <x v="0"/>
    <s v="Well protected"/>
    <x v="0"/>
    <s v="Well protected"/>
    <m/>
    <x v="0"/>
  </r>
  <r>
    <x v="5"/>
    <x v="1989"/>
    <x v="0"/>
    <x v="0"/>
    <s v="Well protected"/>
    <x v="0"/>
    <s v="Well protected"/>
    <m/>
    <x v="0"/>
  </r>
  <r>
    <x v="5"/>
    <x v="1990"/>
    <x v="0"/>
    <x v="0"/>
    <s v="Well protected"/>
    <x v="0"/>
    <s v="Well protected"/>
    <m/>
    <x v="0"/>
  </r>
  <r>
    <x v="5"/>
    <x v="1991"/>
    <x v="0"/>
    <x v="1"/>
    <s v="Well protected"/>
    <x v="0"/>
    <s v="Well protected"/>
    <m/>
    <x v="0"/>
  </r>
  <r>
    <x v="5"/>
    <x v="1992"/>
    <x v="0"/>
    <x v="1"/>
    <s v="Well protected"/>
    <x v="0"/>
    <s v="Well protected"/>
    <m/>
    <x v="0"/>
  </r>
  <r>
    <x v="5"/>
    <x v="1993"/>
    <x v="0"/>
    <x v="1"/>
    <s v="Well protected"/>
    <x v="0"/>
    <s v="Well protected"/>
    <m/>
    <x v="0"/>
  </r>
  <r>
    <x v="5"/>
    <x v="1994"/>
    <x v="0"/>
    <x v="1"/>
    <s v="Well protected"/>
    <x v="0"/>
    <s v="Well protected"/>
    <m/>
    <x v="0"/>
  </r>
  <r>
    <x v="5"/>
    <x v="1995"/>
    <x v="0"/>
    <x v="1"/>
    <s v="Well protected"/>
    <x v="0"/>
    <s v="Well protected"/>
    <m/>
    <x v="0"/>
  </r>
  <r>
    <x v="5"/>
    <x v="1996"/>
    <x v="0"/>
    <x v="1"/>
    <s v="Well protected"/>
    <x v="0"/>
    <s v="Well protected"/>
    <m/>
    <x v="0"/>
  </r>
  <r>
    <x v="5"/>
    <x v="1997"/>
    <x v="0"/>
    <x v="0"/>
    <s v="Well protected"/>
    <x v="0"/>
    <s v="Well protected"/>
    <m/>
    <x v="0"/>
  </r>
  <r>
    <x v="5"/>
    <x v="1998"/>
    <x v="2"/>
    <x v="1"/>
    <s v="Well protected"/>
    <x v="0"/>
    <s v="Well protected"/>
    <m/>
    <x v="0"/>
  </r>
  <r>
    <x v="5"/>
    <x v="1999"/>
    <x v="3"/>
    <x v="1"/>
    <s v="Well protected"/>
    <x v="0"/>
    <s v="Well protected"/>
    <m/>
    <x v="0"/>
  </r>
  <r>
    <x v="5"/>
    <x v="2000"/>
    <x v="0"/>
    <x v="1"/>
    <s v="Well protected"/>
    <x v="0"/>
    <s v="Well protected"/>
    <m/>
    <x v="0"/>
  </r>
  <r>
    <x v="5"/>
    <x v="2001"/>
    <x v="0"/>
    <x v="1"/>
    <s v="Well protected"/>
    <x v="0"/>
    <s v="Well protected"/>
    <m/>
    <x v="0"/>
  </r>
  <r>
    <x v="5"/>
    <x v="2002"/>
    <x v="0"/>
    <x v="1"/>
    <s v="Well protected"/>
    <x v="0"/>
    <s v="Well protected"/>
    <m/>
    <x v="0"/>
  </r>
  <r>
    <x v="5"/>
    <x v="2003"/>
    <x v="0"/>
    <x v="1"/>
    <s v="Well protected"/>
    <x v="0"/>
    <s v="Well protected"/>
    <m/>
    <x v="0"/>
  </r>
  <r>
    <x v="5"/>
    <x v="2004"/>
    <x v="3"/>
    <x v="0"/>
    <s v="Well protected"/>
    <x v="0"/>
    <s v="Well protected"/>
    <m/>
    <x v="0"/>
  </r>
  <r>
    <x v="5"/>
    <x v="2005"/>
    <x v="0"/>
    <x v="0"/>
    <s v="Well protected"/>
    <x v="0"/>
    <s v="Well protected"/>
    <m/>
    <x v="0"/>
  </r>
  <r>
    <x v="5"/>
    <x v="2006"/>
    <x v="0"/>
    <x v="0"/>
    <s v="Well protected"/>
    <x v="0"/>
    <s v="Well protected"/>
    <m/>
    <x v="0"/>
  </r>
  <r>
    <x v="5"/>
    <x v="2007"/>
    <x v="0"/>
    <x v="0"/>
    <s v="Well protected"/>
    <x v="0"/>
    <s v="Well protected"/>
    <m/>
    <x v="0"/>
  </r>
  <r>
    <x v="5"/>
    <x v="2008"/>
    <x v="0"/>
    <x v="0"/>
    <s v="Well protected"/>
    <x v="0"/>
    <s v="Well protected"/>
    <m/>
    <x v="0"/>
  </r>
  <r>
    <x v="5"/>
    <x v="2009"/>
    <x v="0"/>
    <x v="0"/>
    <s v="Well protected"/>
    <x v="0"/>
    <s v="Well protected"/>
    <m/>
    <x v="0"/>
  </r>
  <r>
    <x v="5"/>
    <x v="2010"/>
    <x v="0"/>
    <x v="0"/>
    <s v="Well protected"/>
    <x v="0"/>
    <s v="Well protected"/>
    <m/>
    <x v="0"/>
  </r>
  <r>
    <x v="5"/>
    <x v="2011"/>
    <x v="0"/>
    <x v="0"/>
    <s v="Well protected"/>
    <x v="0"/>
    <s v="Well protected"/>
    <m/>
    <x v="0"/>
  </r>
  <r>
    <x v="5"/>
    <x v="2012"/>
    <x v="0"/>
    <x v="0"/>
    <s v="Well protected"/>
    <x v="0"/>
    <s v="Well protected"/>
    <m/>
    <x v="0"/>
  </r>
  <r>
    <x v="5"/>
    <x v="2013"/>
    <x v="0"/>
    <x v="0"/>
    <s v="Well protected"/>
    <x v="0"/>
    <s v="Well protected"/>
    <m/>
    <x v="0"/>
  </r>
  <r>
    <x v="5"/>
    <x v="2014"/>
    <x v="0"/>
    <x v="0"/>
    <s v="Well protected"/>
    <x v="0"/>
    <s v="Well protected"/>
    <m/>
    <x v="0"/>
  </r>
  <r>
    <x v="5"/>
    <x v="2015"/>
    <x v="0"/>
    <x v="0"/>
    <s v="Well protected"/>
    <x v="0"/>
    <s v="Well protected"/>
    <m/>
    <x v="0"/>
  </r>
  <r>
    <x v="5"/>
    <x v="2016"/>
    <x v="0"/>
    <x v="0"/>
    <s v="Well protected"/>
    <x v="0"/>
    <s v="Well protected"/>
    <m/>
    <x v="0"/>
  </r>
  <r>
    <x v="5"/>
    <x v="2017"/>
    <x v="0"/>
    <x v="0"/>
    <s v="Well protected"/>
    <x v="0"/>
    <s v="Well protected"/>
    <m/>
    <x v="0"/>
  </r>
  <r>
    <x v="5"/>
    <x v="2018"/>
    <x v="0"/>
    <x v="0"/>
    <s v="Well protected"/>
    <x v="0"/>
    <s v="Well protected"/>
    <m/>
    <x v="0"/>
  </r>
  <r>
    <x v="5"/>
    <x v="2019"/>
    <x v="0"/>
    <x v="1"/>
    <s v="Well protected"/>
    <x v="0"/>
    <s v="Well protected"/>
    <m/>
    <x v="0"/>
  </r>
  <r>
    <x v="5"/>
    <x v="2020"/>
    <x v="2"/>
    <x v="0"/>
    <s v="Well protected"/>
    <x v="0"/>
    <s v="Well protected"/>
    <m/>
    <x v="0"/>
  </r>
  <r>
    <x v="5"/>
    <x v="2021"/>
    <x v="0"/>
    <x v="1"/>
    <s v="Well protected"/>
    <x v="0"/>
    <s v="Well protected"/>
    <m/>
    <x v="0"/>
  </r>
  <r>
    <x v="5"/>
    <x v="2022"/>
    <x v="2"/>
    <x v="1"/>
    <s v="Well protected"/>
    <x v="0"/>
    <s v="Well protected"/>
    <m/>
    <x v="0"/>
  </r>
  <r>
    <x v="5"/>
    <x v="2023"/>
    <x v="0"/>
    <x v="0"/>
    <s v="Well protected"/>
    <x v="0"/>
    <s v="Well protected"/>
    <m/>
    <x v="0"/>
  </r>
  <r>
    <x v="5"/>
    <x v="2024"/>
    <x v="0"/>
    <x v="0"/>
    <s v="Well protected"/>
    <x v="0"/>
    <s v="Well protected"/>
    <m/>
    <x v="0"/>
  </r>
  <r>
    <x v="5"/>
    <x v="2025"/>
    <x v="0"/>
    <x v="0"/>
    <s v="Well protected"/>
    <x v="0"/>
    <s v="Well protected"/>
    <m/>
    <x v="0"/>
  </r>
  <r>
    <x v="5"/>
    <x v="2026"/>
    <x v="0"/>
    <x v="1"/>
    <s v="Well protected"/>
    <x v="0"/>
    <s v="Well protected"/>
    <m/>
    <x v="0"/>
  </r>
  <r>
    <x v="5"/>
    <x v="2027"/>
    <x v="0"/>
    <x v="1"/>
    <s v="Well protected"/>
    <x v="0"/>
    <s v="Well protected"/>
    <m/>
    <x v="0"/>
  </r>
  <r>
    <x v="5"/>
    <x v="2028"/>
    <x v="0"/>
    <x v="1"/>
    <s v="Well protected"/>
    <x v="0"/>
    <s v="Well protected"/>
    <m/>
    <x v="0"/>
  </r>
  <r>
    <x v="5"/>
    <x v="2029"/>
    <x v="0"/>
    <x v="0"/>
    <s v="Well protected"/>
    <x v="0"/>
    <s v="Well protected"/>
    <m/>
    <x v="0"/>
  </r>
  <r>
    <x v="5"/>
    <x v="2030"/>
    <x v="0"/>
    <x v="0"/>
    <s v="Well protected"/>
    <x v="0"/>
    <s v="Well protected"/>
    <m/>
    <x v="0"/>
  </r>
  <r>
    <x v="5"/>
    <x v="2031"/>
    <x v="0"/>
    <x v="0"/>
    <s v="Well protected"/>
    <x v="0"/>
    <s v="Well protected"/>
    <m/>
    <x v="0"/>
  </r>
  <r>
    <x v="5"/>
    <x v="2032"/>
    <x v="0"/>
    <x v="1"/>
    <s v="Well protected"/>
    <x v="0"/>
    <s v="Well protected"/>
    <m/>
    <x v="0"/>
  </r>
  <r>
    <x v="5"/>
    <x v="2033"/>
    <x v="0"/>
    <x v="1"/>
    <s v="Well protected"/>
    <x v="0"/>
    <s v="Well protected"/>
    <m/>
    <x v="0"/>
  </r>
  <r>
    <x v="5"/>
    <x v="2034"/>
    <x v="0"/>
    <x v="0"/>
    <s v="Well protected"/>
    <x v="0"/>
    <s v="Well protected"/>
    <m/>
    <x v="0"/>
  </r>
  <r>
    <x v="5"/>
    <x v="2035"/>
    <x v="0"/>
    <x v="1"/>
    <s v="Well protected"/>
    <x v="0"/>
    <s v="Well protected"/>
    <m/>
    <x v="0"/>
  </r>
  <r>
    <x v="5"/>
    <x v="2036"/>
    <x v="0"/>
    <x v="1"/>
    <s v="Well protected"/>
    <x v="0"/>
    <s v="Well protected"/>
    <m/>
    <x v="0"/>
  </r>
  <r>
    <x v="5"/>
    <x v="2037"/>
    <x v="0"/>
    <x v="1"/>
    <s v="Well protected"/>
    <x v="0"/>
    <s v="Well protected"/>
    <m/>
    <x v="0"/>
  </r>
  <r>
    <x v="5"/>
    <x v="2038"/>
    <x v="0"/>
    <x v="1"/>
    <s v="Well protected"/>
    <x v="0"/>
    <s v="Well protected"/>
    <m/>
    <x v="0"/>
  </r>
  <r>
    <x v="5"/>
    <x v="2039"/>
    <x v="0"/>
    <x v="0"/>
    <s v="Well protected"/>
    <x v="0"/>
    <s v="Well protected"/>
    <m/>
    <x v="0"/>
  </r>
  <r>
    <x v="5"/>
    <x v="2040"/>
    <x v="0"/>
    <x v="0"/>
    <s v="Well protected"/>
    <x v="0"/>
    <s v="Well protected"/>
    <m/>
    <x v="0"/>
  </r>
  <r>
    <x v="5"/>
    <x v="2041"/>
    <x v="2"/>
    <x v="0"/>
    <s v="Well protected"/>
    <x v="0"/>
    <s v="Well protected"/>
    <m/>
    <x v="0"/>
  </r>
  <r>
    <x v="5"/>
    <x v="2042"/>
    <x v="0"/>
    <x v="1"/>
    <s v="Well protected"/>
    <x v="0"/>
    <s v="Well protected"/>
    <m/>
    <x v="0"/>
  </r>
  <r>
    <x v="5"/>
    <x v="2043"/>
    <x v="0"/>
    <x v="0"/>
    <s v="Well protected"/>
    <x v="0"/>
    <s v="Well protected"/>
    <m/>
    <x v="0"/>
  </r>
  <r>
    <x v="5"/>
    <x v="2044"/>
    <x v="0"/>
    <x v="0"/>
    <s v="Well protected"/>
    <x v="0"/>
    <s v="Well protected"/>
    <m/>
    <x v="0"/>
  </r>
  <r>
    <x v="5"/>
    <x v="2045"/>
    <x v="0"/>
    <x v="0"/>
    <s v="Well protected"/>
    <x v="0"/>
    <s v="Well protected"/>
    <m/>
    <x v="0"/>
  </r>
  <r>
    <x v="5"/>
    <x v="2046"/>
    <x v="0"/>
    <x v="0"/>
    <s v="Well protected"/>
    <x v="0"/>
    <s v="Well protected"/>
    <m/>
    <x v="0"/>
  </r>
  <r>
    <x v="5"/>
    <x v="2047"/>
    <x v="0"/>
    <x v="1"/>
    <s v="Well protected"/>
    <x v="0"/>
    <s v="Well protected"/>
    <m/>
    <x v="0"/>
  </r>
  <r>
    <x v="5"/>
    <x v="2048"/>
    <x v="0"/>
    <x v="1"/>
    <s v="Well protected"/>
    <x v="0"/>
    <s v="Well protected"/>
    <m/>
    <x v="0"/>
  </r>
  <r>
    <x v="5"/>
    <x v="2049"/>
    <x v="0"/>
    <x v="1"/>
    <s v="Well protected"/>
    <x v="0"/>
    <s v="Well protected"/>
    <m/>
    <x v="0"/>
  </r>
  <r>
    <x v="5"/>
    <x v="2050"/>
    <x v="0"/>
    <x v="0"/>
    <s v="Well protected"/>
    <x v="0"/>
    <s v="Well protected"/>
    <m/>
    <x v="0"/>
  </r>
  <r>
    <x v="5"/>
    <x v="2051"/>
    <x v="0"/>
    <x v="1"/>
    <s v="Well protected"/>
    <x v="0"/>
    <s v="Well protected"/>
    <m/>
    <x v="0"/>
  </r>
  <r>
    <x v="5"/>
    <x v="2052"/>
    <x v="0"/>
    <x v="1"/>
    <s v="Well protected"/>
    <x v="0"/>
    <s v="Well protected"/>
    <m/>
    <x v="0"/>
  </r>
  <r>
    <x v="5"/>
    <x v="2053"/>
    <x v="0"/>
    <x v="1"/>
    <s v="Well protected"/>
    <x v="0"/>
    <s v="Well protected"/>
    <m/>
    <x v="0"/>
  </r>
  <r>
    <x v="5"/>
    <x v="2054"/>
    <x v="0"/>
    <x v="0"/>
    <s v="Well protected"/>
    <x v="0"/>
    <s v="Well protected"/>
    <m/>
    <x v="0"/>
  </r>
  <r>
    <x v="5"/>
    <x v="2055"/>
    <x v="0"/>
    <x v="1"/>
    <s v="Well protected"/>
    <x v="0"/>
    <s v="Well protected"/>
    <m/>
    <x v="0"/>
  </r>
  <r>
    <x v="5"/>
    <x v="2056"/>
    <x v="0"/>
    <x v="1"/>
    <s v="Well protected"/>
    <x v="0"/>
    <s v="Well protected"/>
    <m/>
    <x v="0"/>
  </r>
  <r>
    <x v="5"/>
    <x v="2057"/>
    <x v="0"/>
    <x v="1"/>
    <s v="Well protected"/>
    <x v="0"/>
    <s v="Well protected"/>
    <m/>
    <x v="0"/>
  </r>
  <r>
    <x v="5"/>
    <x v="2058"/>
    <x v="0"/>
    <x v="0"/>
    <s v="Well protected"/>
    <x v="0"/>
    <s v="Well protected"/>
    <m/>
    <x v="0"/>
  </r>
  <r>
    <x v="5"/>
    <x v="2059"/>
    <x v="0"/>
    <x v="1"/>
    <s v="Well protected"/>
    <x v="2"/>
    <s v="Moderately protected"/>
    <m/>
    <x v="0"/>
  </r>
  <r>
    <x v="5"/>
    <x v="2060"/>
    <x v="0"/>
    <x v="1"/>
    <s v="Well protected"/>
    <x v="0"/>
    <s v="Well protected"/>
    <m/>
    <x v="0"/>
  </r>
  <r>
    <x v="5"/>
    <x v="2061"/>
    <x v="0"/>
    <x v="0"/>
    <s v="Well protected"/>
    <x v="0"/>
    <s v="Well protected"/>
    <m/>
    <x v="0"/>
  </r>
  <r>
    <x v="5"/>
    <x v="2062"/>
    <x v="0"/>
    <x v="0"/>
    <s v="Well protected"/>
    <x v="0"/>
    <s v="Well protected"/>
    <m/>
    <x v="0"/>
  </r>
  <r>
    <x v="5"/>
    <x v="2063"/>
    <x v="4"/>
    <x v="1"/>
    <s v="Well protected"/>
    <x v="0"/>
    <s v="Well protected"/>
    <m/>
    <x v="0"/>
  </r>
  <r>
    <x v="5"/>
    <x v="2064"/>
    <x v="0"/>
    <x v="1"/>
    <s v="Well protected"/>
    <x v="0"/>
    <s v="Well protected"/>
    <m/>
    <x v="0"/>
  </r>
  <r>
    <x v="5"/>
    <x v="2065"/>
    <x v="0"/>
    <x v="1"/>
    <s v="Well protected"/>
    <x v="0"/>
    <s v="Well protected"/>
    <m/>
    <x v="0"/>
  </r>
  <r>
    <x v="5"/>
    <x v="2066"/>
    <x v="0"/>
    <x v="0"/>
    <s v="Well protected"/>
    <x v="0"/>
    <s v="Well protected"/>
    <m/>
    <x v="0"/>
  </r>
  <r>
    <x v="5"/>
    <x v="2067"/>
    <x v="0"/>
    <x v="0"/>
    <s v="Well protected"/>
    <x v="0"/>
    <s v="Well protected"/>
    <m/>
    <x v="0"/>
  </r>
  <r>
    <x v="5"/>
    <x v="2068"/>
    <x v="0"/>
    <x v="0"/>
    <s v="Well protected"/>
    <x v="0"/>
    <s v="Well protected"/>
    <m/>
    <x v="0"/>
  </r>
  <r>
    <x v="5"/>
    <x v="2069"/>
    <x v="0"/>
    <x v="0"/>
    <s v="Well protected"/>
    <x v="0"/>
    <s v="Well protected"/>
    <m/>
    <x v="0"/>
  </r>
  <r>
    <x v="5"/>
    <x v="2070"/>
    <x v="0"/>
    <x v="0"/>
    <s v="Well protected"/>
    <x v="0"/>
    <s v="Well protected"/>
    <m/>
    <x v="0"/>
  </r>
  <r>
    <x v="5"/>
    <x v="2071"/>
    <x v="0"/>
    <x v="0"/>
    <s v="Well protected"/>
    <x v="0"/>
    <s v="Well protected"/>
    <m/>
    <x v="0"/>
  </r>
  <r>
    <x v="5"/>
    <x v="2072"/>
    <x v="0"/>
    <x v="0"/>
    <s v="Well protected"/>
    <x v="0"/>
    <s v="Well protected"/>
    <m/>
    <x v="0"/>
  </r>
  <r>
    <x v="5"/>
    <x v="2073"/>
    <x v="0"/>
    <x v="0"/>
    <s v="Well protected"/>
    <x v="0"/>
    <s v="Well protected"/>
    <m/>
    <x v="0"/>
  </r>
  <r>
    <x v="5"/>
    <x v="2074"/>
    <x v="0"/>
    <x v="0"/>
    <s v="Well protected"/>
    <x v="0"/>
    <s v="Well protected"/>
    <m/>
    <x v="0"/>
  </r>
  <r>
    <x v="5"/>
    <x v="2075"/>
    <x v="0"/>
    <x v="1"/>
    <s v="Well protected"/>
    <x v="0"/>
    <s v="Well protected"/>
    <m/>
    <x v="0"/>
  </r>
  <r>
    <x v="5"/>
    <x v="2076"/>
    <x v="0"/>
    <x v="0"/>
    <s v="Well protected"/>
    <x v="0"/>
    <s v="Well protected"/>
    <m/>
    <x v="0"/>
  </r>
  <r>
    <x v="5"/>
    <x v="2077"/>
    <x v="0"/>
    <x v="0"/>
    <s v="Well protected"/>
    <x v="0"/>
    <s v="Well protected"/>
    <m/>
    <x v="0"/>
  </r>
  <r>
    <x v="5"/>
    <x v="2078"/>
    <x v="0"/>
    <x v="0"/>
    <s v="Well protected"/>
    <x v="0"/>
    <s v="Well protected"/>
    <m/>
    <x v="0"/>
  </r>
  <r>
    <x v="5"/>
    <x v="2079"/>
    <x v="0"/>
    <x v="0"/>
    <s v="Well protected"/>
    <x v="0"/>
    <s v="Well protected"/>
    <m/>
    <x v="0"/>
  </r>
  <r>
    <x v="5"/>
    <x v="2080"/>
    <x v="3"/>
    <x v="1"/>
    <s v="Well protected"/>
    <x v="0"/>
    <s v="Well protected"/>
    <m/>
    <x v="0"/>
  </r>
  <r>
    <x v="5"/>
    <x v="2081"/>
    <x v="0"/>
    <x v="1"/>
    <s v="Well protected"/>
    <x v="0"/>
    <s v="Well protected"/>
    <m/>
    <x v="0"/>
  </r>
  <r>
    <x v="5"/>
    <x v="2082"/>
    <x v="0"/>
    <x v="0"/>
    <s v="Well protected"/>
    <x v="0"/>
    <s v="Well protected"/>
    <m/>
    <x v="0"/>
  </r>
  <r>
    <x v="5"/>
    <x v="2083"/>
    <x v="0"/>
    <x v="1"/>
    <s v="Well protected"/>
    <x v="0"/>
    <s v="Well protected"/>
    <m/>
    <x v="0"/>
  </r>
  <r>
    <x v="5"/>
    <x v="2084"/>
    <x v="0"/>
    <x v="1"/>
    <s v="Well protected"/>
    <x v="0"/>
    <s v="Well protected"/>
    <m/>
    <x v="0"/>
  </r>
  <r>
    <x v="5"/>
    <x v="2085"/>
    <x v="0"/>
    <x v="1"/>
    <s v="Well protected"/>
    <x v="0"/>
    <s v="Well protected"/>
    <m/>
    <x v="0"/>
  </r>
  <r>
    <x v="5"/>
    <x v="2086"/>
    <x v="0"/>
    <x v="0"/>
    <s v="Well protected"/>
    <x v="0"/>
    <s v="Well protected"/>
    <m/>
    <x v="0"/>
  </r>
  <r>
    <x v="5"/>
    <x v="2087"/>
    <x v="0"/>
    <x v="1"/>
    <s v="Well protected"/>
    <x v="0"/>
    <s v="Well protected"/>
    <m/>
    <x v="0"/>
  </r>
  <r>
    <x v="5"/>
    <x v="2088"/>
    <x v="0"/>
    <x v="1"/>
    <s v="Well protected"/>
    <x v="0"/>
    <s v="Well protected"/>
    <m/>
    <x v="0"/>
  </r>
  <r>
    <x v="5"/>
    <x v="2089"/>
    <x v="3"/>
    <x v="1"/>
    <s v="Well protected"/>
    <x v="0"/>
    <s v="Well protected"/>
    <m/>
    <x v="0"/>
  </r>
  <r>
    <x v="5"/>
    <x v="2090"/>
    <x v="11"/>
    <x v="1"/>
    <s v="Well protected"/>
    <x v="3"/>
    <s v="Not protected"/>
    <m/>
    <x v="0"/>
  </r>
  <r>
    <x v="5"/>
    <x v="2091"/>
    <x v="1"/>
    <x v="1"/>
    <s v="Well protected"/>
    <x v="0"/>
    <s v="Well protected"/>
    <m/>
    <x v="0"/>
  </r>
  <r>
    <x v="5"/>
    <x v="2092"/>
    <x v="0"/>
    <x v="1"/>
    <s v="Well protected"/>
    <x v="0"/>
    <s v="Well protected"/>
    <m/>
    <x v="0"/>
  </r>
  <r>
    <x v="5"/>
    <x v="2093"/>
    <x v="3"/>
    <x v="1"/>
    <s v="Well protected"/>
    <x v="0"/>
    <s v="Well protected"/>
    <m/>
    <x v="0"/>
  </r>
  <r>
    <x v="5"/>
    <x v="2094"/>
    <x v="3"/>
    <x v="1"/>
    <s v="Well protected"/>
    <x v="0"/>
    <s v="Well protected"/>
    <m/>
    <x v="0"/>
  </r>
  <r>
    <x v="5"/>
    <x v="2095"/>
    <x v="2"/>
    <x v="1"/>
    <s v="Well protected"/>
    <x v="0"/>
    <s v="Well protected"/>
    <m/>
    <x v="0"/>
  </r>
  <r>
    <x v="5"/>
    <x v="2096"/>
    <x v="0"/>
    <x v="0"/>
    <s v="Well protected"/>
    <x v="0"/>
    <s v="Well protected"/>
    <m/>
    <x v="0"/>
  </r>
  <r>
    <x v="5"/>
    <x v="2097"/>
    <x v="0"/>
    <x v="1"/>
    <s v="Well protected"/>
    <x v="0"/>
    <s v="Well protected"/>
    <m/>
    <x v="0"/>
  </r>
  <r>
    <x v="5"/>
    <x v="2098"/>
    <x v="1"/>
    <x v="1"/>
    <s v="Well protected"/>
    <x v="0"/>
    <s v="Well protected"/>
    <m/>
    <x v="0"/>
  </r>
  <r>
    <x v="5"/>
    <x v="2099"/>
    <x v="0"/>
    <x v="1"/>
    <s v="Well protected"/>
    <x v="0"/>
    <s v="Well protected"/>
    <m/>
    <x v="0"/>
  </r>
  <r>
    <x v="5"/>
    <x v="2100"/>
    <x v="0"/>
    <x v="0"/>
    <s v="Well protected"/>
    <x v="0"/>
    <s v="Well protected"/>
    <m/>
    <x v="0"/>
  </r>
  <r>
    <x v="5"/>
    <x v="2101"/>
    <x v="3"/>
    <x v="1"/>
    <s v="Well protected"/>
    <x v="0"/>
    <s v="Well protected"/>
    <m/>
    <x v="0"/>
  </r>
  <r>
    <x v="5"/>
    <x v="2102"/>
    <x v="0"/>
    <x v="1"/>
    <s v="Well protected"/>
    <x v="0"/>
    <s v="Well protected"/>
    <m/>
    <x v="0"/>
  </r>
  <r>
    <x v="5"/>
    <x v="2103"/>
    <x v="0"/>
    <x v="1"/>
    <s v="Well protected"/>
    <x v="1"/>
    <s v="Moderately protected"/>
    <s v="One/three of the PAs intersected, have active agriculture"/>
    <x v="0"/>
  </r>
  <r>
    <x v="5"/>
    <x v="2104"/>
    <x v="0"/>
    <x v="1"/>
    <s v="Well protected"/>
    <x v="0"/>
    <s v="Well protected"/>
    <m/>
    <x v="0"/>
  </r>
  <r>
    <x v="5"/>
    <x v="2105"/>
    <x v="4"/>
    <x v="1"/>
    <s v="Well protected"/>
    <x v="3"/>
    <s v="Not protected"/>
    <m/>
    <x v="1"/>
  </r>
  <r>
    <x v="5"/>
    <x v="2106"/>
    <x v="0"/>
    <x v="1"/>
    <s v="Well protected"/>
    <x v="2"/>
    <s v="Moderately protected"/>
    <m/>
    <x v="0"/>
  </r>
  <r>
    <x v="5"/>
    <x v="2107"/>
    <x v="5"/>
    <x v="1"/>
    <s v="Well protected"/>
    <x v="0"/>
    <s v="Well protected"/>
    <m/>
    <x v="0"/>
  </r>
  <r>
    <x v="5"/>
    <x v="2108"/>
    <x v="0"/>
    <x v="1"/>
    <s v="Well protected"/>
    <x v="2"/>
    <s v="Moderately protected"/>
    <m/>
    <x v="0"/>
  </r>
  <r>
    <x v="5"/>
    <x v="2109"/>
    <x v="5"/>
    <x v="1"/>
    <s v="Well protected"/>
    <x v="1"/>
    <s v="Poorly protected"/>
    <m/>
    <x v="0"/>
  </r>
  <r>
    <x v="5"/>
    <x v="2110"/>
    <x v="0"/>
    <x v="1"/>
    <s v="Well protected"/>
    <x v="0"/>
    <s v="Well protected"/>
    <m/>
    <x v="0"/>
  </r>
  <r>
    <x v="5"/>
    <x v="2111"/>
    <x v="0"/>
    <x v="1"/>
    <s v="Well protected"/>
    <x v="0"/>
    <s v="Well protected"/>
    <m/>
    <x v="0"/>
  </r>
  <r>
    <x v="5"/>
    <x v="2112"/>
    <x v="0"/>
    <x v="1"/>
    <s v="Well protected"/>
    <x v="0"/>
    <s v="Well protected"/>
    <m/>
    <x v="0"/>
  </r>
  <r>
    <x v="5"/>
    <x v="2113"/>
    <x v="4"/>
    <x v="1"/>
    <s v="Well protected"/>
    <x v="1"/>
    <s v="Poorly protected"/>
    <m/>
    <x v="1"/>
  </r>
  <r>
    <x v="5"/>
    <x v="2114"/>
    <x v="2"/>
    <x v="1"/>
    <s v="Well protected"/>
    <x v="3"/>
    <s v="Not protected"/>
    <m/>
    <x v="0"/>
  </r>
  <r>
    <x v="5"/>
    <x v="2115"/>
    <x v="0"/>
    <x v="1"/>
    <s v="Well protected"/>
    <x v="0"/>
    <s v="Well protected"/>
    <m/>
    <x v="0"/>
  </r>
  <r>
    <x v="5"/>
    <x v="2116"/>
    <x v="2"/>
    <x v="1"/>
    <s v="Well protected"/>
    <x v="2"/>
    <s v="Moderately protected"/>
    <m/>
    <x v="0"/>
  </r>
  <r>
    <x v="5"/>
    <x v="2117"/>
    <x v="0"/>
    <x v="1"/>
    <s v="Well protected"/>
    <x v="0"/>
    <s v="Well protected"/>
    <m/>
    <x v="0"/>
  </r>
  <r>
    <x v="5"/>
    <x v="2118"/>
    <x v="0"/>
    <x v="1"/>
    <s v="Well protected"/>
    <x v="1"/>
    <s v="Poorly protected"/>
    <m/>
    <x v="0"/>
  </r>
  <r>
    <x v="5"/>
    <x v="2119"/>
    <x v="0"/>
    <x v="1"/>
    <s v="Well protected"/>
    <x v="0"/>
    <s v="Well protected"/>
    <m/>
    <x v="0"/>
  </r>
  <r>
    <x v="5"/>
    <x v="2120"/>
    <x v="0"/>
    <x v="0"/>
    <s v="Well protected"/>
    <x v="0"/>
    <s v="Well protected"/>
    <m/>
    <x v="0"/>
  </r>
  <r>
    <x v="5"/>
    <x v="2121"/>
    <x v="0"/>
    <x v="1"/>
    <s v="Well protected"/>
    <x v="0"/>
    <s v="Well protected"/>
    <m/>
    <x v="0"/>
  </r>
  <r>
    <x v="5"/>
    <x v="2122"/>
    <x v="0"/>
    <x v="1"/>
    <s v="Well protected"/>
    <x v="0"/>
    <s v="Well protected"/>
    <m/>
    <x v="0"/>
  </r>
  <r>
    <x v="5"/>
    <x v="2123"/>
    <x v="3"/>
    <x v="1"/>
    <s v="Well protected"/>
    <x v="0"/>
    <s v="Well protected"/>
    <m/>
    <x v="0"/>
  </r>
  <r>
    <x v="5"/>
    <x v="2124"/>
    <x v="0"/>
    <x v="1"/>
    <s v="Well protected"/>
    <x v="0"/>
    <s v="Well protected"/>
    <m/>
    <x v="0"/>
  </r>
  <r>
    <x v="5"/>
    <x v="2125"/>
    <x v="0"/>
    <x v="1"/>
    <s v="Well protected"/>
    <x v="2"/>
    <s v="Well protected"/>
    <s v="Species recently found on one of the reserves, and management not for the species, scores it fair, and two other PA's with totally transforemd to paltations forestry and another with no management and huge invasive alien plant issues. "/>
    <x v="0"/>
  </r>
  <r>
    <x v="5"/>
    <x v="2126"/>
    <x v="0"/>
    <x v="0"/>
    <s v="Well protected"/>
    <x v="0"/>
    <s v="Well protected"/>
    <m/>
    <x v="0"/>
  </r>
  <r>
    <x v="5"/>
    <x v="2127"/>
    <x v="3"/>
    <x v="0"/>
    <s v="Well protected"/>
    <x v="0"/>
    <s v="Well protected"/>
    <m/>
    <x v="0"/>
  </r>
  <r>
    <x v="5"/>
    <x v="2128"/>
    <x v="0"/>
    <x v="0"/>
    <s v="Well protected"/>
    <x v="0"/>
    <s v="Well protected"/>
    <m/>
    <x v="0"/>
  </r>
  <r>
    <x v="5"/>
    <x v="2129"/>
    <x v="2"/>
    <x v="0"/>
    <s v="Well protected"/>
    <x v="0"/>
    <s v="Well protected"/>
    <m/>
    <x v="0"/>
  </r>
  <r>
    <x v="5"/>
    <x v="2130"/>
    <x v="2"/>
    <x v="0"/>
    <s v="Well protected"/>
    <x v="0"/>
    <s v="Well protected"/>
    <m/>
    <x v="0"/>
  </r>
  <r>
    <x v="5"/>
    <x v="2131"/>
    <x v="0"/>
    <x v="0"/>
    <s v="Well protected"/>
    <x v="0"/>
    <s v="Well protected"/>
    <m/>
    <x v="0"/>
  </r>
  <r>
    <x v="5"/>
    <x v="2132"/>
    <x v="0"/>
    <x v="1"/>
    <s v="Well protected"/>
    <x v="0"/>
    <s v="Well protected"/>
    <m/>
    <x v="0"/>
  </r>
  <r>
    <x v="5"/>
    <x v="2133"/>
    <x v="0"/>
    <x v="0"/>
    <s v="Well protected"/>
    <x v="0"/>
    <s v="Well protected"/>
    <m/>
    <x v="0"/>
  </r>
  <r>
    <x v="5"/>
    <x v="2134"/>
    <x v="0"/>
    <x v="0"/>
    <s v="Well protected"/>
    <x v="0"/>
    <s v="Well protected"/>
    <m/>
    <x v="0"/>
  </r>
  <r>
    <x v="5"/>
    <x v="2135"/>
    <x v="3"/>
    <x v="0"/>
    <s v="Well protected"/>
    <x v="0"/>
    <s v="Well protected"/>
    <m/>
    <x v="0"/>
  </r>
  <r>
    <x v="5"/>
    <x v="2136"/>
    <x v="0"/>
    <x v="0"/>
    <s v="Well protected"/>
    <x v="0"/>
    <s v="Well protected"/>
    <m/>
    <x v="0"/>
  </r>
  <r>
    <x v="5"/>
    <x v="2137"/>
    <x v="0"/>
    <x v="0"/>
    <s v="Well protected"/>
    <x v="0"/>
    <s v="Well protected"/>
    <m/>
    <x v="0"/>
  </r>
  <r>
    <x v="5"/>
    <x v="2138"/>
    <x v="0"/>
    <x v="0"/>
    <s v="Well protected"/>
    <x v="0"/>
    <s v="Well protected"/>
    <m/>
    <x v="0"/>
  </r>
  <r>
    <x v="5"/>
    <x v="2139"/>
    <x v="3"/>
    <x v="0"/>
    <s v="Well protected"/>
    <x v="0"/>
    <s v="Well protected"/>
    <m/>
    <x v="0"/>
  </r>
  <r>
    <x v="5"/>
    <x v="2140"/>
    <x v="0"/>
    <x v="0"/>
    <s v="Well protected"/>
    <x v="0"/>
    <s v="Well protected"/>
    <m/>
    <x v="0"/>
  </r>
  <r>
    <x v="5"/>
    <x v="2141"/>
    <x v="0"/>
    <x v="0"/>
    <s v="Well protected"/>
    <x v="0"/>
    <s v="Well protected"/>
    <m/>
    <x v="0"/>
  </r>
  <r>
    <x v="5"/>
    <x v="2142"/>
    <x v="3"/>
    <x v="0"/>
    <s v="Well protected"/>
    <x v="0"/>
    <s v="Well protected"/>
    <m/>
    <x v="0"/>
  </r>
  <r>
    <x v="5"/>
    <x v="2143"/>
    <x v="0"/>
    <x v="0"/>
    <s v="Well protected"/>
    <x v="0"/>
    <s v="Well protected"/>
    <m/>
    <x v="0"/>
  </r>
  <r>
    <x v="5"/>
    <x v="2144"/>
    <x v="0"/>
    <x v="0"/>
    <s v="Well protected"/>
    <x v="0"/>
    <s v="Well protected"/>
    <m/>
    <x v="0"/>
  </r>
  <r>
    <x v="5"/>
    <x v="2145"/>
    <x v="0"/>
    <x v="0"/>
    <s v="Well protected"/>
    <x v="0"/>
    <s v="Well protected"/>
    <m/>
    <x v="0"/>
  </r>
  <r>
    <x v="5"/>
    <x v="2146"/>
    <x v="4"/>
    <x v="0"/>
    <s v="Well protected"/>
    <x v="0"/>
    <s v="Well protected"/>
    <m/>
    <x v="0"/>
  </r>
  <r>
    <x v="5"/>
    <x v="2147"/>
    <x v="1"/>
    <x v="1"/>
    <s v="Well protected"/>
    <x v="1"/>
    <s v="Poorly protected"/>
    <m/>
    <x v="1"/>
  </r>
  <r>
    <x v="5"/>
    <x v="2148"/>
    <x v="0"/>
    <x v="1"/>
    <s v="Well protected"/>
    <x v="0"/>
    <s v="Well protected"/>
    <m/>
    <x v="0"/>
  </r>
  <r>
    <x v="5"/>
    <x v="2149"/>
    <x v="0"/>
    <x v="1"/>
    <s v="Well protected"/>
    <x v="0"/>
    <s v="Well protected"/>
    <m/>
    <x v="0"/>
  </r>
  <r>
    <x v="5"/>
    <x v="2150"/>
    <x v="0"/>
    <x v="1"/>
    <s v="Well protected"/>
    <x v="0"/>
    <s v="Well protected"/>
    <m/>
    <x v="0"/>
  </r>
  <r>
    <x v="5"/>
    <x v="2151"/>
    <x v="1"/>
    <x v="1"/>
    <s v="Well protected"/>
    <x v="0"/>
    <s v="Well protected"/>
    <m/>
    <x v="0"/>
  </r>
  <r>
    <x v="5"/>
    <x v="2152"/>
    <x v="3"/>
    <x v="1"/>
    <s v="Well protected"/>
    <x v="0"/>
    <s v="Well protected"/>
    <m/>
    <x v="0"/>
  </r>
  <r>
    <x v="5"/>
    <x v="2153"/>
    <x v="11"/>
    <x v="1"/>
    <s v="Well protected"/>
    <x v="1"/>
    <s v="Poorly protected"/>
    <m/>
    <x v="0"/>
  </r>
  <r>
    <x v="5"/>
    <x v="2154"/>
    <x v="0"/>
    <x v="0"/>
    <s v="Well protected"/>
    <x v="0"/>
    <s v="Well protected"/>
    <m/>
    <x v="0"/>
  </r>
  <r>
    <x v="5"/>
    <x v="2155"/>
    <x v="5"/>
    <x v="1"/>
    <s v="Well protected"/>
    <x v="0"/>
    <s v="Well protected"/>
    <m/>
    <x v="0"/>
  </r>
  <r>
    <x v="5"/>
    <x v="2156"/>
    <x v="0"/>
    <x v="1"/>
    <s v="Well protected"/>
    <x v="0"/>
    <s v="Well protected"/>
    <m/>
    <x v="0"/>
  </r>
  <r>
    <x v="5"/>
    <x v="2157"/>
    <x v="6"/>
    <x v="3"/>
    <s v="Well protected"/>
    <x v="0"/>
    <s v="Well protected"/>
    <m/>
    <x v="0"/>
  </r>
  <r>
    <x v="5"/>
    <x v="2158"/>
    <x v="5"/>
    <x v="1"/>
    <s v="Well protected"/>
    <x v="0"/>
    <s v="Well protected"/>
    <m/>
    <x v="0"/>
  </r>
  <r>
    <x v="5"/>
    <x v="2159"/>
    <x v="0"/>
    <x v="1"/>
    <s v="Well protected"/>
    <x v="0"/>
    <s v="Well protected"/>
    <m/>
    <x v="0"/>
  </r>
  <r>
    <x v="5"/>
    <x v="2160"/>
    <x v="0"/>
    <x v="0"/>
    <s v="Well protected"/>
    <x v="0"/>
    <s v="Well protected"/>
    <m/>
    <x v="0"/>
  </r>
  <r>
    <x v="5"/>
    <x v="2161"/>
    <x v="0"/>
    <x v="1"/>
    <s v="Well protected"/>
    <x v="0"/>
    <s v="Well protected"/>
    <m/>
    <x v="0"/>
  </r>
  <r>
    <x v="5"/>
    <x v="2162"/>
    <x v="0"/>
    <x v="1"/>
    <s v="Well protected"/>
    <x v="0"/>
    <s v="Well protected"/>
    <m/>
    <x v="0"/>
  </r>
  <r>
    <x v="5"/>
    <x v="2163"/>
    <x v="0"/>
    <x v="0"/>
    <s v="Well protected"/>
    <x v="0"/>
    <s v="Well protected"/>
    <m/>
    <x v="0"/>
  </r>
  <r>
    <x v="5"/>
    <x v="2164"/>
    <x v="0"/>
    <x v="1"/>
    <s v="Well protected"/>
    <x v="0"/>
    <s v="Well protected"/>
    <m/>
    <x v="0"/>
  </r>
  <r>
    <x v="5"/>
    <x v="2165"/>
    <x v="0"/>
    <x v="0"/>
    <s v="Well protected"/>
    <x v="0"/>
    <s v="Well protected"/>
    <m/>
    <x v="0"/>
  </r>
  <r>
    <x v="5"/>
    <x v="2166"/>
    <x v="0"/>
    <x v="1"/>
    <s v="Well protected"/>
    <x v="0"/>
    <s v="Well protected"/>
    <m/>
    <x v="0"/>
  </r>
  <r>
    <x v="5"/>
    <x v="2167"/>
    <x v="0"/>
    <x v="0"/>
    <s v="Well protected"/>
    <x v="0"/>
    <s v="Well protected"/>
    <m/>
    <x v="0"/>
  </r>
  <r>
    <x v="5"/>
    <x v="2168"/>
    <x v="0"/>
    <x v="1"/>
    <s v="Well protected"/>
    <x v="0"/>
    <s v="Well protected"/>
    <m/>
    <x v="0"/>
  </r>
  <r>
    <x v="5"/>
    <x v="2169"/>
    <x v="0"/>
    <x v="0"/>
    <s v="Well protected"/>
    <x v="0"/>
    <s v="Well protected"/>
    <m/>
    <x v="0"/>
  </r>
  <r>
    <x v="5"/>
    <x v="2170"/>
    <x v="0"/>
    <x v="1"/>
    <s v="Well protected"/>
    <x v="0"/>
    <s v="Well protected"/>
    <m/>
    <x v="0"/>
  </r>
  <r>
    <x v="5"/>
    <x v="2171"/>
    <x v="0"/>
    <x v="0"/>
    <s v="Well protected"/>
    <x v="0"/>
    <s v="Well protected"/>
    <m/>
    <x v="0"/>
  </r>
  <r>
    <x v="5"/>
    <x v="2172"/>
    <x v="0"/>
    <x v="1"/>
    <s v="Well protected"/>
    <x v="2"/>
    <s v="Moderately protected"/>
    <m/>
    <x v="0"/>
  </r>
  <r>
    <x v="5"/>
    <x v="2173"/>
    <x v="0"/>
    <x v="0"/>
    <s v="Well protected"/>
    <x v="0"/>
    <s v="Well protected"/>
    <m/>
    <x v="0"/>
  </r>
  <r>
    <x v="5"/>
    <x v="2174"/>
    <x v="0"/>
    <x v="0"/>
    <s v="Well protected"/>
    <x v="0"/>
    <s v="Well protected"/>
    <m/>
    <x v="0"/>
  </r>
  <r>
    <x v="5"/>
    <x v="2175"/>
    <x v="1"/>
    <x v="1"/>
    <s v="Well protected"/>
    <x v="1"/>
    <s v="Poorly protected"/>
    <m/>
    <x v="1"/>
  </r>
  <r>
    <x v="5"/>
    <x v="2176"/>
    <x v="2"/>
    <x v="1"/>
    <s v="Well protected"/>
    <x v="1"/>
    <s v="Poorly protected"/>
    <m/>
    <x v="0"/>
  </r>
  <r>
    <x v="5"/>
    <x v="2177"/>
    <x v="5"/>
    <x v="1"/>
    <s v="Well protected"/>
    <x v="0"/>
    <s v="Well protected"/>
    <m/>
    <x v="0"/>
  </r>
  <r>
    <x v="5"/>
    <x v="2178"/>
    <x v="0"/>
    <x v="0"/>
    <s v="Well protected"/>
    <x v="0"/>
    <s v="Well protected"/>
    <m/>
    <x v="0"/>
  </r>
  <r>
    <x v="5"/>
    <x v="2179"/>
    <x v="0"/>
    <x v="1"/>
    <s v="Well protected"/>
    <x v="1"/>
    <s v="Poorly protected"/>
    <m/>
    <x v="0"/>
  </r>
  <r>
    <x v="5"/>
    <x v="2180"/>
    <x v="0"/>
    <x v="0"/>
    <s v="Well protected"/>
    <x v="0"/>
    <s v="Well protected"/>
    <m/>
    <x v="0"/>
  </r>
  <r>
    <x v="5"/>
    <x v="2181"/>
    <x v="0"/>
    <x v="0"/>
    <s v="Well protected"/>
    <x v="0"/>
    <s v="Well protected"/>
    <m/>
    <x v="0"/>
  </r>
  <r>
    <x v="5"/>
    <x v="2182"/>
    <x v="0"/>
    <x v="1"/>
    <s v="Well protected"/>
    <x v="0"/>
    <s v="Well protected"/>
    <m/>
    <x v="0"/>
  </r>
  <r>
    <x v="5"/>
    <x v="2183"/>
    <x v="0"/>
    <x v="1"/>
    <s v="Well protected"/>
    <x v="0"/>
    <s v="Well protected"/>
    <m/>
    <x v="0"/>
  </r>
  <r>
    <x v="5"/>
    <x v="2184"/>
    <x v="0"/>
    <x v="1"/>
    <s v="Well protected"/>
    <x v="0"/>
    <s v="Well protected"/>
    <m/>
    <x v="0"/>
  </r>
  <r>
    <x v="5"/>
    <x v="2185"/>
    <x v="0"/>
    <x v="0"/>
    <s v="Well protected"/>
    <x v="0"/>
    <s v="Well protected"/>
    <m/>
    <x v="0"/>
  </r>
  <r>
    <x v="5"/>
    <x v="2186"/>
    <x v="5"/>
    <x v="0"/>
    <s v="Well protected"/>
    <x v="0"/>
    <s v="Well protected"/>
    <m/>
    <x v="0"/>
  </r>
  <r>
    <x v="5"/>
    <x v="2187"/>
    <x v="0"/>
    <x v="0"/>
    <s v="Well protected"/>
    <x v="0"/>
    <s v="Well protected"/>
    <m/>
    <x v="0"/>
  </r>
  <r>
    <x v="5"/>
    <x v="2188"/>
    <x v="5"/>
    <x v="1"/>
    <s v="Well protected"/>
    <x v="0"/>
    <s v="Well protected"/>
    <m/>
    <x v="0"/>
  </r>
  <r>
    <x v="5"/>
    <x v="2189"/>
    <x v="2"/>
    <x v="1"/>
    <s v="Well protected"/>
    <x v="1"/>
    <s v="Poorly protected"/>
    <m/>
    <x v="0"/>
  </r>
  <r>
    <x v="5"/>
    <x v="2190"/>
    <x v="0"/>
    <x v="0"/>
    <s v="Well protected"/>
    <x v="0"/>
    <s v="Well protected"/>
    <m/>
    <x v="0"/>
  </r>
  <r>
    <x v="5"/>
    <x v="2191"/>
    <x v="0"/>
    <x v="1"/>
    <s v="Well protected"/>
    <x v="0"/>
    <s v="Well protected"/>
    <m/>
    <x v="0"/>
  </r>
  <r>
    <x v="5"/>
    <x v="2192"/>
    <x v="0"/>
    <x v="0"/>
    <s v="Well protected"/>
    <x v="0"/>
    <s v="Well protected"/>
    <m/>
    <x v="0"/>
  </r>
  <r>
    <x v="5"/>
    <x v="2193"/>
    <x v="0"/>
    <x v="0"/>
    <s v="Well protected"/>
    <x v="0"/>
    <s v="Well protected"/>
    <m/>
    <x v="0"/>
  </r>
  <r>
    <x v="5"/>
    <x v="2194"/>
    <x v="0"/>
    <x v="0"/>
    <s v="Well protected"/>
    <x v="0"/>
    <s v="Well protected"/>
    <m/>
    <x v="0"/>
  </r>
  <r>
    <x v="5"/>
    <x v="2195"/>
    <x v="0"/>
    <x v="0"/>
    <s v="Well protected"/>
    <x v="0"/>
    <s v="Well protected"/>
    <m/>
    <x v="0"/>
  </r>
  <r>
    <x v="5"/>
    <x v="2196"/>
    <x v="3"/>
    <x v="1"/>
    <s v="Well protected"/>
    <x v="1"/>
    <s v="Moderately protected"/>
    <s v="Occurs in Namaqua NP, and specific reptile score indicates Fair effectiveness &quot;Reptile poaching and little knowledge&quot;"/>
    <x v="0"/>
  </r>
  <r>
    <x v="5"/>
    <x v="2197"/>
    <x v="0"/>
    <x v="0"/>
    <s v="Well protected"/>
    <x v="0"/>
    <s v="Well protected"/>
    <m/>
    <x v="0"/>
  </r>
  <r>
    <x v="5"/>
    <x v="2198"/>
    <x v="0"/>
    <x v="1"/>
    <s v="Well protected"/>
    <x v="3"/>
    <s v="Not protected"/>
    <m/>
    <x v="0"/>
  </r>
  <r>
    <x v="5"/>
    <x v="2199"/>
    <x v="0"/>
    <x v="1"/>
    <s v="Well protected"/>
    <x v="1"/>
    <s v="Poorly protected"/>
    <m/>
    <x v="0"/>
  </r>
  <r>
    <x v="5"/>
    <x v="2200"/>
    <x v="2"/>
    <x v="1"/>
    <s v="Well protected"/>
    <x v="1"/>
    <s v="Poorly protected"/>
    <m/>
    <x v="0"/>
  </r>
  <r>
    <x v="5"/>
    <x v="2201"/>
    <x v="3"/>
    <x v="1"/>
    <s v="Well protected"/>
    <x v="0"/>
    <s v="Well protected"/>
    <m/>
    <x v="0"/>
  </r>
  <r>
    <x v="5"/>
    <x v="2202"/>
    <x v="0"/>
    <x v="1"/>
    <s v="Well protected"/>
    <x v="0"/>
    <s v="Well protected"/>
    <m/>
    <x v="0"/>
  </r>
  <r>
    <x v="5"/>
    <x v="2203"/>
    <x v="0"/>
    <x v="0"/>
    <s v="Well protected"/>
    <x v="0"/>
    <s v="Well protected"/>
    <m/>
    <x v="0"/>
  </r>
  <r>
    <x v="5"/>
    <x v="2204"/>
    <x v="0"/>
    <x v="0"/>
    <s v="Well protected"/>
    <x v="2"/>
    <s v="Moderately protected"/>
    <m/>
    <x v="0"/>
  </r>
  <r>
    <x v="5"/>
    <x v="2205"/>
    <x v="0"/>
    <x v="0"/>
    <s v="Well protected"/>
    <x v="2"/>
    <s v="Well protected"/>
    <s v="Only one PA scroes Poor - Richtersveld National Park - and reptile specific score indicates - &quot;Potential reptile poaching and drought impacts&quot;"/>
    <x v="0"/>
  </r>
  <r>
    <x v="5"/>
    <x v="2206"/>
    <x v="0"/>
    <x v="0"/>
    <s v="Well protected"/>
    <x v="0"/>
    <s v="Well protected"/>
    <m/>
    <x v="0"/>
  </r>
  <r>
    <x v="5"/>
    <x v="2207"/>
    <x v="0"/>
    <x v="0"/>
    <s v="Well protected"/>
    <x v="2"/>
    <s v="Well protected"/>
    <s v="Only one PA scroes Poor - Richtersveld National Park - and reptile specific score indicates - &quot;Potential reptile poaching and drought impacts&quot;"/>
    <x v="0"/>
  </r>
  <r>
    <x v="5"/>
    <x v="2208"/>
    <x v="0"/>
    <x v="1"/>
    <s v="Well protected"/>
    <x v="1"/>
    <s v="Poorly protected"/>
    <m/>
    <x v="0"/>
  </r>
  <r>
    <x v="5"/>
    <x v="2209"/>
    <x v="0"/>
    <x v="0"/>
    <s v="Well protected"/>
    <x v="0"/>
    <s v="Well protected"/>
    <m/>
    <x v="0"/>
  </r>
  <r>
    <x v="5"/>
    <x v="2210"/>
    <x v="12"/>
    <x v="3"/>
    <s v="Exclude"/>
    <x v="7"/>
    <s v="Exclude"/>
    <m/>
    <x v="0"/>
  </r>
  <r>
    <x v="5"/>
    <x v="2211"/>
    <x v="0"/>
    <x v="1"/>
    <s v="Well protected"/>
    <x v="3"/>
    <s v="Not protected"/>
    <m/>
    <x v="0"/>
  </r>
  <r>
    <x v="5"/>
    <x v="2212"/>
    <x v="0"/>
    <x v="1"/>
    <s v="Well protected"/>
    <x v="3"/>
    <s v="Not protected"/>
    <m/>
    <x v="0"/>
  </r>
  <r>
    <x v="5"/>
    <x v="2213"/>
    <x v="12"/>
    <x v="3"/>
    <s v="Exclude"/>
    <x v="7"/>
    <s v="Exclude"/>
    <m/>
    <x v="0"/>
  </r>
  <r>
    <x v="5"/>
    <x v="2214"/>
    <x v="3"/>
    <x v="1"/>
    <s v="Well protected"/>
    <x v="3"/>
    <s v="Not protected"/>
    <m/>
    <x v="0"/>
  </r>
  <r>
    <x v="6"/>
    <x v="2215"/>
    <x v="3"/>
    <x v="1"/>
    <s v="not available"/>
    <x v="2"/>
    <s v="Moderately protected"/>
    <m/>
    <x v="0"/>
  </r>
  <r>
    <x v="6"/>
    <x v="2216"/>
    <x v="0"/>
    <x v="1"/>
    <s v="not available"/>
    <x v="0"/>
    <s v="Well protected"/>
    <m/>
    <x v="0"/>
  </r>
  <r>
    <x v="6"/>
    <x v="2217"/>
    <x v="1"/>
    <x v="1"/>
    <s v="not available"/>
    <x v="1"/>
    <s v="Poorly protected"/>
    <m/>
    <x v="1"/>
  </r>
  <r>
    <x v="6"/>
    <x v="2218"/>
    <x v="2"/>
    <x v="1"/>
    <s v="not available"/>
    <x v="1"/>
    <s v="Poorly protected"/>
    <m/>
    <x v="0"/>
  </r>
  <r>
    <x v="6"/>
    <x v="2219"/>
    <x v="2"/>
    <x v="1"/>
    <s v="not available"/>
    <x v="1"/>
    <s v="Poorly protected"/>
    <m/>
    <x v="0"/>
  </r>
  <r>
    <x v="6"/>
    <x v="2220"/>
    <x v="3"/>
    <x v="1"/>
    <s v="not available"/>
    <x v="2"/>
    <s v="Moderately protected"/>
    <m/>
    <x v="0"/>
  </r>
  <r>
    <x v="6"/>
    <x v="2221"/>
    <x v="3"/>
    <x v="0"/>
    <s v="not available"/>
    <x v="2"/>
    <s v="Moderately protected"/>
    <m/>
    <x v="0"/>
  </r>
  <r>
    <x v="6"/>
    <x v="2222"/>
    <x v="2"/>
    <x v="1"/>
    <s v="not available"/>
    <x v="1"/>
    <s v="Poorly protected"/>
    <m/>
    <x v="0"/>
  </r>
  <r>
    <x v="6"/>
    <x v="2223"/>
    <x v="0"/>
    <x v="1"/>
    <s v="not available"/>
    <x v="2"/>
    <s v="Moderately protected"/>
    <m/>
    <x v="0"/>
  </r>
  <r>
    <x v="6"/>
    <x v="2224"/>
    <x v="0"/>
    <x v="1"/>
    <s v="not available"/>
    <x v="0"/>
    <s v="Well protected"/>
    <m/>
    <x v="0"/>
  </r>
  <r>
    <x v="6"/>
    <x v="2225"/>
    <x v="1"/>
    <x v="1"/>
    <s v="not available"/>
    <x v="1"/>
    <s v="Poorly protected"/>
    <m/>
    <x v="1"/>
  </r>
  <r>
    <x v="6"/>
    <x v="2226"/>
    <x v="2"/>
    <x v="1"/>
    <s v="not available"/>
    <x v="3"/>
    <s v="Poorly protected"/>
    <m/>
    <x v="0"/>
  </r>
  <r>
    <x v="6"/>
    <x v="2227"/>
    <x v="4"/>
    <x v="1"/>
    <s v="not available"/>
    <x v="3"/>
    <s v="Not protected"/>
    <m/>
    <x v="1"/>
  </r>
  <r>
    <x v="6"/>
    <x v="2228"/>
    <x v="1"/>
    <x v="1"/>
    <s v="not available"/>
    <x v="1"/>
    <s v="Poorly protected"/>
    <m/>
    <x v="1"/>
  </r>
  <r>
    <x v="6"/>
    <x v="2229"/>
    <x v="2"/>
    <x v="0"/>
    <s v="not available"/>
    <x v="1"/>
    <s v="Poorly protected"/>
    <m/>
    <x v="0"/>
  </r>
  <r>
    <x v="6"/>
    <x v="2230"/>
    <x v="1"/>
    <x v="1"/>
    <s v="not available"/>
    <x v="1"/>
    <s v="Moderately protected"/>
    <m/>
    <x v="1"/>
  </r>
  <r>
    <x v="6"/>
    <x v="2231"/>
    <x v="1"/>
    <x v="1"/>
    <s v="not available"/>
    <x v="1"/>
    <s v="Poorly protected"/>
    <m/>
    <x v="1"/>
  </r>
  <r>
    <x v="6"/>
    <x v="2232"/>
    <x v="4"/>
    <x v="1"/>
    <s v="not available"/>
    <x v="3"/>
    <s v="Poorly protected"/>
    <m/>
    <x v="1"/>
  </r>
  <r>
    <x v="6"/>
    <x v="2233"/>
    <x v="0"/>
    <x v="0"/>
    <s v="not available"/>
    <x v="0"/>
    <s v="Well protected"/>
    <m/>
    <x v="0"/>
  </r>
  <r>
    <x v="6"/>
    <x v="2234"/>
    <x v="0"/>
    <x v="0"/>
    <s v="not available"/>
    <x v="0"/>
    <s v="Well protected"/>
    <m/>
    <x v="0"/>
  </r>
  <r>
    <x v="6"/>
    <x v="2235"/>
    <x v="0"/>
    <x v="0"/>
    <s v="not available"/>
    <x v="0"/>
    <s v="Well protected"/>
    <m/>
    <x v="0"/>
  </r>
  <r>
    <x v="6"/>
    <x v="2236"/>
    <x v="3"/>
    <x v="0"/>
    <s v="not available"/>
    <x v="0"/>
    <s v="Well protected"/>
    <m/>
    <x v="0"/>
  </r>
  <r>
    <x v="6"/>
    <x v="2237"/>
    <x v="0"/>
    <x v="1"/>
    <s v="not available"/>
    <x v="0"/>
    <s v="Well protected"/>
    <m/>
    <x v="0"/>
  </r>
  <r>
    <x v="6"/>
    <x v="2238"/>
    <x v="0"/>
    <x v="0"/>
    <s v="not available"/>
    <x v="0"/>
    <s v="Well protected"/>
    <m/>
    <x v="0"/>
  </r>
  <r>
    <x v="6"/>
    <x v="2239"/>
    <x v="2"/>
    <x v="0"/>
    <s v="not available"/>
    <x v="2"/>
    <s v="Moderately protected"/>
    <m/>
    <x v="0"/>
  </r>
  <r>
    <x v="6"/>
    <x v="2240"/>
    <x v="0"/>
    <x v="1"/>
    <s v="not available"/>
    <x v="0"/>
    <s v="Well protected"/>
    <m/>
    <x v="0"/>
  </r>
  <r>
    <x v="6"/>
    <x v="2241"/>
    <x v="2"/>
    <x v="1"/>
    <s v="not available"/>
    <x v="1"/>
    <s v="Poorly protected"/>
    <m/>
    <x v="0"/>
  </r>
  <r>
    <x v="6"/>
    <x v="2242"/>
    <x v="0"/>
    <x v="0"/>
    <s v="not available"/>
    <x v="0"/>
    <s v="Well protected"/>
    <m/>
    <x v="0"/>
  </r>
  <r>
    <x v="6"/>
    <x v="2243"/>
    <x v="0"/>
    <x v="0"/>
    <s v="not available"/>
    <x v="0"/>
    <s v="Well protected"/>
    <m/>
    <x v="0"/>
  </r>
  <r>
    <x v="6"/>
    <x v="2244"/>
    <x v="2"/>
    <x v="0"/>
    <s v="not available"/>
    <x v="1"/>
    <s v="Poorly protected"/>
    <m/>
    <x v="0"/>
  </r>
  <r>
    <x v="6"/>
    <x v="2245"/>
    <x v="2"/>
    <x v="0"/>
    <s v="not available"/>
    <x v="1"/>
    <s v="Poorly protected"/>
    <m/>
    <x v="0"/>
  </r>
  <r>
    <x v="6"/>
    <x v="2246"/>
    <x v="0"/>
    <x v="0"/>
    <s v="not available"/>
    <x v="0"/>
    <s v="Well protected"/>
    <m/>
    <x v="0"/>
  </r>
  <r>
    <x v="6"/>
    <x v="2247"/>
    <x v="1"/>
    <x v="0"/>
    <s v="not available"/>
    <x v="2"/>
    <s v="Moderately protected"/>
    <m/>
    <x v="0"/>
  </r>
  <r>
    <x v="6"/>
    <x v="2248"/>
    <x v="0"/>
    <x v="0"/>
    <s v="not available"/>
    <x v="0"/>
    <s v="Well protected"/>
    <m/>
    <x v="0"/>
  </r>
  <r>
    <x v="6"/>
    <x v="2249"/>
    <x v="0"/>
    <x v="0"/>
    <s v="not available"/>
    <x v="0"/>
    <s v="Well protected"/>
    <m/>
    <x v="0"/>
  </r>
  <r>
    <x v="6"/>
    <x v="2250"/>
    <x v="1"/>
    <x v="0"/>
    <s v="not available"/>
    <x v="1"/>
    <s v="Moderately protected"/>
    <m/>
    <x v="1"/>
  </r>
  <r>
    <x v="6"/>
    <x v="2251"/>
    <x v="3"/>
    <x v="1"/>
    <s v="not available"/>
    <x v="0"/>
    <s v="Well protected"/>
    <m/>
    <x v="0"/>
  </r>
  <r>
    <x v="6"/>
    <x v="2252"/>
    <x v="0"/>
    <x v="0"/>
    <s v="not available"/>
    <x v="0"/>
    <s v="Well protected"/>
    <m/>
    <x v="0"/>
  </r>
  <r>
    <x v="6"/>
    <x v="2253"/>
    <x v="2"/>
    <x v="0"/>
    <s v="not available"/>
    <x v="0"/>
    <s v="Well protected"/>
    <m/>
    <x v="0"/>
  </r>
  <r>
    <x v="6"/>
    <x v="2254"/>
    <x v="0"/>
    <x v="0"/>
    <s v="not available"/>
    <x v="0"/>
    <s v="Well protected"/>
    <m/>
    <x v="0"/>
  </r>
  <r>
    <x v="6"/>
    <x v="2255"/>
    <x v="0"/>
    <x v="0"/>
    <s v="not available"/>
    <x v="0"/>
    <s v="Well protected"/>
    <m/>
    <x v="0"/>
  </r>
  <r>
    <x v="6"/>
    <x v="2256"/>
    <x v="0"/>
    <x v="1"/>
    <s v="not available"/>
    <x v="0"/>
    <s v="Well protected"/>
    <m/>
    <x v="0"/>
  </r>
  <r>
    <x v="6"/>
    <x v="2257"/>
    <x v="0"/>
    <x v="0"/>
    <s v="not available"/>
    <x v="0"/>
    <s v="Well protected"/>
    <m/>
    <x v="0"/>
  </r>
  <r>
    <x v="6"/>
    <x v="2258"/>
    <x v="0"/>
    <x v="0"/>
    <s v="not available"/>
    <x v="1"/>
    <s v="Moderately protected"/>
    <m/>
    <x v="0"/>
  </r>
  <r>
    <x v="6"/>
    <x v="2259"/>
    <x v="1"/>
    <x v="0"/>
    <s v="not available"/>
    <x v="0"/>
    <s v="Well protected"/>
    <m/>
    <x v="0"/>
  </r>
  <r>
    <x v="6"/>
    <x v="2260"/>
    <x v="0"/>
    <x v="0"/>
    <s v="not available"/>
    <x v="0"/>
    <s v="Well protected"/>
    <m/>
    <x v="0"/>
  </r>
  <r>
    <x v="6"/>
    <x v="2261"/>
    <x v="0"/>
    <x v="0"/>
    <s v="not available"/>
    <x v="0"/>
    <s v="Well protected"/>
    <m/>
    <x v="0"/>
  </r>
  <r>
    <x v="6"/>
    <x v="2262"/>
    <x v="0"/>
    <x v="0"/>
    <s v="not available"/>
    <x v="0"/>
    <s v="Well protected"/>
    <m/>
    <x v="0"/>
  </r>
  <r>
    <x v="6"/>
    <x v="2263"/>
    <x v="0"/>
    <x v="0"/>
    <s v="not available"/>
    <x v="0"/>
    <s v="Well protected"/>
    <m/>
    <x v="0"/>
  </r>
  <r>
    <x v="6"/>
    <x v="2264"/>
    <x v="0"/>
    <x v="0"/>
    <s v="not available"/>
    <x v="0"/>
    <s v="Well protected"/>
    <m/>
    <x v="0"/>
  </r>
  <r>
    <x v="6"/>
    <x v="2265"/>
    <x v="0"/>
    <x v="0"/>
    <s v="not available"/>
    <x v="0"/>
    <s v="Well protected"/>
    <m/>
    <x v="0"/>
  </r>
  <r>
    <x v="6"/>
    <x v="2266"/>
    <x v="2"/>
    <x v="0"/>
    <s v="not available"/>
    <x v="1"/>
    <s v="Poorly protected"/>
    <m/>
    <x v="0"/>
  </r>
  <r>
    <x v="6"/>
    <x v="2267"/>
    <x v="3"/>
    <x v="0"/>
    <s v="not available"/>
    <x v="2"/>
    <s v="Moderately protected"/>
    <m/>
    <x v="0"/>
  </r>
  <r>
    <x v="6"/>
    <x v="2268"/>
    <x v="0"/>
    <x v="0"/>
    <s v="not available"/>
    <x v="0"/>
    <s v="Well protected"/>
    <m/>
    <x v="0"/>
  </r>
  <r>
    <x v="6"/>
    <x v="2269"/>
    <x v="0"/>
    <x v="0"/>
    <s v="not available"/>
    <x v="2"/>
    <s v="Well protected"/>
    <m/>
    <x v="0"/>
  </r>
  <r>
    <x v="6"/>
    <x v="2270"/>
    <x v="0"/>
    <x v="0"/>
    <s v="not available"/>
    <x v="0"/>
    <s v="Well protected"/>
    <m/>
    <x v="0"/>
  </r>
  <r>
    <x v="6"/>
    <x v="2271"/>
    <x v="0"/>
    <x v="0"/>
    <s v="not available"/>
    <x v="0"/>
    <s v="Well protected"/>
    <m/>
    <x v="0"/>
  </r>
  <r>
    <x v="6"/>
    <x v="2272"/>
    <x v="0"/>
    <x v="0"/>
    <s v="not available"/>
    <x v="1"/>
    <s v="Moderately protected"/>
    <m/>
    <x v="0"/>
  </r>
  <r>
    <x v="6"/>
    <x v="2273"/>
    <x v="3"/>
    <x v="0"/>
    <s v="not available"/>
    <x v="0"/>
    <s v="Well protected"/>
    <m/>
    <x v="0"/>
  </r>
  <r>
    <x v="6"/>
    <x v="2274"/>
    <x v="0"/>
    <x v="0"/>
    <s v="not available"/>
    <x v="0"/>
    <s v="Well protected"/>
    <m/>
    <x v="0"/>
  </r>
  <r>
    <x v="6"/>
    <x v="2275"/>
    <x v="2"/>
    <x v="0"/>
    <s v="not available"/>
    <x v="3"/>
    <s v="Poorly protected"/>
    <m/>
    <x v="0"/>
  </r>
  <r>
    <x v="6"/>
    <x v="2276"/>
    <x v="0"/>
    <x v="0"/>
    <s v="not available"/>
    <x v="0"/>
    <s v="Well protected"/>
    <m/>
    <x v="0"/>
  </r>
  <r>
    <x v="6"/>
    <x v="2277"/>
    <x v="0"/>
    <x v="0"/>
    <s v="not available"/>
    <x v="0"/>
    <s v="Well protected"/>
    <m/>
    <x v="0"/>
  </r>
  <r>
    <x v="6"/>
    <x v="2278"/>
    <x v="0"/>
    <x v="0"/>
    <s v="not available"/>
    <x v="0"/>
    <s v="Well protected"/>
    <m/>
    <x v="0"/>
  </r>
  <r>
    <x v="6"/>
    <x v="2279"/>
    <x v="0"/>
    <x v="1"/>
    <s v="not available"/>
    <x v="2"/>
    <s v="Well protected"/>
    <m/>
    <x v="0"/>
  </r>
  <r>
    <x v="6"/>
    <x v="2280"/>
    <x v="0"/>
    <x v="0"/>
    <s v="not available"/>
    <x v="0"/>
    <s v="Well protected"/>
    <m/>
    <x v="0"/>
  </r>
  <r>
    <x v="6"/>
    <x v="2281"/>
    <x v="0"/>
    <x v="0"/>
    <s v="not available"/>
    <x v="1"/>
    <s v="Moderately protected"/>
    <m/>
    <x v="0"/>
  </r>
  <r>
    <x v="6"/>
    <x v="2282"/>
    <x v="0"/>
    <x v="0"/>
    <s v="not available"/>
    <x v="0"/>
    <s v="Well protected"/>
    <m/>
    <x v="0"/>
  </r>
  <r>
    <x v="6"/>
    <x v="2283"/>
    <x v="0"/>
    <x v="0"/>
    <s v="not available"/>
    <x v="0"/>
    <s v="Well protected"/>
    <m/>
    <x v="0"/>
  </r>
  <r>
    <x v="6"/>
    <x v="2284"/>
    <x v="2"/>
    <x v="0"/>
    <s v="not available"/>
    <x v="1"/>
    <s v="Poorly protected"/>
    <m/>
    <x v="0"/>
  </r>
  <r>
    <x v="6"/>
    <x v="2285"/>
    <x v="0"/>
    <x v="0"/>
    <s v="not available"/>
    <x v="0"/>
    <s v="Well protected"/>
    <m/>
    <x v="0"/>
  </r>
  <r>
    <x v="6"/>
    <x v="2286"/>
    <x v="0"/>
    <x v="0"/>
    <s v="not available"/>
    <x v="0"/>
    <s v="Well protected"/>
    <m/>
    <x v="0"/>
  </r>
  <r>
    <x v="6"/>
    <x v="2287"/>
    <x v="3"/>
    <x v="0"/>
    <s v="not available"/>
    <x v="2"/>
    <s v="Well protected"/>
    <m/>
    <x v="0"/>
  </r>
  <r>
    <x v="6"/>
    <x v="2288"/>
    <x v="1"/>
    <x v="0"/>
    <s v="not available"/>
    <x v="1"/>
    <s v="Poorly protected"/>
    <m/>
    <x v="1"/>
  </r>
  <r>
    <x v="6"/>
    <x v="2289"/>
    <x v="0"/>
    <x v="0"/>
    <s v="not available"/>
    <x v="2"/>
    <s v="Well protected"/>
    <m/>
    <x v="0"/>
  </r>
  <r>
    <x v="6"/>
    <x v="2290"/>
    <x v="0"/>
    <x v="0"/>
    <s v="not available"/>
    <x v="0"/>
    <s v="Well protected"/>
    <m/>
    <x v="0"/>
  </r>
  <r>
    <x v="6"/>
    <x v="2291"/>
    <x v="0"/>
    <x v="0"/>
    <s v="not available"/>
    <x v="0"/>
    <s v="Well protected"/>
    <m/>
    <x v="0"/>
  </r>
  <r>
    <x v="6"/>
    <x v="2292"/>
    <x v="0"/>
    <x v="0"/>
    <s v="not available"/>
    <x v="2"/>
    <s v="Moderately protected"/>
    <m/>
    <x v="0"/>
  </r>
  <r>
    <x v="6"/>
    <x v="2293"/>
    <x v="2"/>
    <x v="0"/>
    <s v="not available"/>
    <x v="2"/>
    <s v="Moderately protected"/>
    <m/>
    <x v="0"/>
  </r>
  <r>
    <x v="6"/>
    <x v="2294"/>
    <x v="0"/>
    <x v="0"/>
    <s v="not available"/>
    <x v="1"/>
    <s v="Moderately protected"/>
    <m/>
    <x v="0"/>
  </r>
  <r>
    <x v="6"/>
    <x v="2295"/>
    <x v="3"/>
    <x v="0"/>
    <s v="not available"/>
    <x v="2"/>
    <s v="Moderately protected"/>
    <m/>
    <x v="0"/>
  </r>
  <r>
    <x v="6"/>
    <x v="2296"/>
    <x v="3"/>
    <x v="0"/>
    <s v="not available"/>
    <x v="3"/>
    <s v="Poorly protected"/>
    <m/>
    <x v="0"/>
  </r>
  <r>
    <x v="6"/>
    <x v="2297"/>
    <x v="0"/>
    <x v="0"/>
    <s v="not available"/>
    <x v="0"/>
    <s v="Well protected"/>
    <m/>
    <x v="0"/>
  </r>
  <r>
    <x v="6"/>
    <x v="2298"/>
    <x v="0"/>
    <x v="0"/>
    <s v="not available"/>
    <x v="0"/>
    <s v="Well protected"/>
    <m/>
    <x v="0"/>
  </r>
  <r>
    <x v="6"/>
    <x v="2299"/>
    <x v="0"/>
    <x v="0"/>
    <s v="not available"/>
    <x v="0"/>
    <s v="Well protected"/>
    <m/>
    <x v="0"/>
  </r>
  <r>
    <x v="6"/>
    <x v="2300"/>
    <x v="0"/>
    <x v="0"/>
    <s v="not available"/>
    <x v="0"/>
    <s v="Well protected"/>
    <m/>
    <x v="0"/>
  </r>
  <r>
    <x v="6"/>
    <x v="2301"/>
    <x v="0"/>
    <x v="0"/>
    <s v="not available"/>
    <x v="0"/>
    <s v="Well protected"/>
    <m/>
    <x v="0"/>
  </r>
  <r>
    <x v="6"/>
    <x v="2302"/>
    <x v="2"/>
    <x v="1"/>
    <s v="not available"/>
    <x v="1"/>
    <s v="Poorly protected"/>
    <m/>
    <x v="0"/>
  </r>
  <r>
    <x v="6"/>
    <x v="2303"/>
    <x v="2"/>
    <x v="0"/>
    <s v="not available"/>
    <x v="1"/>
    <s v="Poorly protected"/>
    <m/>
    <x v="0"/>
  </r>
  <r>
    <x v="6"/>
    <x v="2304"/>
    <x v="1"/>
    <x v="0"/>
    <s v="not available"/>
    <x v="1"/>
    <s v="Poorly protected"/>
    <m/>
    <x v="1"/>
  </r>
  <r>
    <x v="6"/>
    <x v="2305"/>
    <x v="0"/>
    <x v="0"/>
    <s v="not available"/>
    <x v="0"/>
    <s v="Well protected"/>
    <m/>
    <x v="0"/>
  </r>
  <r>
    <x v="6"/>
    <x v="2306"/>
    <x v="3"/>
    <x v="0"/>
    <s v="not available"/>
    <x v="1"/>
    <s v="Poorly protected"/>
    <m/>
    <x v="0"/>
  </r>
  <r>
    <x v="6"/>
    <x v="2307"/>
    <x v="0"/>
    <x v="0"/>
    <s v="not available"/>
    <x v="2"/>
    <s v="Moderately protected"/>
    <m/>
    <x v="0"/>
  </r>
  <r>
    <x v="6"/>
    <x v="2308"/>
    <x v="0"/>
    <x v="0"/>
    <s v="not available"/>
    <x v="0"/>
    <s v="Well protected"/>
    <m/>
    <x v="0"/>
  </r>
  <r>
    <x v="6"/>
    <x v="2309"/>
    <x v="0"/>
    <x v="0"/>
    <s v="not available"/>
    <x v="2"/>
    <s v="Moderately protected"/>
    <m/>
    <x v="0"/>
  </r>
  <r>
    <x v="6"/>
    <x v="2310"/>
    <x v="0"/>
    <x v="0"/>
    <s v="not available"/>
    <x v="0"/>
    <s v="Well protected"/>
    <m/>
    <x v="0"/>
  </r>
  <r>
    <x v="6"/>
    <x v="2311"/>
    <x v="3"/>
    <x v="0"/>
    <s v="not available"/>
    <x v="1"/>
    <s v="Poorly protected"/>
    <m/>
    <x v="0"/>
  </r>
  <r>
    <x v="6"/>
    <x v="2312"/>
    <x v="0"/>
    <x v="0"/>
    <s v="not available"/>
    <x v="1"/>
    <s v="Poorly protected"/>
    <m/>
    <x v="0"/>
  </r>
  <r>
    <x v="6"/>
    <x v="2313"/>
    <x v="0"/>
    <x v="0"/>
    <s v="not available"/>
    <x v="0"/>
    <s v="Well protected"/>
    <m/>
    <x v="0"/>
  </r>
  <r>
    <x v="6"/>
    <x v="2314"/>
    <x v="0"/>
    <x v="0"/>
    <s v="not available"/>
    <x v="1"/>
    <s v="Poorly protected"/>
    <m/>
    <x v="0"/>
  </r>
  <r>
    <x v="6"/>
    <x v="2315"/>
    <x v="2"/>
    <x v="0"/>
    <s v="not available"/>
    <x v="1"/>
    <s v="Poorly protected"/>
    <m/>
    <x v="0"/>
  </r>
  <r>
    <x v="6"/>
    <x v="2316"/>
    <x v="2"/>
    <x v="0"/>
    <s v="not available"/>
    <x v="1"/>
    <s v="Poorly protected"/>
    <m/>
    <x v="0"/>
  </r>
  <r>
    <x v="6"/>
    <x v="2317"/>
    <x v="3"/>
    <x v="0"/>
    <s v="not available"/>
    <x v="1"/>
    <s v="Poorly protected"/>
    <m/>
    <x v="0"/>
  </r>
  <r>
    <x v="6"/>
    <x v="2318"/>
    <x v="3"/>
    <x v="0"/>
    <s v="not available"/>
    <x v="0"/>
    <s v="Well protected"/>
    <m/>
    <x v="0"/>
  </r>
  <r>
    <x v="6"/>
    <x v="2319"/>
    <x v="3"/>
    <x v="0"/>
    <s v="not available"/>
    <x v="1"/>
    <s v="Poorly protected"/>
    <m/>
    <x v="0"/>
  </r>
  <r>
    <x v="6"/>
    <x v="2320"/>
    <x v="3"/>
    <x v="0"/>
    <s v="not available"/>
    <x v="0"/>
    <s v="Well protected"/>
    <m/>
    <x v="0"/>
  </r>
  <r>
    <x v="6"/>
    <x v="2321"/>
    <x v="0"/>
    <x v="0"/>
    <s v="not available"/>
    <x v="0"/>
    <s v="Well protected"/>
    <m/>
    <x v="0"/>
  </r>
  <r>
    <x v="6"/>
    <x v="2322"/>
    <x v="0"/>
    <x v="0"/>
    <s v="not available"/>
    <x v="2"/>
    <s v="Moderately protected"/>
    <m/>
    <x v="0"/>
  </r>
  <r>
    <x v="6"/>
    <x v="2323"/>
    <x v="0"/>
    <x v="0"/>
    <s v="not available"/>
    <x v="0"/>
    <s v="Well protected"/>
    <m/>
    <x v="0"/>
  </r>
  <r>
    <x v="6"/>
    <x v="2324"/>
    <x v="0"/>
    <x v="0"/>
    <s v="not available"/>
    <x v="2"/>
    <s v="Moderately protected"/>
    <m/>
    <x v="0"/>
  </r>
  <r>
    <x v="6"/>
    <x v="2325"/>
    <x v="0"/>
    <x v="0"/>
    <s v="not available"/>
    <x v="0"/>
    <s v="Well protected"/>
    <m/>
    <x v="0"/>
  </r>
  <r>
    <x v="6"/>
    <x v="2326"/>
    <x v="0"/>
    <x v="0"/>
    <s v="not available"/>
    <x v="2"/>
    <s v="Moderately protected"/>
    <m/>
    <x v="0"/>
  </r>
  <r>
    <x v="6"/>
    <x v="2327"/>
    <x v="0"/>
    <x v="0"/>
    <s v="not available"/>
    <x v="0"/>
    <s v="Well protected"/>
    <m/>
    <x v="0"/>
  </r>
  <r>
    <x v="6"/>
    <x v="2328"/>
    <x v="0"/>
    <x v="0"/>
    <s v="not available"/>
    <x v="1"/>
    <s v="Poorly protected"/>
    <m/>
    <x v="0"/>
  </r>
  <r>
    <x v="6"/>
    <x v="2329"/>
    <x v="0"/>
    <x v="0"/>
    <s v="not available"/>
    <x v="0"/>
    <s v="Well protected"/>
    <m/>
    <x v="0"/>
  </r>
  <r>
    <x v="6"/>
    <x v="2330"/>
    <x v="3"/>
    <x v="0"/>
    <s v="not available"/>
    <x v="1"/>
    <s v="Poorly protected"/>
    <m/>
    <x v="0"/>
  </r>
  <r>
    <x v="6"/>
    <x v="2331"/>
    <x v="0"/>
    <x v="0"/>
    <s v="not available"/>
    <x v="2"/>
    <s v="Moderately protected"/>
    <m/>
    <x v="0"/>
  </r>
  <r>
    <x v="6"/>
    <x v="2332"/>
    <x v="3"/>
    <x v="0"/>
    <s v="not available"/>
    <x v="2"/>
    <s v="Moderately protected"/>
    <m/>
    <x v="0"/>
  </r>
  <r>
    <x v="6"/>
    <x v="2333"/>
    <x v="0"/>
    <x v="0"/>
    <s v="not available"/>
    <x v="0"/>
    <s v="Well protected"/>
    <m/>
    <x v="0"/>
  </r>
  <r>
    <x v="6"/>
    <x v="2334"/>
    <x v="3"/>
    <x v="0"/>
    <s v="not available"/>
    <x v="1"/>
    <s v="Poorly protected"/>
    <m/>
    <x v="0"/>
  </r>
  <r>
    <x v="6"/>
    <x v="2335"/>
    <x v="0"/>
    <x v="0"/>
    <s v="not available"/>
    <x v="0"/>
    <s v="Well protected"/>
    <m/>
    <x v="0"/>
  </r>
  <r>
    <x v="6"/>
    <x v="2336"/>
    <x v="2"/>
    <x v="0"/>
    <s v="not available"/>
    <x v="3"/>
    <s v="Not protected"/>
    <m/>
    <x v="0"/>
  </r>
  <r>
    <x v="6"/>
    <x v="2337"/>
    <x v="0"/>
    <x v="0"/>
    <s v="not available"/>
    <x v="0"/>
    <s v="Well protected"/>
    <m/>
    <x v="0"/>
  </r>
  <r>
    <x v="6"/>
    <x v="2338"/>
    <x v="3"/>
    <x v="0"/>
    <s v="not available"/>
    <x v="1"/>
    <s v="Poorly protected"/>
    <m/>
    <x v="0"/>
  </r>
  <r>
    <x v="6"/>
    <x v="2339"/>
    <x v="0"/>
    <x v="1"/>
    <s v="not available"/>
    <x v="0"/>
    <s v="Well protected"/>
    <m/>
    <x v="0"/>
  </r>
  <r>
    <x v="6"/>
    <x v="2340"/>
    <x v="1"/>
    <x v="1"/>
    <s v="not available"/>
    <x v="1"/>
    <s v="Poorly protected"/>
    <m/>
    <x v="1"/>
  </r>
  <r>
    <x v="6"/>
    <x v="2341"/>
    <x v="2"/>
    <x v="1"/>
    <s v="not available"/>
    <x v="1"/>
    <s v="Poorly protected"/>
    <m/>
    <x v="0"/>
  </r>
  <r>
    <x v="6"/>
    <x v="2342"/>
    <x v="2"/>
    <x v="0"/>
    <s v="not available"/>
    <x v="1"/>
    <s v="Moderately protected"/>
    <m/>
    <x v="0"/>
  </r>
  <r>
    <x v="6"/>
    <x v="2343"/>
    <x v="0"/>
    <x v="0"/>
    <s v="not available"/>
    <x v="0"/>
    <s v="Well protected"/>
    <m/>
    <x v="0"/>
  </r>
  <r>
    <x v="6"/>
    <x v="2344"/>
    <x v="2"/>
    <x v="0"/>
    <s v="not available"/>
    <x v="1"/>
    <s v="Poorly protected"/>
    <m/>
    <x v="0"/>
  </r>
  <r>
    <x v="6"/>
    <x v="2345"/>
    <x v="0"/>
    <x v="0"/>
    <s v="not available"/>
    <x v="2"/>
    <s v="Moderately protected"/>
    <m/>
    <x v="0"/>
  </r>
  <r>
    <x v="6"/>
    <x v="2346"/>
    <x v="0"/>
    <x v="0"/>
    <s v="not available"/>
    <x v="0"/>
    <s v="Well protected"/>
    <m/>
    <x v="0"/>
  </r>
  <r>
    <x v="6"/>
    <x v="2347"/>
    <x v="3"/>
    <x v="0"/>
    <s v="not available"/>
    <x v="2"/>
    <s v="Moderately protected"/>
    <m/>
    <x v="0"/>
  </r>
  <r>
    <x v="6"/>
    <x v="2348"/>
    <x v="2"/>
    <x v="0"/>
    <s v="not available"/>
    <x v="2"/>
    <s v="Moderately protected"/>
    <m/>
    <x v="0"/>
  </r>
  <r>
    <x v="6"/>
    <x v="2349"/>
    <x v="0"/>
    <x v="0"/>
    <s v="not available"/>
    <x v="0"/>
    <s v="Well protected"/>
    <m/>
    <x v="0"/>
  </r>
  <r>
    <x v="6"/>
    <x v="2350"/>
    <x v="0"/>
    <x v="0"/>
    <s v="not available"/>
    <x v="0"/>
    <s v="Well protected"/>
    <m/>
    <x v="0"/>
  </r>
  <r>
    <x v="6"/>
    <x v="2351"/>
    <x v="3"/>
    <x v="0"/>
    <s v="not available"/>
    <x v="1"/>
    <s v="Poorly protected"/>
    <m/>
    <x v="0"/>
  </r>
  <r>
    <x v="6"/>
    <x v="2352"/>
    <x v="3"/>
    <x v="0"/>
    <s v="not available"/>
    <x v="3"/>
    <s v="Not protected"/>
    <m/>
    <x v="0"/>
  </r>
  <r>
    <x v="6"/>
    <x v="2353"/>
    <x v="0"/>
    <x v="0"/>
    <s v="not available"/>
    <x v="0"/>
    <s v="Well protected"/>
    <m/>
    <x v="0"/>
  </r>
  <r>
    <x v="6"/>
    <x v="2354"/>
    <x v="0"/>
    <x v="0"/>
    <s v="not available"/>
    <x v="1"/>
    <s v="Poorly protected"/>
    <m/>
    <x v="0"/>
  </r>
  <r>
    <x v="6"/>
    <x v="2355"/>
    <x v="0"/>
    <x v="0"/>
    <s v="not available"/>
    <x v="0"/>
    <s v="Well protected"/>
    <m/>
    <x v="0"/>
  </r>
  <r>
    <x v="6"/>
    <x v="2356"/>
    <x v="0"/>
    <x v="0"/>
    <s v="not available"/>
    <x v="0"/>
    <s v="Well protected"/>
    <m/>
    <x v="0"/>
  </r>
  <r>
    <x v="6"/>
    <x v="2357"/>
    <x v="2"/>
    <x v="0"/>
    <s v="not available"/>
    <x v="1"/>
    <s v="Poorly protected"/>
    <m/>
    <x v="0"/>
  </r>
  <r>
    <x v="6"/>
    <x v="2358"/>
    <x v="0"/>
    <x v="0"/>
    <s v="not available"/>
    <x v="0"/>
    <s v="Well protected"/>
    <m/>
    <x v="0"/>
  </r>
  <r>
    <x v="6"/>
    <x v="2359"/>
    <x v="3"/>
    <x v="0"/>
    <s v="not available"/>
    <x v="1"/>
    <s v="Poorly protected"/>
    <m/>
    <x v="0"/>
  </r>
  <r>
    <x v="6"/>
    <x v="2360"/>
    <x v="3"/>
    <x v="0"/>
    <s v="not available"/>
    <x v="0"/>
    <s v="Well protected"/>
    <m/>
    <x v="0"/>
  </r>
  <r>
    <x v="6"/>
    <x v="2361"/>
    <x v="0"/>
    <x v="0"/>
    <s v="not available"/>
    <x v="0"/>
    <s v="Well protected"/>
    <m/>
    <x v="0"/>
  </r>
  <r>
    <x v="6"/>
    <x v="2362"/>
    <x v="0"/>
    <x v="0"/>
    <s v="not available"/>
    <x v="0"/>
    <s v="Well protected"/>
    <m/>
    <x v="0"/>
  </r>
  <r>
    <x v="6"/>
    <x v="2363"/>
    <x v="0"/>
    <x v="0"/>
    <s v="not available"/>
    <x v="0"/>
    <s v="Well protected"/>
    <m/>
    <x v="0"/>
  </r>
  <r>
    <x v="6"/>
    <x v="2364"/>
    <x v="0"/>
    <x v="0"/>
    <s v="not available"/>
    <x v="0"/>
    <s v="Well protected"/>
    <m/>
    <x v="0"/>
  </r>
  <r>
    <x v="6"/>
    <x v="2365"/>
    <x v="2"/>
    <x v="0"/>
    <s v="not available"/>
    <x v="2"/>
    <s v="Moderately protected"/>
    <m/>
    <x v="0"/>
  </r>
  <r>
    <x v="6"/>
    <x v="2366"/>
    <x v="3"/>
    <x v="0"/>
    <s v="not available"/>
    <x v="0"/>
    <s v="Well protected"/>
    <m/>
    <x v="0"/>
  </r>
  <r>
    <x v="6"/>
    <x v="2367"/>
    <x v="0"/>
    <x v="0"/>
    <s v="not available"/>
    <x v="0"/>
    <s v="Well protected"/>
    <m/>
    <x v="0"/>
  </r>
  <r>
    <x v="6"/>
    <x v="2368"/>
    <x v="2"/>
    <x v="1"/>
    <s v="not available"/>
    <x v="2"/>
    <s v="Moderately protected"/>
    <m/>
    <x v="0"/>
  </r>
  <r>
    <x v="6"/>
    <x v="2369"/>
    <x v="1"/>
    <x v="1"/>
    <s v="not available"/>
    <x v="1"/>
    <s v="Poorly protected"/>
    <m/>
    <x v="1"/>
  </r>
  <r>
    <x v="6"/>
    <x v="2370"/>
    <x v="4"/>
    <x v="1"/>
    <s v="not available"/>
    <x v="1"/>
    <s v="Poorly protected"/>
    <m/>
    <x v="1"/>
  </r>
  <r>
    <x v="6"/>
    <x v="2371"/>
    <x v="2"/>
    <x v="1"/>
    <s v="not available"/>
    <x v="2"/>
    <s v="Moderately protected"/>
    <m/>
    <x v="0"/>
  </r>
  <r>
    <x v="6"/>
    <x v="2372"/>
    <x v="1"/>
    <x v="1"/>
    <s v="not available"/>
    <x v="2"/>
    <s v="Moderately protected"/>
    <m/>
    <x v="0"/>
  </r>
  <r>
    <x v="6"/>
    <x v="2373"/>
    <x v="0"/>
    <x v="1"/>
    <s v="not available"/>
    <x v="0"/>
    <s v="Well protected"/>
    <m/>
    <x v="0"/>
  </r>
  <r>
    <x v="6"/>
    <x v="2374"/>
    <x v="0"/>
    <x v="0"/>
    <s v="not available"/>
    <x v="0"/>
    <s v="Well protected"/>
    <m/>
    <x v="0"/>
  </r>
  <r>
    <x v="6"/>
    <x v="2375"/>
    <x v="0"/>
    <x v="0"/>
    <s v="not available"/>
    <x v="0"/>
    <s v="Well protected"/>
    <m/>
    <x v="0"/>
  </r>
  <r>
    <x v="6"/>
    <x v="2376"/>
    <x v="0"/>
    <x v="0"/>
    <s v="not available"/>
    <x v="0"/>
    <s v="Well protected"/>
    <m/>
    <x v="0"/>
  </r>
  <r>
    <x v="6"/>
    <x v="2377"/>
    <x v="1"/>
    <x v="0"/>
    <s v="not available"/>
    <x v="1"/>
    <s v="Poorly protected"/>
    <m/>
    <x v="1"/>
  </r>
  <r>
    <x v="6"/>
    <x v="2378"/>
    <x v="0"/>
    <x v="0"/>
    <s v="not available"/>
    <x v="0"/>
    <s v="Well protected"/>
    <m/>
    <x v="0"/>
  </r>
  <r>
    <x v="6"/>
    <x v="2379"/>
    <x v="1"/>
    <x v="1"/>
    <s v="not available"/>
    <x v="3"/>
    <s v="Poorly protected"/>
    <m/>
    <x v="1"/>
  </r>
  <r>
    <x v="6"/>
    <x v="2380"/>
    <x v="0"/>
    <x v="0"/>
    <s v="not available"/>
    <x v="0"/>
    <s v="Well protected"/>
    <m/>
    <x v="0"/>
  </r>
  <r>
    <x v="6"/>
    <x v="2381"/>
    <x v="0"/>
    <x v="0"/>
    <s v="not available"/>
    <x v="0"/>
    <s v="Well protected"/>
    <m/>
    <x v="0"/>
  </r>
  <r>
    <x v="6"/>
    <x v="2382"/>
    <x v="0"/>
    <x v="0"/>
    <s v="not available"/>
    <x v="0"/>
    <s v="Well protected"/>
    <m/>
    <x v="0"/>
  </r>
  <r>
    <x v="6"/>
    <x v="2383"/>
    <x v="0"/>
    <x v="0"/>
    <s v="not available"/>
    <x v="2"/>
    <s v="Well protected"/>
    <m/>
    <x v="0"/>
  </r>
  <r>
    <x v="6"/>
    <x v="2384"/>
    <x v="0"/>
    <x v="0"/>
    <s v="not available"/>
    <x v="0"/>
    <s v="Well protected"/>
    <m/>
    <x v="0"/>
  </r>
  <r>
    <x v="6"/>
    <x v="2385"/>
    <x v="0"/>
    <x v="0"/>
    <s v="not available"/>
    <x v="0"/>
    <s v="Well protected"/>
    <m/>
    <x v="0"/>
  </r>
  <r>
    <x v="6"/>
    <x v="2386"/>
    <x v="0"/>
    <x v="1"/>
    <s v="not available"/>
    <x v="0"/>
    <s v="Well protected"/>
    <m/>
    <x v="0"/>
  </r>
  <r>
    <x v="6"/>
    <x v="2387"/>
    <x v="0"/>
    <x v="0"/>
    <s v="not available"/>
    <x v="0"/>
    <s v="Well protected"/>
    <m/>
    <x v="0"/>
  </r>
  <r>
    <x v="6"/>
    <x v="2388"/>
    <x v="0"/>
    <x v="1"/>
    <s v="not available"/>
    <x v="0"/>
    <s v="Well protected"/>
    <m/>
    <x v="0"/>
  </r>
  <r>
    <x v="6"/>
    <x v="2389"/>
    <x v="0"/>
    <x v="0"/>
    <s v="not available"/>
    <x v="2"/>
    <s v="Moderately protected"/>
    <m/>
    <x v="0"/>
  </r>
  <r>
    <x v="6"/>
    <x v="2390"/>
    <x v="0"/>
    <x v="0"/>
    <s v="not available"/>
    <x v="0"/>
    <s v="Well protected"/>
    <m/>
    <x v="0"/>
  </r>
  <r>
    <x v="6"/>
    <x v="2391"/>
    <x v="0"/>
    <x v="0"/>
    <s v="not available"/>
    <x v="2"/>
    <s v="Moderately protected"/>
    <m/>
    <x v="0"/>
  </r>
  <r>
    <x v="6"/>
    <x v="2392"/>
    <x v="0"/>
    <x v="0"/>
    <s v="not available"/>
    <x v="0"/>
    <s v="Well protected"/>
    <m/>
    <x v="0"/>
  </r>
  <r>
    <x v="6"/>
    <x v="2393"/>
    <x v="3"/>
    <x v="0"/>
    <s v="not available"/>
    <x v="2"/>
    <s v="Moderately protected"/>
    <m/>
    <x v="0"/>
  </r>
  <r>
    <x v="6"/>
    <x v="2394"/>
    <x v="3"/>
    <x v="0"/>
    <s v="not available"/>
    <x v="0"/>
    <s v="Well protected"/>
    <m/>
    <x v="0"/>
  </r>
  <r>
    <x v="6"/>
    <x v="2395"/>
    <x v="1"/>
    <x v="0"/>
    <s v="not available"/>
    <x v="1"/>
    <s v="Poorly protected"/>
    <m/>
    <x v="1"/>
  </r>
  <r>
    <x v="6"/>
    <x v="2396"/>
    <x v="4"/>
    <x v="0"/>
    <s v="not available"/>
    <x v="3"/>
    <s v="Not protected"/>
    <m/>
    <x v="1"/>
  </r>
  <r>
    <x v="6"/>
    <x v="2397"/>
    <x v="1"/>
    <x v="0"/>
    <s v="not available"/>
    <x v="1"/>
    <s v="Poorly protected"/>
    <m/>
    <x v="1"/>
  </r>
  <r>
    <x v="6"/>
    <x v="2398"/>
    <x v="0"/>
    <x v="0"/>
    <s v="not available"/>
    <x v="0"/>
    <s v="Well protected"/>
    <m/>
    <x v="0"/>
  </r>
  <r>
    <x v="6"/>
    <x v="2399"/>
    <x v="3"/>
    <x v="0"/>
    <s v="not available"/>
    <x v="1"/>
    <s v="Moderately protected"/>
    <m/>
    <x v="0"/>
  </r>
  <r>
    <x v="6"/>
    <x v="2400"/>
    <x v="0"/>
    <x v="1"/>
    <s v="not available"/>
    <x v="0"/>
    <s v="Well protected"/>
    <m/>
    <x v="0"/>
  </r>
  <r>
    <x v="6"/>
    <x v="2401"/>
    <x v="2"/>
    <x v="0"/>
    <s v="not available"/>
    <x v="0"/>
    <s v="Well protected"/>
    <m/>
    <x v="0"/>
  </r>
  <r>
    <x v="6"/>
    <x v="2402"/>
    <x v="3"/>
    <x v="0"/>
    <s v="not available"/>
    <x v="0"/>
    <s v="Well protected"/>
    <m/>
    <x v="0"/>
  </r>
  <r>
    <x v="6"/>
    <x v="2403"/>
    <x v="2"/>
    <x v="1"/>
    <s v="not available"/>
    <x v="0"/>
    <s v="Well protected"/>
    <m/>
    <x v="0"/>
  </r>
  <r>
    <x v="6"/>
    <x v="2404"/>
    <x v="1"/>
    <x v="1"/>
    <s v="not available"/>
    <x v="0"/>
    <s v="Well protected"/>
    <m/>
    <x v="0"/>
  </r>
  <r>
    <x v="6"/>
    <x v="2405"/>
    <x v="0"/>
    <x v="0"/>
    <s v="not available"/>
    <x v="0"/>
    <s v="Well protected"/>
    <m/>
    <x v="0"/>
  </r>
  <r>
    <x v="6"/>
    <x v="2406"/>
    <x v="0"/>
    <x v="0"/>
    <s v="not available"/>
    <x v="0"/>
    <s v="Well protected"/>
    <m/>
    <x v="0"/>
  </r>
  <r>
    <x v="6"/>
    <x v="2407"/>
    <x v="3"/>
    <x v="0"/>
    <s v="not available"/>
    <x v="0"/>
    <s v="Well protected"/>
    <m/>
    <x v="0"/>
  </r>
  <r>
    <x v="6"/>
    <x v="2408"/>
    <x v="0"/>
    <x v="0"/>
    <s v="not available"/>
    <x v="0"/>
    <s v="Well protected"/>
    <m/>
    <x v="0"/>
  </r>
  <r>
    <x v="6"/>
    <x v="2409"/>
    <x v="0"/>
    <x v="0"/>
    <s v="not available"/>
    <x v="0"/>
    <s v="Well protected"/>
    <m/>
    <x v="0"/>
  </r>
  <r>
    <x v="6"/>
    <x v="2410"/>
    <x v="0"/>
    <x v="0"/>
    <s v="not available"/>
    <x v="0"/>
    <s v="Well protected"/>
    <m/>
    <x v="0"/>
  </r>
  <r>
    <x v="6"/>
    <x v="2411"/>
    <x v="0"/>
    <x v="1"/>
    <s v="not available"/>
    <x v="0"/>
    <s v="Well protected"/>
    <m/>
    <x v="0"/>
  </r>
  <r>
    <x v="6"/>
    <x v="2412"/>
    <x v="0"/>
    <x v="0"/>
    <s v="not available"/>
    <x v="0"/>
    <s v="Well protected"/>
    <m/>
    <x v="0"/>
  </r>
  <r>
    <x v="6"/>
    <x v="2413"/>
    <x v="1"/>
    <x v="0"/>
    <s v="not available"/>
    <x v="1"/>
    <s v="Poorly protected"/>
    <m/>
    <x v="1"/>
  </r>
  <r>
    <x v="6"/>
    <x v="2414"/>
    <x v="0"/>
    <x v="1"/>
    <s v="not available"/>
    <x v="0"/>
    <s v="Well protected"/>
    <m/>
    <x v="0"/>
  </r>
  <r>
    <x v="6"/>
    <x v="2415"/>
    <x v="0"/>
    <x v="0"/>
    <s v="not available"/>
    <x v="0"/>
    <s v="Well protected"/>
    <m/>
    <x v="0"/>
  </r>
  <r>
    <x v="6"/>
    <x v="2416"/>
    <x v="0"/>
    <x v="0"/>
    <s v="not available"/>
    <x v="0"/>
    <s v="Well protected"/>
    <m/>
    <x v="0"/>
  </r>
  <r>
    <x v="6"/>
    <x v="2417"/>
    <x v="0"/>
    <x v="1"/>
    <s v="not available"/>
    <x v="0"/>
    <s v="Well protected"/>
    <m/>
    <x v="0"/>
  </r>
  <r>
    <x v="6"/>
    <x v="2418"/>
    <x v="0"/>
    <x v="1"/>
    <s v="not available"/>
    <x v="1"/>
    <s v="Poorly protected"/>
    <m/>
    <x v="0"/>
  </r>
  <r>
    <x v="6"/>
    <x v="2419"/>
    <x v="0"/>
    <x v="1"/>
    <s v="not available"/>
    <x v="1"/>
    <s v="Poorly protected"/>
    <m/>
    <x v="0"/>
  </r>
  <r>
    <x v="6"/>
    <x v="2420"/>
    <x v="0"/>
    <x v="1"/>
    <s v="not available"/>
    <x v="2"/>
    <s v="Moderately protected"/>
    <m/>
    <x v="0"/>
  </r>
  <r>
    <x v="6"/>
    <x v="2421"/>
    <x v="2"/>
    <x v="1"/>
    <s v="not available"/>
    <x v="1"/>
    <s v="Poorly protected"/>
    <m/>
    <x v="0"/>
  </r>
  <r>
    <x v="6"/>
    <x v="2422"/>
    <x v="2"/>
    <x v="0"/>
    <s v="not available"/>
    <x v="2"/>
    <s v="Moderately protected"/>
    <m/>
    <x v="0"/>
  </r>
  <r>
    <x v="6"/>
    <x v="2423"/>
    <x v="2"/>
    <x v="0"/>
    <s v="not available"/>
    <x v="2"/>
    <s v="Moderately protected"/>
    <m/>
    <x v="0"/>
  </r>
  <r>
    <x v="6"/>
    <x v="2424"/>
    <x v="0"/>
    <x v="0"/>
    <s v="not available"/>
    <x v="0"/>
    <s v="Well protected"/>
    <m/>
    <x v="0"/>
  </r>
  <r>
    <x v="6"/>
    <x v="2425"/>
    <x v="0"/>
    <x v="0"/>
    <s v="not available"/>
    <x v="0"/>
    <s v="Well protected"/>
    <m/>
    <x v="0"/>
  </r>
  <r>
    <x v="6"/>
    <x v="2426"/>
    <x v="0"/>
    <x v="0"/>
    <s v="not available"/>
    <x v="0"/>
    <s v="Well protected"/>
    <m/>
    <x v="0"/>
  </r>
  <r>
    <x v="6"/>
    <x v="2427"/>
    <x v="0"/>
    <x v="0"/>
    <s v="not available"/>
    <x v="1"/>
    <s v="Poorly protected"/>
    <m/>
    <x v="0"/>
  </r>
  <r>
    <x v="6"/>
    <x v="2428"/>
    <x v="0"/>
    <x v="0"/>
    <s v="not available"/>
    <x v="0"/>
    <s v="Well protected"/>
    <m/>
    <x v="0"/>
  </r>
  <r>
    <x v="6"/>
    <x v="2429"/>
    <x v="0"/>
    <x v="0"/>
    <s v="not available"/>
    <x v="0"/>
    <s v="Well protected"/>
    <m/>
    <x v="0"/>
  </r>
  <r>
    <x v="6"/>
    <x v="2430"/>
    <x v="0"/>
    <x v="1"/>
    <s v="not available"/>
    <x v="0"/>
    <s v="Well protected"/>
    <m/>
    <x v="0"/>
  </r>
  <r>
    <x v="6"/>
    <x v="2431"/>
    <x v="0"/>
    <x v="0"/>
    <s v="not available"/>
    <x v="0"/>
    <s v="Well protected"/>
    <m/>
    <x v="0"/>
  </r>
  <r>
    <x v="6"/>
    <x v="2432"/>
    <x v="0"/>
    <x v="0"/>
    <s v="not available"/>
    <x v="0"/>
    <s v="Well protected"/>
    <m/>
    <x v="0"/>
  </r>
  <r>
    <x v="6"/>
    <x v="2433"/>
    <x v="0"/>
    <x v="0"/>
    <s v="not available"/>
    <x v="0"/>
    <s v="Well protected"/>
    <m/>
    <x v="0"/>
  </r>
  <r>
    <x v="6"/>
    <x v="2434"/>
    <x v="0"/>
    <x v="0"/>
    <s v="not available"/>
    <x v="2"/>
    <s v="Moderately protected"/>
    <m/>
    <x v="0"/>
  </r>
  <r>
    <x v="6"/>
    <x v="2435"/>
    <x v="0"/>
    <x v="0"/>
    <s v="not available"/>
    <x v="2"/>
    <s v="Moderately protected"/>
    <m/>
    <x v="0"/>
  </r>
  <r>
    <x v="6"/>
    <x v="2436"/>
    <x v="0"/>
    <x v="0"/>
    <s v="not available"/>
    <x v="0"/>
    <s v="Well protected"/>
    <m/>
    <x v="0"/>
  </r>
  <r>
    <x v="6"/>
    <x v="2437"/>
    <x v="0"/>
    <x v="0"/>
    <s v="not available"/>
    <x v="1"/>
    <s v="Poorly protected"/>
    <m/>
    <x v="0"/>
  </r>
  <r>
    <x v="6"/>
    <x v="2438"/>
    <x v="0"/>
    <x v="0"/>
    <s v="not available"/>
    <x v="0"/>
    <s v="Well protected"/>
    <m/>
    <x v="0"/>
  </r>
  <r>
    <x v="6"/>
    <x v="2439"/>
    <x v="3"/>
    <x v="1"/>
    <s v="not available"/>
    <x v="0"/>
    <s v="Well protected"/>
    <m/>
    <x v="0"/>
  </r>
  <r>
    <x v="6"/>
    <x v="2440"/>
    <x v="0"/>
    <x v="0"/>
    <s v="not available"/>
    <x v="2"/>
    <s v="Moderately protected"/>
    <m/>
    <x v="0"/>
  </r>
  <r>
    <x v="6"/>
    <x v="2441"/>
    <x v="3"/>
    <x v="0"/>
    <s v="not available"/>
    <x v="1"/>
    <s v="Poorly protected"/>
    <m/>
    <x v="0"/>
  </r>
  <r>
    <x v="6"/>
    <x v="2442"/>
    <x v="0"/>
    <x v="0"/>
    <s v="not available"/>
    <x v="0"/>
    <s v="Well protected"/>
    <m/>
    <x v="0"/>
  </r>
  <r>
    <x v="6"/>
    <x v="2443"/>
    <x v="0"/>
    <x v="0"/>
    <s v="not available"/>
    <x v="0"/>
    <s v="Well protected"/>
    <m/>
    <x v="0"/>
  </r>
  <r>
    <x v="6"/>
    <x v="2444"/>
    <x v="0"/>
    <x v="0"/>
    <s v="not available"/>
    <x v="0"/>
    <s v="Well protected"/>
    <m/>
    <x v="0"/>
  </r>
  <r>
    <x v="6"/>
    <x v="2445"/>
    <x v="0"/>
    <x v="0"/>
    <s v="not available"/>
    <x v="0"/>
    <s v="Well protected"/>
    <m/>
    <x v="0"/>
  </r>
  <r>
    <x v="6"/>
    <x v="2446"/>
    <x v="0"/>
    <x v="0"/>
    <s v="not available"/>
    <x v="0"/>
    <s v="Well protected"/>
    <m/>
    <x v="0"/>
  </r>
  <r>
    <x v="6"/>
    <x v="2447"/>
    <x v="0"/>
    <x v="1"/>
    <s v="not available"/>
    <x v="2"/>
    <s v="Moderately protected"/>
    <m/>
    <x v="0"/>
  </r>
  <r>
    <x v="6"/>
    <x v="2448"/>
    <x v="0"/>
    <x v="0"/>
    <s v="not available"/>
    <x v="0"/>
    <s v="Well protected"/>
    <m/>
    <x v="0"/>
  </r>
  <r>
    <x v="6"/>
    <x v="2449"/>
    <x v="0"/>
    <x v="0"/>
    <s v="not available"/>
    <x v="0"/>
    <s v="Well protected"/>
    <m/>
    <x v="0"/>
  </r>
  <r>
    <x v="6"/>
    <x v="2450"/>
    <x v="0"/>
    <x v="0"/>
    <s v="not available"/>
    <x v="0"/>
    <s v="Well protected"/>
    <m/>
    <x v="0"/>
  </r>
  <r>
    <x v="6"/>
    <x v="2451"/>
    <x v="0"/>
    <x v="1"/>
    <s v="not available"/>
    <x v="0"/>
    <s v="Well protected"/>
    <m/>
    <x v="0"/>
  </r>
  <r>
    <x v="6"/>
    <x v="2452"/>
    <x v="2"/>
    <x v="1"/>
    <s v="not available"/>
    <x v="0"/>
    <s v="Well protected"/>
    <m/>
    <x v="0"/>
  </r>
  <r>
    <x v="6"/>
    <x v="2453"/>
    <x v="0"/>
    <x v="0"/>
    <s v="not available"/>
    <x v="0"/>
    <s v="Well protected"/>
    <m/>
    <x v="0"/>
  </r>
  <r>
    <x v="6"/>
    <x v="2454"/>
    <x v="3"/>
    <x v="0"/>
    <s v="not available"/>
    <x v="0"/>
    <s v="Well protected"/>
    <m/>
    <x v="0"/>
  </r>
  <r>
    <x v="6"/>
    <x v="2455"/>
    <x v="0"/>
    <x v="1"/>
    <s v="not available"/>
    <x v="0"/>
    <s v="Well protected"/>
    <m/>
    <x v="0"/>
  </r>
  <r>
    <x v="6"/>
    <x v="2456"/>
    <x v="0"/>
    <x v="1"/>
    <s v="not available"/>
    <x v="2"/>
    <s v="Moderately protected"/>
    <m/>
    <x v="0"/>
  </r>
  <r>
    <x v="6"/>
    <x v="2457"/>
    <x v="2"/>
    <x v="1"/>
    <s v="not available"/>
    <x v="1"/>
    <s v="Poorly protected"/>
    <m/>
    <x v="0"/>
  </r>
  <r>
    <x v="6"/>
    <x v="2458"/>
    <x v="0"/>
    <x v="1"/>
    <s v="not available"/>
    <x v="2"/>
    <s v="Moderately protected"/>
    <m/>
    <x v="0"/>
  </r>
  <r>
    <x v="6"/>
    <x v="2459"/>
    <x v="0"/>
    <x v="1"/>
    <s v="not available"/>
    <x v="0"/>
    <s v="Well protected"/>
    <m/>
    <x v="0"/>
  </r>
  <r>
    <x v="6"/>
    <x v="2460"/>
    <x v="0"/>
    <x v="0"/>
    <s v="not available"/>
    <x v="0"/>
    <s v="Well protected"/>
    <m/>
    <x v="0"/>
  </r>
  <r>
    <x v="6"/>
    <x v="2461"/>
    <x v="3"/>
    <x v="0"/>
    <s v="not available"/>
    <x v="2"/>
    <s v="Moderately protected"/>
    <m/>
    <x v="0"/>
  </r>
  <r>
    <x v="6"/>
    <x v="2462"/>
    <x v="2"/>
    <x v="1"/>
    <s v="not available"/>
    <x v="1"/>
    <s v="Poorly protected"/>
    <m/>
    <x v="0"/>
  </r>
  <r>
    <x v="6"/>
    <x v="2463"/>
    <x v="0"/>
    <x v="0"/>
    <s v="not available"/>
    <x v="0"/>
    <s v="Well protected"/>
    <m/>
    <x v="0"/>
  </r>
  <r>
    <x v="6"/>
    <x v="2464"/>
    <x v="3"/>
    <x v="0"/>
    <s v="not available"/>
    <x v="1"/>
    <s v="Poorly protected"/>
    <m/>
    <x v="0"/>
  </r>
  <r>
    <x v="6"/>
    <x v="2465"/>
    <x v="0"/>
    <x v="0"/>
    <s v="not available"/>
    <x v="0"/>
    <s v="Well protected"/>
    <m/>
    <x v="0"/>
  </r>
  <r>
    <x v="6"/>
    <x v="2466"/>
    <x v="0"/>
    <x v="0"/>
    <s v="not available"/>
    <x v="2"/>
    <s v="Moderately protected"/>
    <m/>
    <x v="0"/>
  </r>
  <r>
    <x v="6"/>
    <x v="2467"/>
    <x v="0"/>
    <x v="1"/>
    <s v="not available"/>
    <x v="1"/>
    <s v="Poorly protected"/>
    <m/>
    <x v="0"/>
  </r>
  <r>
    <x v="6"/>
    <x v="2468"/>
    <x v="0"/>
    <x v="0"/>
    <s v="not available"/>
    <x v="2"/>
    <s v="Moderately protected"/>
    <m/>
    <x v="0"/>
  </r>
  <r>
    <x v="6"/>
    <x v="2469"/>
    <x v="0"/>
    <x v="0"/>
    <s v="not available"/>
    <x v="1"/>
    <s v="Poorly protected"/>
    <m/>
    <x v="0"/>
  </r>
  <r>
    <x v="6"/>
    <x v="2470"/>
    <x v="0"/>
    <x v="0"/>
    <s v="not available"/>
    <x v="0"/>
    <s v="Well protected"/>
    <m/>
    <x v="0"/>
  </r>
  <r>
    <x v="6"/>
    <x v="2471"/>
    <x v="0"/>
    <x v="0"/>
    <s v="not available"/>
    <x v="2"/>
    <s v="Moderately protected"/>
    <m/>
    <x v="0"/>
  </r>
  <r>
    <x v="6"/>
    <x v="2472"/>
    <x v="0"/>
    <x v="0"/>
    <s v="not available"/>
    <x v="0"/>
    <s v="Well protected"/>
    <m/>
    <x v="0"/>
  </r>
  <r>
    <x v="6"/>
    <x v="2473"/>
    <x v="0"/>
    <x v="1"/>
    <s v="not available"/>
    <x v="2"/>
    <s v="Moderately protected"/>
    <m/>
    <x v="0"/>
  </r>
  <r>
    <x v="6"/>
    <x v="2474"/>
    <x v="0"/>
    <x v="1"/>
    <s v="not available"/>
    <x v="0"/>
    <s v="Well protected"/>
    <m/>
    <x v="0"/>
  </r>
  <r>
    <x v="6"/>
    <x v="2475"/>
    <x v="0"/>
    <x v="0"/>
    <s v="not available"/>
    <x v="0"/>
    <s v="Well protected"/>
    <m/>
    <x v="0"/>
  </r>
  <r>
    <x v="6"/>
    <x v="2476"/>
    <x v="0"/>
    <x v="0"/>
    <s v="not available"/>
    <x v="0"/>
    <s v="Well protected"/>
    <m/>
    <x v="0"/>
  </r>
  <r>
    <x v="6"/>
    <x v="2477"/>
    <x v="0"/>
    <x v="0"/>
    <s v="not available"/>
    <x v="0"/>
    <s v="Well protected"/>
    <m/>
    <x v="0"/>
  </r>
  <r>
    <x v="6"/>
    <x v="2478"/>
    <x v="0"/>
    <x v="0"/>
    <s v="not available"/>
    <x v="1"/>
    <s v="Poorly protected"/>
    <m/>
    <x v="0"/>
  </r>
  <r>
    <x v="6"/>
    <x v="2479"/>
    <x v="0"/>
    <x v="0"/>
    <s v="not available"/>
    <x v="0"/>
    <s v="Well protected"/>
    <m/>
    <x v="0"/>
  </r>
  <r>
    <x v="6"/>
    <x v="2480"/>
    <x v="0"/>
    <x v="0"/>
    <s v="not available"/>
    <x v="0"/>
    <s v="Well protected"/>
    <m/>
    <x v="0"/>
  </r>
  <r>
    <x v="6"/>
    <x v="2481"/>
    <x v="3"/>
    <x v="0"/>
    <s v="not available"/>
    <x v="1"/>
    <s v="Poorly protected"/>
    <m/>
    <x v="0"/>
  </r>
  <r>
    <x v="6"/>
    <x v="2482"/>
    <x v="3"/>
    <x v="0"/>
    <s v="not available"/>
    <x v="0"/>
    <s v="Well protected"/>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EAE852-E875-4994-AB06-50C6D314E171}" name="PivotTable8" cacheId="104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B13" firstHeaderRow="1" firstDataRow="1" firstDataCol="1" rowPageCount="4" colPageCount="1"/>
  <pivotFields count="9">
    <pivotField axis="axisRow" multipleItemSelectionAllowed="1" showAll="0">
      <items count="8">
        <item x="0"/>
        <item x="1"/>
        <item x="2"/>
        <item x="6"/>
        <item x="5"/>
        <item x="3"/>
        <item x="4"/>
        <item t="default"/>
      </items>
    </pivotField>
    <pivotField dataField="1" showAll="0">
      <items count="2484">
        <item x="909"/>
        <item x="910"/>
        <item x="1810"/>
        <item x="147"/>
        <item x="148"/>
        <item x="149"/>
        <item x="150"/>
        <item x="151"/>
        <item x="152"/>
        <item x="2266"/>
        <item x="911"/>
        <item x="912"/>
        <item x="2410"/>
        <item x="2411"/>
        <item x="2155"/>
        <item x="1991"/>
        <item x="2049"/>
        <item x="2184"/>
        <item x="2180"/>
        <item x="1922"/>
        <item x="1885"/>
        <item x="2096"/>
        <item x="2058"/>
        <item x="1947"/>
        <item x="1886"/>
        <item x="1887"/>
        <item x="2161"/>
        <item x="1939"/>
        <item x="1927"/>
        <item x="2133"/>
        <item x="1962"/>
        <item x="2201"/>
        <item x="2151"/>
        <item x="2162"/>
        <item x="2188"/>
        <item x="153"/>
        <item x="154"/>
        <item x="155"/>
        <item x="156"/>
        <item x="157"/>
        <item x="158"/>
        <item x="159"/>
        <item x="913"/>
        <item x="914"/>
        <item x="915"/>
        <item x="916"/>
        <item x="917"/>
        <item x="918"/>
        <item x="160"/>
        <item x="919"/>
        <item x="2233"/>
        <item x="2412"/>
        <item x="0"/>
        <item x="1"/>
        <item x="2"/>
        <item x="3"/>
        <item x="4"/>
        <item x="2065"/>
        <item x="2102"/>
        <item x="2179"/>
        <item x="2085"/>
        <item x="2062"/>
        <item x="2112"/>
        <item x="1992"/>
        <item x="2047"/>
        <item x="2059"/>
        <item x="2210"/>
        <item x="2106"/>
        <item x="2134"/>
        <item x="2152"/>
        <item x="2199"/>
        <item x="2092"/>
        <item x="2119"/>
        <item x="2019"/>
        <item x="2177"/>
        <item x="2107"/>
        <item x="2108"/>
        <item x="2211"/>
        <item x="1980"/>
        <item x="2208"/>
        <item x="1888"/>
        <item x="2301"/>
        <item x="161"/>
        <item x="162"/>
        <item x="1811"/>
        <item x="2126"/>
        <item x="1963"/>
        <item x="1964"/>
        <item x="1812"/>
        <item x="2066"/>
        <item x="1965"/>
        <item x="1813"/>
        <item x="1889"/>
        <item x="163"/>
        <item x="920"/>
        <item x="921"/>
        <item x="922"/>
        <item x="923"/>
        <item x="924"/>
        <item x="925"/>
        <item x="164"/>
        <item x="165"/>
        <item x="926"/>
        <item x="927"/>
        <item x="928"/>
        <item x="929"/>
        <item x="930"/>
        <item x="931"/>
        <item x="932"/>
        <item x="933"/>
        <item x="166"/>
        <item x="2234"/>
        <item x="934"/>
        <item x="935"/>
        <item x="936"/>
        <item x="937"/>
        <item x="938"/>
        <item x="939"/>
        <item x="940"/>
        <item x="941"/>
        <item x="942"/>
        <item x="943"/>
        <item x="944"/>
        <item x="167"/>
        <item x="945"/>
        <item x="168"/>
        <item x="169"/>
        <item x="170"/>
        <item x="2039"/>
        <item x="2120"/>
        <item x="1814"/>
        <item x="2023"/>
        <item x="171"/>
        <item x="2215"/>
        <item x="2216"/>
        <item x="2217"/>
        <item x="2218"/>
        <item x="2219"/>
        <item x="2220"/>
        <item x="5"/>
        <item x="6"/>
        <item x="7"/>
        <item x="8"/>
        <item x="9"/>
        <item x="10"/>
        <item x="946"/>
        <item x="802"/>
        <item x="803"/>
        <item x="1997"/>
        <item x="947"/>
        <item x="172"/>
        <item x="173"/>
        <item x="174"/>
        <item x="175"/>
        <item x="176"/>
        <item x="135"/>
        <item x="177"/>
        <item x="178"/>
        <item x="179"/>
        <item x="180"/>
        <item x="181"/>
        <item x="182"/>
        <item x="948"/>
        <item x="183"/>
        <item x="949"/>
        <item x="184"/>
        <item x="11"/>
        <item x="12"/>
        <item x="13"/>
        <item x="950"/>
        <item x="951"/>
        <item x="185"/>
        <item x="952"/>
        <item x="953"/>
        <item x="186"/>
        <item x="954"/>
        <item x="187"/>
        <item x="188"/>
        <item x="189"/>
        <item x="136"/>
        <item x="190"/>
        <item x="191"/>
        <item x="192"/>
        <item x="193"/>
        <item x="194"/>
        <item x="195"/>
        <item x="196"/>
        <item x="197"/>
        <item x="198"/>
        <item x="199"/>
        <item x="2235"/>
        <item x="955"/>
        <item x="956"/>
        <item x="957"/>
        <item x="958"/>
        <item x="959"/>
        <item x="2267"/>
        <item x="200"/>
        <item x="201"/>
        <item x="202"/>
        <item x="203"/>
        <item x="1815"/>
        <item x="2029"/>
        <item x="960"/>
        <item x="961"/>
        <item x="204"/>
        <item x="205"/>
        <item x="206"/>
        <item x="207"/>
        <item x="208"/>
        <item x="209"/>
        <item x="210"/>
        <item x="211"/>
        <item x="212"/>
        <item x="213"/>
        <item x="962"/>
        <item x="963"/>
        <item x="964"/>
        <item x="214"/>
        <item x="215"/>
        <item x="216"/>
        <item x="217"/>
        <item x="218"/>
        <item x="219"/>
        <item x="220"/>
        <item x="221"/>
        <item x="222"/>
        <item x="223"/>
        <item x="965"/>
        <item x="966"/>
        <item x="967"/>
        <item x="968"/>
        <item x="969"/>
        <item x="970"/>
        <item x="971"/>
        <item x="972"/>
        <item x="973"/>
        <item x="974"/>
        <item x="14"/>
        <item x="15"/>
        <item x="16"/>
        <item x="17"/>
        <item x="18"/>
        <item x="19"/>
        <item x="20"/>
        <item x="21"/>
        <item x="22"/>
        <item x="23"/>
        <item x="24"/>
        <item x="25"/>
        <item x="26"/>
        <item x="975"/>
        <item x="976"/>
        <item x="224"/>
        <item x="977"/>
        <item x="978"/>
        <item x="979"/>
        <item x="980"/>
        <item x="981"/>
        <item x="982"/>
        <item x="983"/>
        <item x="984"/>
        <item x="985"/>
        <item x="986"/>
        <item x="987"/>
        <item x="988"/>
        <item x="989"/>
        <item x="990"/>
        <item x="991"/>
        <item x="992"/>
        <item x="993"/>
        <item x="994"/>
        <item x="995"/>
        <item x="996"/>
        <item x="997"/>
        <item x="1890"/>
        <item x="1816"/>
        <item x="998"/>
        <item x="2360"/>
        <item x="2268"/>
        <item x="1817"/>
        <item x="1818"/>
        <item x="2032"/>
        <item x="804"/>
        <item x="805"/>
        <item x="806"/>
        <item x="225"/>
        <item x="999"/>
        <item x="1000"/>
        <item x="226"/>
        <item x="2413"/>
        <item x="2414"/>
        <item x="227"/>
        <item x="228"/>
        <item x="229"/>
        <item x="230"/>
        <item x="1001"/>
        <item x="1002"/>
        <item x="1003"/>
        <item x="1004"/>
        <item x="1005"/>
        <item x="1006"/>
        <item x="1958"/>
        <item x="1819"/>
        <item x="1998"/>
        <item x="2002"/>
        <item x="1820"/>
        <item x="2007"/>
        <item x="2127"/>
        <item x="1993"/>
        <item x="2033"/>
        <item x="2195"/>
        <item x="2067"/>
        <item x="1007"/>
        <item x="1008"/>
        <item x="1821"/>
        <item x="2008"/>
        <item x="1009"/>
        <item x="1010"/>
        <item x="1011"/>
        <item x="231"/>
        <item x="232"/>
        <item x="1012"/>
        <item x="1013"/>
        <item x="233"/>
        <item x="2148"/>
        <item x="2087"/>
        <item x="2088"/>
        <item x="2147"/>
        <item x="2175"/>
        <item x="2052"/>
        <item x="2093"/>
        <item x="2157"/>
        <item x="2003"/>
        <item x="2116"/>
        <item x="2089"/>
        <item x="2189"/>
        <item x="2200"/>
        <item x="1891"/>
        <item x="1999"/>
        <item x="2135"/>
        <item x="2104"/>
        <item x="2091"/>
        <item x="2082"/>
        <item x="1928"/>
        <item x="2114"/>
        <item x="234"/>
        <item x="235"/>
        <item x="236"/>
        <item x="1014"/>
        <item x="27"/>
        <item x="28"/>
        <item x="29"/>
        <item x="30"/>
        <item x="31"/>
        <item x="32"/>
        <item x="33"/>
        <item x="34"/>
        <item x="35"/>
        <item x="36"/>
        <item x="37"/>
        <item x="38"/>
        <item x="39"/>
        <item x="40"/>
        <item x="41"/>
        <item x="42"/>
        <item x="43"/>
        <item x="44"/>
        <item x="1981"/>
        <item x="1015"/>
        <item x="237"/>
        <item x="1016"/>
        <item x="1017"/>
        <item x="1018"/>
        <item x="1019"/>
        <item x="807"/>
        <item x="808"/>
        <item x="238"/>
        <item x="239"/>
        <item x="240"/>
        <item x="241"/>
        <item x="242"/>
        <item x="243"/>
        <item x="1020"/>
        <item x="1021"/>
        <item x="1022"/>
        <item x="1023"/>
        <item x="2379"/>
        <item x="244"/>
        <item x="245"/>
        <item x="246"/>
        <item x="247"/>
        <item x="248"/>
        <item x="249"/>
        <item x="250"/>
        <item x="251"/>
        <item x="252"/>
        <item x="45"/>
        <item x="46"/>
        <item x="47"/>
        <item x="48"/>
        <item x="49"/>
        <item x="50"/>
        <item x="51"/>
        <item x="52"/>
        <item x="53"/>
        <item x="54"/>
        <item x="55"/>
        <item x="56"/>
        <item x="57"/>
        <item x="58"/>
        <item x="1024"/>
        <item x="1025"/>
        <item x="253"/>
        <item x="254"/>
        <item x="255"/>
        <item x="2221"/>
        <item x="256"/>
        <item x="257"/>
        <item x="789"/>
        <item x="258"/>
        <item x="259"/>
        <item x="470"/>
        <item x="260"/>
        <item x="261"/>
        <item x="262"/>
        <item x="263"/>
        <item x="264"/>
        <item x="265"/>
        <item x="266"/>
        <item x="267"/>
        <item x="268"/>
        <item x="269"/>
        <item x="270"/>
        <item x="271"/>
        <item x="272"/>
        <item x="273"/>
        <item x="2269"/>
        <item x="2270"/>
        <item x="1026"/>
        <item x="1027"/>
        <item x="1028"/>
        <item x="59"/>
        <item x="60"/>
        <item x="61"/>
        <item x="62"/>
        <item x="63"/>
        <item x="1029"/>
        <item x="274"/>
        <item x="275"/>
        <item x="137"/>
        <item x="276"/>
        <item x="277"/>
        <item x="278"/>
        <item x="279"/>
        <item x="2271"/>
        <item x="1030"/>
        <item x="1031"/>
        <item x="1032"/>
        <item x="1033"/>
        <item x="1034"/>
        <item x="1035"/>
        <item x="1036"/>
        <item x="1037"/>
        <item x="1038"/>
        <item x="280"/>
        <item x="1822"/>
        <item x="1823"/>
        <item x="281"/>
        <item x="282"/>
        <item x="283"/>
        <item x="284"/>
        <item x="285"/>
        <item x="286"/>
        <item x="1039"/>
        <item x="1040"/>
        <item x="1041"/>
        <item x="1042"/>
        <item x="287"/>
        <item x="288"/>
        <item x="289"/>
        <item x="1043"/>
        <item x="2236"/>
        <item x="1044"/>
        <item x="2394"/>
        <item x="2402"/>
        <item x="2403"/>
        <item x="2404"/>
        <item x="290"/>
        <item x="291"/>
        <item x="292"/>
        <item x="293"/>
        <item x="294"/>
        <item x="1045"/>
        <item x="1046"/>
        <item x="1047"/>
        <item x="1048"/>
        <item x="1049"/>
        <item x="1050"/>
        <item x="1051"/>
        <item x="1052"/>
        <item x="1053"/>
        <item x="1054"/>
        <item x="1055"/>
        <item x="1056"/>
        <item x="1057"/>
        <item x="1058"/>
        <item x="1059"/>
        <item x="1060"/>
        <item x="1061"/>
        <item x="1062"/>
        <item x="295"/>
        <item x="296"/>
        <item x="297"/>
        <item x="298"/>
        <item x="299"/>
        <item x="300"/>
        <item x="301"/>
        <item x="1063"/>
        <item x="1064"/>
        <item x="1065"/>
        <item x="302"/>
        <item x="303"/>
        <item x="304"/>
        <item x="305"/>
        <item x="1066"/>
        <item x="1824"/>
        <item x="2009"/>
        <item x="2004"/>
        <item x="1948"/>
        <item x="2040"/>
        <item x="306"/>
        <item x="307"/>
        <item x="1067"/>
        <item x="1068"/>
        <item x="1069"/>
        <item x="1070"/>
        <item x="1071"/>
        <item x="1892"/>
        <item x="1929"/>
        <item x="1893"/>
        <item x="308"/>
        <item x="809"/>
        <item x="810"/>
        <item x="811"/>
        <item x="812"/>
        <item x="813"/>
        <item x="814"/>
        <item x="815"/>
        <item x="816"/>
        <item x="2121"/>
        <item x="64"/>
        <item x="1072"/>
        <item x="1073"/>
        <item x="309"/>
        <item x="310"/>
        <item x="2405"/>
        <item x="311"/>
        <item x="312"/>
        <item x="313"/>
        <item x="314"/>
        <item x="1074"/>
        <item x="315"/>
        <item x="2222"/>
        <item x="2223"/>
        <item x="2010"/>
        <item x="1894"/>
        <item x="2068"/>
        <item x="1825"/>
        <item x="2224"/>
        <item x="316"/>
        <item x="317"/>
        <item x="318"/>
        <item x="1075"/>
        <item x="1076"/>
        <item x="1077"/>
        <item x="2225"/>
        <item x="2226"/>
        <item x="319"/>
        <item x="320"/>
        <item x="321"/>
        <item x="322"/>
        <item x="323"/>
        <item x="324"/>
        <item x="325"/>
        <item x="326"/>
        <item x="327"/>
        <item x="328"/>
        <item x="329"/>
        <item x="790"/>
        <item x="330"/>
        <item x="331"/>
        <item x="138"/>
        <item x="332"/>
        <item x="333"/>
        <item x="334"/>
        <item x="335"/>
        <item x="336"/>
        <item x="337"/>
        <item x="1078"/>
        <item x="338"/>
        <item x="339"/>
        <item x="340"/>
        <item x="341"/>
        <item x="342"/>
        <item x="343"/>
        <item x="344"/>
        <item x="345"/>
        <item x="346"/>
        <item x="347"/>
        <item x="348"/>
        <item x="349"/>
        <item x="350"/>
        <item x="351"/>
        <item x="352"/>
        <item x="2302"/>
        <item x="2303"/>
        <item x="2272"/>
        <item x="353"/>
        <item x="354"/>
        <item x="355"/>
        <item x="356"/>
        <item x="817"/>
        <item x="1079"/>
        <item x="1080"/>
        <item x="1081"/>
        <item x="1082"/>
        <item x="1083"/>
        <item x="1084"/>
        <item x="1085"/>
        <item x="1086"/>
        <item x="1087"/>
        <item x="1088"/>
        <item x="2304"/>
        <item x="2305"/>
        <item x="1089"/>
        <item x="357"/>
        <item x="1090"/>
        <item x="1091"/>
        <item x="1092"/>
        <item x="1093"/>
        <item x="1094"/>
        <item x="358"/>
        <item x="359"/>
        <item x="360"/>
        <item x="791"/>
        <item x="361"/>
        <item x="362"/>
        <item x="363"/>
        <item x="1095"/>
        <item x="1096"/>
        <item x="1097"/>
        <item x="1098"/>
        <item x="2237"/>
        <item x="2238"/>
        <item x="1099"/>
        <item x="1100"/>
        <item x="1101"/>
        <item x="1102"/>
        <item x="1103"/>
        <item x="1104"/>
        <item x="1105"/>
        <item x="1106"/>
        <item x="818"/>
        <item x="364"/>
        <item x="365"/>
        <item x="366"/>
        <item x="367"/>
        <item x="2034"/>
        <item x="1949"/>
        <item x="2198"/>
        <item x="1940"/>
        <item x="1895"/>
        <item x="2035"/>
        <item x="2182"/>
        <item x="2117"/>
        <item x="2081"/>
        <item x="1826"/>
        <item x="368"/>
        <item x="369"/>
        <item x="370"/>
        <item x="371"/>
        <item x="372"/>
        <item x="373"/>
        <item x="374"/>
        <item x="1107"/>
        <item x="375"/>
        <item x="376"/>
        <item x="1108"/>
        <item x="1109"/>
        <item x="1110"/>
        <item x="1111"/>
        <item x="1112"/>
        <item x="1113"/>
        <item x="1114"/>
        <item x="1115"/>
        <item x="1116"/>
        <item x="1117"/>
        <item x="1118"/>
        <item x="1119"/>
        <item x="1120"/>
        <item x="1121"/>
        <item x="1122"/>
        <item x="377"/>
        <item x="378"/>
        <item x="379"/>
        <item x="2415"/>
        <item x="380"/>
        <item x="381"/>
        <item x="382"/>
        <item x="383"/>
        <item x="384"/>
        <item x="385"/>
        <item x="386"/>
        <item x="387"/>
        <item x="388"/>
        <item x="389"/>
        <item x="390"/>
        <item x="391"/>
        <item x="2361"/>
        <item x="2362"/>
        <item x="2363"/>
        <item x="2364"/>
        <item x="2365"/>
        <item x="2366"/>
        <item x="2367"/>
        <item x="1966"/>
        <item x="2273"/>
        <item x="1123"/>
        <item x="1124"/>
        <item x="1125"/>
        <item x="1126"/>
        <item x="1827"/>
        <item x="2118"/>
        <item x="392"/>
        <item x="2146"/>
        <item x="2227"/>
        <item x="2228"/>
        <item x="801"/>
        <item x="2416"/>
        <item x="2417"/>
        <item x="2418"/>
        <item x="2419"/>
        <item x="2420"/>
        <item x="1127"/>
        <item x="819"/>
        <item x="393"/>
        <item x="394"/>
        <item x="395"/>
        <item x="396"/>
        <item x="1128"/>
        <item x="397"/>
        <item x="398"/>
        <item x="399"/>
        <item x="400"/>
        <item x="401"/>
        <item x="402"/>
        <item x="403"/>
        <item x="1129"/>
        <item x="1130"/>
        <item x="1131"/>
        <item x="1132"/>
        <item x="1133"/>
        <item x="1134"/>
        <item x="2274"/>
        <item x="1135"/>
        <item x="1136"/>
        <item x="1137"/>
        <item x="1138"/>
        <item x="1139"/>
        <item x="404"/>
        <item x="1140"/>
        <item x="1141"/>
        <item x="1142"/>
        <item x="1143"/>
        <item x="1144"/>
        <item x="1145"/>
        <item x="1941"/>
        <item x="2239"/>
        <item x="2240"/>
        <item x="2241"/>
        <item x="2421"/>
        <item x="2422"/>
        <item x="2423"/>
        <item x="1950"/>
        <item x="2136"/>
        <item x="1828"/>
        <item x="1146"/>
        <item x="405"/>
        <item x="1147"/>
        <item x="1148"/>
        <item x="1149"/>
        <item x="1150"/>
        <item x="1151"/>
        <item x="2041"/>
        <item x="1829"/>
        <item x="406"/>
        <item x="407"/>
        <item x="2377"/>
        <item x="2424"/>
        <item x="2425"/>
        <item x="408"/>
        <item x="409"/>
        <item x="2426"/>
        <item x="410"/>
        <item x="411"/>
        <item x="1152"/>
        <item x="1153"/>
        <item x="1154"/>
        <item x="2395"/>
        <item x="2396"/>
        <item x="2397"/>
        <item x="1155"/>
        <item x="1156"/>
        <item x="1157"/>
        <item x="1158"/>
        <item x="1159"/>
        <item x="1160"/>
        <item x="412"/>
        <item x="413"/>
        <item x="1161"/>
        <item x="1162"/>
        <item x="1163"/>
        <item x="1164"/>
        <item x="1165"/>
        <item x="1166"/>
        <item x="1167"/>
        <item x="1168"/>
        <item x="2030"/>
        <item x="2011"/>
        <item x="1169"/>
        <item x="1170"/>
        <item x="1171"/>
        <item x="1172"/>
        <item x="1173"/>
        <item x="1174"/>
        <item x="1175"/>
        <item x="1176"/>
        <item x="1177"/>
        <item x="1178"/>
        <item x="1179"/>
        <item x="1830"/>
        <item x="1180"/>
        <item x="1181"/>
        <item x="1182"/>
        <item x="1183"/>
        <item x="1184"/>
        <item x="1185"/>
        <item x="1186"/>
        <item x="1187"/>
        <item x="1188"/>
        <item x="1189"/>
        <item x="1190"/>
        <item x="1191"/>
        <item x="1192"/>
        <item x="1193"/>
        <item x="414"/>
        <item x="1923"/>
        <item x="2137"/>
        <item x="1194"/>
        <item x="1195"/>
        <item x="415"/>
        <item x="416"/>
        <item x="1196"/>
        <item x="1197"/>
        <item x="2306"/>
        <item x="417"/>
        <item x="1198"/>
        <item x="1199"/>
        <item x="1942"/>
        <item x="1831"/>
        <item x="1200"/>
        <item x="2387"/>
        <item x="2388"/>
        <item x="2389"/>
        <item x="2390"/>
        <item x="2391"/>
        <item x="418"/>
        <item x="419"/>
        <item x="420"/>
        <item x="421"/>
        <item x="422"/>
        <item x="423"/>
        <item x="424"/>
        <item x="1201"/>
        <item x="1202"/>
        <item x="820"/>
        <item x="821"/>
        <item x="822"/>
        <item x="823"/>
        <item x="824"/>
        <item x="825"/>
        <item x="826"/>
        <item x="827"/>
        <item x="828"/>
        <item x="829"/>
        <item x="830"/>
        <item x="831"/>
        <item x="832"/>
        <item x="833"/>
        <item x="834"/>
        <item x="835"/>
        <item x="836"/>
        <item x="837"/>
        <item x="838"/>
        <item x="839"/>
        <item x="840"/>
        <item x="841"/>
        <item x="842"/>
        <item x="843"/>
        <item x="425"/>
        <item x="1203"/>
        <item x="2307"/>
        <item x="2308"/>
        <item x="1204"/>
        <item x="1205"/>
        <item x="2398"/>
        <item x="2399"/>
        <item x="2400"/>
        <item x="1206"/>
        <item x="1207"/>
        <item x="1208"/>
        <item x="1209"/>
        <item x="2229"/>
        <item x="426"/>
        <item x="427"/>
        <item x="428"/>
        <item x="429"/>
        <item x="430"/>
        <item x="431"/>
        <item x="432"/>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433"/>
        <item x="1244"/>
        <item x="1245"/>
        <item x="1246"/>
        <item x="1247"/>
        <item x="1248"/>
        <item x="1249"/>
        <item x="1250"/>
        <item x="1251"/>
        <item x="1252"/>
        <item x="1253"/>
        <item x="1254"/>
        <item x="1255"/>
        <item x="1256"/>
        <item x="1257"/>
        <item x="1258"/>
        <item x="1259"/>
        <item x="1260"/>
        <item x="1261"/>
        <item x="434"/>
        <item x="435"/>
        <item x="436"/>
        <item x="437"/>
        <item x="438"/>
        <item x="439"/>
        <item x="440"/>
        <item x="441"/>
        <item x="442"/>
        <item x="443"/>
        <item x="1262"/>
        <item x="1263"/>
        <item x="1264"/>
        <item x="1265"/>
        <item x="1266"/>
        <item x="1267"/>
        <item x="444"/>
        <item x="445"/>
        <item x="446"/>
        <item x="447"/>
        <item x="448"/>
        <item x="449"/>
        <item x="450"/>
        <item x="792"/>
        <item x="451"/>
        <item x="452"/>
        <item x="453"/>
        <item x="454"/>
        <item x="455"/>
        <item x="456"/>
        <item x="1268"/>
        <item x="1269"/>
        <item x="1270"/>
        <item x="2275"/>
        <item x="2276"/>
        <item x="1271"/>
        <item x="1272"/>
        <item x="1273"/>
        <item x="1274"/>
        <item x="1275"/>
        <item x="457"/>
        <item x="1276"/>
        <item x="1277"/>
        <item x="1278"/>
        <item x="1279"/>
        <item x="2427"/>
        <item x="458"/>
        <item x="2406"/>
        <item x="844"/>
        <item x="845"/>
        <item x="846"/>
        <item x="847"/>
        <item x="848"/>
        <item x="849"/>
        <item x="850"/>
        <item x="851"/>
        <item x="459"/>
        <item x="1280"/>
        <item x="460"/>
        <item x="461"/>
        <item x="462"/>
        <item x="1281"/>
        <item x="1282"/>
        <item x="1283"/>
        <item x="1284"/>
        <item x="1285"/>
        <item x="1286"/>
        <item x="1287"/>
        <item x="2277"/>
        <item x="2278"/>
        <item x="2279"/>
        <item x="463"/>
        <item x="139"/>
        <item x="793"/>
        <item x="2428"/>
        <item x="2429"/>
        <item x="1288"/>
        <item x="1289"/>
        <item x="1290"/>
        <item x="2430"/>
        <item x="2431"/>
        <item x="2432"/>
        <item x="2433"/>
        <item x="2434"/>
        <item x="464"/>
        <item x="2024"/>
        <item x="1832"/>
        <item x="1982"/>
        <item x="1896"/>
        <item x="2242"/>
        <item x="1291"/>
        <item x="1292"/>
        <item x="1293"/>
        <item x="1294"/>
        <item x="1295"/>
        <item x="1296"/>
        <item x="1297"/>
        <item x="1298"/>
        <item x="1299"/>
        <item x="465"/>
        <item x="466"/>
        <item x="467"/>
        <item x="468"/>
        <item x="469"/>
        <item x="2309"/>
        <item x="852"/>
        <item x="1300"/>
        <item x="1301"/>
        <item x="1302"/>
        <item x="1303"/>
        <item x="2183"/>
        <item x="1960"/>
        <item x="2190"/>
        <item x="2055"/>
        <item x="2036"/>
        <item x="1897"/>
        <item x="2163"/>
        <item x="2212"/>
        <item x="2037"/>
        <item x="2164"/>
        <item x="1304"/>
        <item x="1833"/>
        <item x="2435"/>
        <item x="2436"/>
        <item x="471"/>
        <item x="2437"/>
        <item x="2438"/>
        <item x="2439"/>
        <item x="2440"/>
        <item x="2441"/>
        <item x="1305"/>
        <item x="472"/>
        <item x="473"/>
        <item x="474"/>
        <item x="475"/>
        <item x="1306"/>
        <item x="1307"/>
        <item x="140"/>
        <item x="476"/>
        <item x="477"/>
        <item x="478"/>
        <item x="1308"/>
        <item x="65"/>
        <item x="479"/>
        <item x="480"/>
        <item x="481"/>
        <item x="482"/>
        <item x="483"/>
        <item x="794"/>
        <item x="1309"/>
        <item x="1310"/>
        <item x="1311"/>
        <item x="1312"/>
        <item x="1313"/>
        <item x="1314"/>
        <item x="1315"/>
        <item x="1316"/>
        <item x="1317"/>
        <item x="1318"/>
        <item x="484"/>
        <item x="66"/>
        <item x="67"/>
        <item x="68"/>
        <item x="69"/>
        <item x="70"/>
        <item x="71"/>
        <item x="1319"/>
        <item x="1320"/>
        <item x="1321"/>
        <item x="1322"/>
        <item x="1323"/>
        <item x="1324"/>
        <item x="1325"/>
        <item x="1326"/>
        <item x="1327"/>
        <item x="1328"/>
        <item x="1329"/>
        <item x="1330"/>
        <item x="1331"/>
        <item x="1332"/>
        <item x="1333"/>
        <item x="1967"/>
        <item x="1334"/>
        <item x="1335"/>
        <item x="1336"/>
        <item x="1337"/>
        <item x="1338"/>
        <item x="1339"/>
        <item x="1340"/>
        <item x="1341"/>
        <item x="2280"/>
        <item x="1924"/>
        <item x="1342"/>
        <item x="2038"/>
        <item x="2176"/>
        <item x="1834"/>
        <item x="1968"/>
        <item x="72"/>
        <item x="73"/>
        <item x="74"/>
        <item x="1343"/>
        <item x="1344"/>
        <item x="1345"/>
        <item x="1346"/>
        <item x="1347"/>
        <item x="1348"/>
        <item x="1349"/>
        <item x="1350"/>
        <item x="1351"/>
        <item x="1352"/>
        <item x="1353"/>
        <item x="1354"/>
        <item x="1355"/>
        <item x="2281"/>
        <item x="2282"/>
        <item x="2283"/>
        <item x="1356"/>
        <item x="1357"/>
        <item x="1358"/>
        <item x="1359"/>
        <item x="1360"/>
        <item x="1361"/>
        <item x="1362"/>
        <item x="795"/>
        <item x="1363"/>
        <item x="485"/>
        <item x="1364"/>
        <item x="1365"/>
        <item x="486"/>
        <item x="487"/>
        <item x="488"/>
        <item x="75"/>
        <item x="489"/>
        <item x="490"/>
        <item x="491"/>
        <item x="2243"/>
        <item x="2310"/>
        <item x="2244"/>
        <item x="2245"/>
        <item x="492"/>
        <item x="796"/>
        <item x="493"/>
        <item x="494"/>
        <item x="495"/>
        <item x="1366"/>
        <item x="1367"/>
        <item x="1943"/>
        <item x="2080"/>
        <item x="2025"/>
        <item x="1951"/>
        <item x="1994"/>
        <item x="1925"/>
        <item x="1898"/>
        <item x="1368"/>
        <item x="2284"/>
        <item x="853"/>
        <item x="76"/>
        <item x="496"/>
        <item x="1369"/>
        <item x="1370"/>
        <item x="497"/>
        <item x="498"/>
        <item x="1371"/>
        <item x="1372"/>
        <item x="1373"/>
        <item x="77"/>
        <item x="78"/>
        <item x="79"/>
        <item x="80"/>
        <item x="81"/>
        <item x="82"/>
        <item x="83"/>
        <item x="84"/>
        <item x="1374"/>
        <item x="1375"/>
        <item x="1376"/>
        <item x="2442"/>
        <item x="2285"/>
        <item x="1835"/>
        <item x="499"/>
        <item x="2286"/>
        <item x="500"/>
        <item x="501"/>
        <item x="502"/>
        <item x="503"/>
        <item x="1377"/>
        <item x="1378"/>
        <item x="1379"/>
        <item x="1380"/>
        <item x="1381"/>
        <item x="1382"/>
        <item x="2086"/>
        <item x="1383"/>
        <item x="1384"/>
        <item x="1385"/>
        <item x="1386"/>
        <item x="504"/>
        <item x="1387"/>
        <item x="1388"/>
        <item x="1389"/>
        <item x="1390"/>
        <item x="505"/>
        <item x="506"/>
        <item x="1391"/>
        <item x="1392"/>
        <item x="1393"/>
        <item x="1394"/>
        <item x="1395"/>
        <item x="1396"/>
        <item x="1397"/>
        <item x="1398"/>
        <item x="1399"/>
        <item x="1400"/>
        <item x="507"/>
        <item x="1401"/>
        <item x="1899"/>
        <item x="85"/>
        <item x="508"/>
        <item x="2311"/>
        <item x="2312"/>
        <item x="1836"/>
        <item x="2020"/>
        <item x="1944"/>
        <item x="2128"/>
        <item x="1402"/>
        <item x="854"/>
        <item x="1403"/>
        <item x="2246"/>
        <item x="855"/>
        <item x="856"/>
        <item x="857"/>
        <item x="858"/>
        <item x="859"/>
        <item x="860"/>
        <item x="861"/>
        <item x="862"/>
        <item x="863"/>
        <item x="864"/>
        <item x="865"/>
        <item x="866"/>
        <item x="867"/>
        <item x="868"/>
        <item x="869"/>
        <item x="1404"/>
        <item x="1405"/>
        <item x="1406"/>
        <item x="1407"/>
        <item x="1408"/>
        <item x="1409"/>
        <item x="1410"/>
        <item x="1411"/>
        <item x="1412"/>
        <item x="1413"/>
        <item x="1414"/>
        <item x="1415"/>
        <item x="1416"/>
        <item x="1417"/>
        <item x="2313"/>
        <item x="2314"/>
        <item x="2315"/>
        <item x="2316"/>
        <item x="509"/>
        <item x="510"/>
        <item x="511"/>
        <item x="1418"/>
        <item x="1419"/>
        <item x="1420"/>
        <item x="1421"/>
        <item x="1422"/>
        <item x="1926"/>
        <item x="2111"/>
        <item x="1952"/>
        <item x="1900"/>
        <item x="512"/>
        <item x="513"/>
        <item x="514"/>
        <item x="515"/>
        <item x="516"/>
        <item x="517"/>
        <item x="518"/>
        <item x="519"/>
        <item x="520"/>
        <item x="521"/>
        <item x="522"/>
        <item x="1423"/>
        <item x="1424"/>
        <item x="1425"/>
        <item x="1426"/>
        <item x="1427"/>
        <item x="2443"/>
        <item x="1428"/>
        <item x="1429"/>
        <item x="2287"/>
        <item x="86"/>
        <item x="87"/>
        <item x="88"/>
        <item x="523"/>
        <item x="2050"/>
        <item x="1837"/>
        <item x="1838"/>
        <item x="2097"/>
        <item x="1953"/>
        <item x="1839"/>
        <item x="2042"/>
        <item x="2213"/>
        <item x="2380"/>
        <item x="2381"/>
        <item x="2382"/>
        <item x="1430"/>
        <item x="1431"/>
        <item x="1432"/>
        <item x="1433"/>
        <item x="1434"/>
        <item x="1435"/>
        <item x="1436"/>
        <item x="1437"/>
        <item x="1438"/>
        <item x="1439"/>
        <item x="1440"/>
        <item x="1840"/>
        <item x="1441"/>
        <item x="1442"/>
        <item x="1443"/>
        <item x="524"/>
        <item x="1444"/>
        <item x="1445"/>
        <item x="525"/>
        <item x="1446"/>
        <item x="1447"/>
        <item x="1448"/>
        <item x="1449"/>
        <item x="526"/>
        <item x="527"/>
        <item x="528"/>
        <item x="529"/>
        <item x="1450"/>
        <item x="1451"/>
        <item x="530"/>
        <item x="1452"/>
        <item x="1453"/>
        <item x="1454"/>
        <item x="2409"/>
        <item x="531"/>
        <item x="532"/>
        <item x="2288"/>
        <item x="1455"/>
        <item x="1841"/>
        <item x="1954"/>
        <item x="2138"/>
        <item x="1842"/>
        <item x="1843"/>
        <item x="2139"/>
        <item x="1983"/>
        <item x="1969"/>
        <item x="1844"/>
        <item x="2150"/>
        <item x="2172"/>
        <item x="2098"/>
        <item x="2103"/>
        <item x="2051"/>
        <item x="1920"/>
        <item x="2122"/>
        <item x="1984"/>
        <item x="2156"/>
        <item x="141"/>
        <item x="2021"/>
        <item x="2317"/>
        <item x="797"/>
        <item x="533"/>
        <item x="534"/>
        <item x="2392"/>
        <item x="1456"/>
        <item x="535"/>
        <item x="2444"/>
        <item x="536"/>
        <item x="1457"/>
        <item x="1458"/>
        <item x="537"/>
        <item x="1459"/>
        <item x="1460"/>
        <item x="1461"/>
        <item x="1462"/>
        <item x="1463"/>
        <item x="870"/>
        <item x="871"/>
        <item x="872"/>
        <item x="873"/>
        <item x="1464"/>
        <item x="2445"/>
        <item x="2446"/>
        <item x="1845"/>
        <item x="538"/>
        <item x="2140"/>
        <item x="539"/>
        <item x="540"/>
        <item x="541"/>
        <item x="542"/>
        <item x="1465"/>
        <item x="543"/>
        <item x="544"/>
        <item x="2289"/>
        <item x="1466"/>
        <item x="1467"/>
        <item x="2165"/>
        <item x="2209"/>
        <item x="1901"/>
        <item x="1846"/>
        <item x="2012"/>
        <item x="545"/>
        <item x="546"/>
        <item x="547"/>
        <item x="548"/>
        <item x="549"/>
        <item x="550"/>
        <item x="1468"/>
        <item x="1469"/>
        <item x="1470"/>
        <item x="1471"/>
        <item x="1472"/>
        <item x="1473"/>
        <item x="1474"/>
        <item x="1475"/>
        <item x="2447"/>
        <item x="2448"/>
        <item x="874"/>
        <item x="89"/>
        <item x="551"/>
        <item x="552"/>
        <item x="875"/>
        <item x="876"/>
        <item x="877"/>
        <item x="553"/>
        <item x="1476"/>
        <item x="1477"/>
        <item x="554"/>
        <item x="555"/>
        <item x="1478"/>
        <item x="1479"/>
        <item x="2318"/>
        <item x="2319"/>
        <item x="2320"/>
        <item x="556"/>
        <item x="557"/>
        <item x="558"/>
        <item x="559"/>
        <item x="560"/>
        <item x="561"/>
        <item x="1480"/>
        <item x="1847"/>
        <item x="1481"/>
        <item x="1482"/>
        <item x="1945"/>
        <item x="2185"/>
        <item x="1848"/>
        <item x="2100"/>
        <item x="2181"/>
        <item x="1985"/>
        <item x="1483"/>
        <item x="1484"/>
        <item x="1485"/>
        <item x="2158"/>
        <item x="562"/>
        <item x="563"/>
        <item x="564"/>
        <item x="2321"/>
        <item x="2322"/>
        <item x="2323"/>
        <item x="1486"/>
        <item x="1487"/>
        <item x="1488"/>
        <item x="1489"/>
        <item x="1490"/>
        <item x="1491"/>
        <item x="1492"/>
        <item x="1493"/>
        <item x="1494"/>
        <item x="1495"/>
        <item x="565"/>
        <item x="566"/>
        <item x="567"/>
        <item x="568"/>
        <item x="2290"/>
        <item x="1496"/>
        <item x="1497"/>
        <item x="2449"/>
        <item x="2450"/>
        <item x="569"/>
        <item x="570"/>
        <item x="571"/>
        <item x="572"/>
        <item x="2451"/>
        <item x="2368"/>
        <item x="2369"/>
        <item x="2370"/>
        <item x="2371"/>
        <item x="2372"/>
        <item x="2373"/>
        <item x="2324"/>
        <item x="2325"/>
        <item x="2326"/>
        <item x="1970"/>
        <item x="573"/>
        <item x="574"/>
        <item x="575"/>
        <item x="2452"/>
        <item x="1849"/>
        <item x="1850"/>
        <item x="1902"/>
        <item x="1903"/>
        <item x="2043"/>
        <item x="2191"/>
        <item x="2166"/>
        <item x="2013"/>
        <item x="2069"/>
        <item x="90"/>
        <item x="2141"/>
        <item x="576"/>
        <item x="2230"/>
        <item x="2231"/>
        <item x="2232"/>
        <item x="142"/>
        <item x="577"/>
        <item x="1498"/>
        <item x="1499"/>
        <item x="1500"/>
        <item x="1501"/>
        <item x="578"/>
        <item x="2327"/>
        <item x="579"/>
        <item x="580"/>
        <item x="2247"/>
        <item x="581"/>
        <item x="582"/>
        <item x="583"/>
        <item x="1502"/>
        <item x="584"/>
        <item x="2064"/>
        <item x="878"/>
        <item x="585"/>
        <item x="2109"/>
        <item x="2186"/>
        <item x="1851"/>
        <item x="1852"/>
        <item x="1955"/>
        <item x="1930"/>
        <item x="1921"/>
        <item x="1956"/>
        <item x="1904"/>
        <item x="586"/>
        <item x="587"/>
        <item x="588"/>
        <item x="2328"/>
        <item x="2329"/>
        <item x="2330"/>
        <item x="2331"/>
        <item x="589"/>
        <item x="1503"/>
        <item x="1504"/>
        <item x="1505"/>
        <item x="1506"/>
        <item x="590"/>
        <item x="591"/>
        <item x="592"/>
        <item x="1507"/>
        <item x="1508"/>
        <item x="593"/>
        <item x="594"/>
        <item x="1509"/>
        <item x="879"/>
        <item x="1510"/>
        <item x="880"/>
        <item x="2248"/>
        <item x="595"/>
        <item x="596"/>
        <item x="597"/>
        <item x="1511"/>
        <item x="1512"/>
        <item x="1513"/>
        <item x="1514"/>
        <item x="1515"/>
        <item x="1516"/>
        <item x="598"/>
        <item x="599"/>
        <item x="2482"/>
        <item x="2249"/>
        <item x="1517"/>
        <item x="1518"/>
        <item x="1519"/>
        <item x="1520"/>
        <item x="1521"/>
        <item x="1522"/>
        <item x="1523"/>
        <item x="1524"/>
        <item x="1525"/>
        <item x="1526"/>
        <item x="1527"/>
        <item x="1528"/>
        <item x="2291"/>
        <item x="2407"/>
        <item x="2332"/>
        <item x="2453"/>
        <item x="2454"/>
        <item x="2455"/>
        <item x="2456"/>
        <item x="2457"/>
        <item x="2458"/>
        <item x="2459"/>
        <item x="600"/>
        <item x="2250"/>
        <item x="1905"/>
        <item x="1529"/>
        <item x="1530"/>
        <item x="1531"/>
        <item x="1532"/>
        <item x="1533"/>
        <item x="1534"/>
        <item x="1535"/>
        <item x="1536"/>
        <item x="1537"/>
        <item x="1538"/>
        <item x="601"/>
        <item x="1539"/>
        <item x="602"/>
        <item x="1853"/>
        <item x="2202"/>
        <item x="2070"/>
        <item x="1906"/>
        <item x="2167"/>
        <item x="1854"/>
        <item x="2192"/>
        <item x="1907"/>
        <item x="1908"/>
        <item x="2071"/>
        <item x="2056"/>
        <item x="2110"/>
        <item x="2014"/>
        <item x="2168"/>
        <item x="1931"/>
        <item x="1932"/>
        <item x="2203"/>
        <item x="2072"/>
        <item x="2169"/>
        <item x="1995"/>
        <item x="1971"/>
        <item x="2015"/>
        <item x="2204"/>
        <item x="2073"/>
        <item x="1986"/>
        <item x="2005"/>
        <item x="2205"/>
        <item x="2054"/>
        <item x="2016"/>
        <item x="1972"/>
        <item x="1855"/>
        <item x="603"/>
        <item x="1540"/>
        <item x="1541"/>
        <item x="1542"/>
        <item x="2292"/>
        <item x="2293"/>
        <item x="2408"/>
        <item x="2294"/>
        <item x="604"/>
        <item x="2295"/>
        <item x="1543"/>
        <item x="2460"/>
        <item x="2461"/>
        <item x="2462"/>
        <item x="1544"/>
        <item x="2463"/>
        <item x="2464"/>
        <item x="605"/>
        <item x="606"/>
        <item x="607"/>
        <item x="1545"/>
        <item x="1546"/>
        <item x="1547"/>
        <item x="1548"/>
        <item x="1549"/>
        <item x="2465"/>
        <item x="1933"/>
        <item x="2074"/>
        <item x="1934"/>
        <item x="1856"/>
        <item x="1935"/>
        <item x="1550"/>
        <item x="1551"/>
        <item x="1552"/>
        <item x="1553"/>
        <item x="1554"/>
        <item x="1555"/>
        <item x="1556"/>
        <item x="1557"/>
        <item x="1558"/>
        <item x="1559"/>
        <item x="1560"/>
        <item x="1561"/>
        <item x="1562"/>
        <item x="1563"/>
        <item x="1564"/>
        <item x="2251"/>
        <item x="143"/>
        <item x="1565"/>
        <item x="1909"/>
        <item x="1946"/>
        <item x="2129"/>
        <item x="2130"/>
        <item x="1857"/>
        <item x="2187"/>
        <item x="1566"/>
        <item x="1567"/>
        <item x="1568"/>
        <item x="1569"/>
        <item x="1570"/>
        <item x="608"/>
        <item x="881"/>
        <item x="609"/>
        <item x="2393"/>
        <item x="2466"/>
        <item x="2467"/>
        <item x="2468"/>
        <item x="2469"/>
        <item x="1571"/>
        <item x="2252"/>
        <item x="2253"/>
        <item x="610"/>
        <item x="2142"/>
        <item x="1858"/>
        <item x="1987"/>
        <item x="1859"/>
        <item x="1860"/>
        <item x="611"/>
        <item x="612"/>
        <item x="613"/>
        <item x="1572"/>
        <item x="614"/>
        <item x="91"/>
        <item x="92"/>
        <item x="93"/>
        <item x="94"/>
        <item x="95"/>
        <item x="1573"/>
        <item x="1574"/>
        <item x="1575"/>
        <item x="1576"/>
        <item x="1577"/>
        <item x="1578"/>
        <item x="1579"/>
        <item x="1580"/>
        <item x="1581"/>
        <item x="615"/>
        <item x="616"/>
        <item x="1582"/>
        <item x="1583"/>
        <item x="617"/>
        <item x="618"/>
        <item x="1584"/>
        <item x="1585"/>
        <item x="1586"/>
        <item x="1587"/>
        <item x="619"/>
        <item x="2333"/>
        <item x="2334"/>
        <item x="2335"/>
        <item x="620"/>
        <item x="1588"/>
        <item x="1589"/>
        <item x="2193"/>
        <item x="2075"/>
        <item x="2170"/>
        <item x="2026"/>
        <item x="1973"/>
        <item x="2173"/>
        <item x="2027"/>
        <item x="2214"/>
        <item x="2060"/>
        <item x="2123"/>
        <item x="621"/>
        <item x="1590"/>
        <item x="622"/>
        <item x="623"/>
        <item x="1591"/>
        <item x="624"/>
        <item x="625"/>
        <item x="626"/>
        <item x="627"/>
        <item x="628"/>
        <item x="629"/>
        <item x="630"/>
        <item x="631"/>
        <item x="632"/>
        <item x="633"/>
        <item x="634"/>
        <item x="1592"/>
        <item x="1593"/>
        <item x="1594"/>
        <item x="1595"/>
        <item x="635"/>
        <item x="636"/>
        <item x="637"/>
        <item x="2296"/>
        <item x="2470"/>
        <item x="638"/>
        <item x="639"/>
        <item x="640"/>
        <item x="641"/>
        <item x="642"/>
        <item x="643"/>
        <item x="644"/>
        <item x="144"/>
        <item x="645"/>
        <item x="1596"/>
        <item x="646"/>
        <item x="647"/>
        <item x="1597"/>
        <item x="1598"/>
        <item x="1599"/>
        <item x="1600"/>
        <item x="1601"/>
        <item x="648"/>
        <item x="649"/>
        <item x="1602"/>
        <item x="650"/>
        <item x="2254"/>
        <item x="96"/>
        <item x="97"/>
        <item x="98"/>
        <item x="651"/>
        <item x="652"/>
        <item x="653"/>
        <item x="654"/>
        <item x="1603"/>
        <item x="655"/>
        <item x="656"/>
        <item x="1604"/>
        <item x="2378"/>
        <item x="657"/>
        <item x="658"/>
        <item x="659"/>
        <item x="2383"/>
        <item x="2384"/>
        <item x="2385"/>
        <item x="2386"/>
        <item x="1861"/>
        <item x="2076"/>
        <item x="2131"/>
        <item x="1974"/>
        <item x="1988"/>
        <item x="1862"/>
        <item x="1605"/>
        <item x="1606"/>
        <item x="1607"/>
        <item x="1608"/>
        <item x="2297"/>
        <item x="660"/>
        <item x="2063"/>
        <item x="2113"/>
        <item x="1863"/>
        <item x="1936"/>
        <item x="1864"/>
        <item x="1865"/>
        <item x="1910"/>
        <item x="1866"/>
        <item x="1867"/>
        <item x="1975"/>
        <item x="1911"/>
        <item x="1868"/>
        <item x="2206"/>
        <item x="1912"/>
        <item x="1869"/>
        <item x="1609"/>
        <item x="1870"/>
        <item x="661"/>
        <item x="882"/>
        <item x="883"/>
        <item x="884"/>
        <item x="885"/>
        <item x="886"/>
        <item x="887"/>
        <item x="888"/>
        <item x="889"/>
        <item x="890"/>
        <item x="891"/>
        <item x="892"/>
        <item x="893"/>
        <item x="894"/>
        <item x="895"/>
        <item x="896"/>
        <item x="897"/>
        <item x="898"/>
        <item x="899"/>
        <item x="900"/>
        <item x="901"/>
        <item x="902"/>
        <item x="903"/>
        <item x="2159"/>
        <item x="2006"/>
        <item x="1961"/>
        <item x="2115"/>
        <item x="2099"/>
        <item x="1610"/>
        <item x="2336"/>
        <item x="1611"/>
        <item x="1612"/>
        <item x="1613"/>
        <item x="1614"/>
        <item x="1615"/>
        <item x="1616"/>
        <item x="1617"/>
        <item x="1618"/>
        <item x="1619"/>
        <item x="1620"/>
        <item x="1621"/>
        <item x="1937"/>
        <item x="662"/>
        <item x="663"/>
        <item x="664"/>
        <item x="665"/>
        <item x="666"/>
        <item x="1622"/>
        <item x="1623"/>
        <item x="667"/>
        <item x="668"/>
        <item x="669"/>
        <item x="670"/>
        <item x="1624"/>
        <item x="1625"/>
        <item x="1626"/>
        <item x="1627"/>
        <item x="671"/>
        <item x="99"/>
        <item x="100"/>
        <item x="101"/>
        <item x="102"/>
        <item x="103"/>
        <item x="104"/>
        <item x="672"/>
        <item x="673"/>
        <item x="674"/>
        <item x="675"/>
        <item x="1628"/>
        <item x="1871"/>
        <item x="676"/>
        <item x="677"/>
        <item x="105"/>
        <item x="106"/>
        <item x="678"/>
        <item x="679"/>
        <item x="1629"/>
        <item x="1630"/>
        <item x="1631"/>
        <item x="1632"/>
        <item x="680"/>
        <item x="2149"/>
        <item x="2255"/>
        <item x="2256"/>
        <item x="2257"/>
        <item x="1633"/>
        <item x="681"/>
        <item x="2258"/>
        <item x="2259"/>
        <item x="1634"/>
        <item x="1635"/>
        <item x="1636"/>
        <item x="1637"/>
        <item x="1638"/>
        <item x="1639"/>
        <item x="1640"/>
        <item x="1641"/>
        <item x="2471"/>
        <item x="2472"/>
        <item x="2473"/>
        <item x="2474"/>
        <item x="1989"/>
        <item x="1642"/>
        <item x="1643"/>
        <item x="2337"/>
        <item x="2338"/>
        <item x="2339"/>
        <item x="2340"/>
        <item x="2341"/>
        <item x="2342"/>
        <item x="2343"/>
        <item x="2344"/>
        <item x="2345"/>
        <item x="2346"/>
        <item x="2347"/>
        <item x="2348"/>
        <item x="682"/>
        <item x="683"/>
        <item x="684"/>
        <item x="685"/>
        <item x="1872"/>
        <item x="2077"/>
        <item x="1644"/>
        <item x="2171"/>
        <item x="2298"/>
        <item x="1645"/>
        <item x="1646"/>
        <item x="1647"/>
        <item x="1648"/>
        <item x="1649"/>
        <item x="686"/>
        <item x="687"/>
        <item x="1650"/>
        <item x="1651"/>
        <item x="1652"/>
        <item x="1653"/>
        <item x="1654"/>
        <item x="688"/>
        <item x="2349"/>
        <item x="1655"/>
        <item x="1656"/>
        <item x="1657"/>
        <item x="1658"/>
        <item x="1659"/>
        <item x="689"/>
        <item x="2475"/>
        <item x="690"/>
        <item x="1660"/>
        <item x="1661"/>
        <item x="1662"/>
        <item x="1663"/>
        <item x="1664"/>
        <item x="1665"/>
        <item x="1666"/>
        <item x="1667"/>
        <item x="904"/>
        <item x="691"/>
        <item x="692"/>
        <item x="798"/>
        <item x="693"/>
        <item x="694"/>
        <item x="1668"/>
        <item x="1669"/>
        <item x="1670"/>
        <item x="1671"/>
        <item x="2350"/>
        <item x="695"/>
        <item x="1957"/>
        <item x="2143"/>
        <item x="2031"/>
        <item x="2000"/>
        <item x="2022"/>
        <item x="1913"/>
        <item x="2194"/>
        <item x="2132"/>
        <item x="1914"/>
        <item x="2090"/>
        <item x="2105"/>
        <item x="1915"/>
        <item x="1976"/>
        <item x="2061"/>
        <item x="2101"/>
        <item x="2044"/>
        <item x="1916"/>
        <item x="2144"/>
        <item x="107"/>
        <item x="1672"/>
        <item x="1673"/>
        <item x="1674"/>
        <item x="1675"/>
        <item x="1676"/>
        <item x="1677"/>
        <item x="108"/>
        <item x="109"/>
        <item x="110"/>
        <item x="111"/>
        <item x="112"/>
        <item x="113"/>
        <item x="114"/>
        <item x="696"/>
        <item x="697"/>
        <item x="698"/>
        <item x="699"/>
        <item x="700"/>
        <item x="2351"/>
        <item x="701"/>
        <item x="2352"/>
        <item x="2353"/>
        <item x="2354"/>
        <item x="2355"/>
        <item x="1678"/>
        <item x="1679"/>
        <item x="1680"/>
        <item x="1681"/>
        <item x="1682"/>
        <item x="1683"/>
        <item x="1684"/>
        <item x="1685"/>
        <item x="1686"/>
        <item x="1687"/>
        <item x="1688"/>
        <item x="1689"/>
        <item x="1690"/>
        <item x="115"/>
        <item x="1691"/>
        <item x="1692"/>
        <item x="1693"/>
        <item x="1694"/>
        <item x="1695"/>
        <item x="1696"/>
        <item x="1697"/>
        <item x="1698"/>
        <item x="1699"/>
        <item x="1700"/>
        <item x="1701"/>
        <item x="1702"/>
        <item x="702"/>
        <item x="703"/>
        <item x="1703"/>
        <item x="905"/>
        <item x="1704"/>
        <item x="1705"/>
        <item x="1706"/>
        <item x="704"/>
        <item x="906"/>
        <item x="1707"/>
        <item x="1708"/>
        <item x="2083"/>
        <item x="2028"/>
        <item x="2124"/>
        <item x="2095"/>
        <item x="2178"/>
        <item x="2048"/>
        <item x="2174"/>
        <item x="799"/>
        <item x="2401"/>
        <item x="1709"/>
        <item x="1710"/>
        <item x="1711"/>
        <item x="1712"/>
        <item x="705"/>
        <item x="706"/>
        <item x="707"/>
        <item x="708"/>
        <item x="709"/>
        <item x="710"/>
        <item x="711"/>
        <item x="712"/>
        <item x="800"/>
        <item x="713"/>
        <item x="714"/>
        <item x="715"/>
        <item x="1713"/>
        <item x="716"/>
        <item x="1714"/>
        <item x="2476"/>
        <item x="2477"/>
        <item x="717"/>
        <item x="718"/>
        <item x="1873"/>
        <item x="1715"/>
        <item x="1716"/>
        <item x="1717"/>
        <item x="1718"/>
        <item x="1719"/>
        <item x="1720"/>
        <item x="719"/>
        <item x="720"/>
        <item x="721"/>
        <item x="722"/>
        <item x="116"/>
        <item x="117"/>
        <item x="118"/>
        <item x="119"/>
        <item x="1721"/>
        <item x="723"/>
        <item x="1722"/>
        <item x="2374"/>
        <item x="2375"/>
        <item x="2376"/>
        <item x="1723"/>
        <item x="2299"/>
        <item x="724"/>
        <item x="725"/>
        <item x="2260"/>
        <item x="726"/>
        <item x="1724"/>
        <item x="1725"/>
        <item x="2261"/>
        <item x="1726"/>
        <item x="907"/>
        <item x="1727"/>
        <item x="727"/>
        <item x="728"/>
        <item x="2356"/>
        <item x="2357"/>
        <item x="729"/>
        <item x="2358"/>
        <item x="2359"/>
        <item x="1728"/>
        <item x="1729"/>
        <item x="730"/>
        <item x="731"/>
        <item x="732"/>
        <item x="733"/>
        <item x="734"/>
        <item x="735"/>
        <item x="2017"/>
        <item x="1874"/>
        <item x="736"/>
        <item x="737"/>
        <item x="1730"/>
        <item x="1731"/>
        <item x="738"/>
        <item x="739"/>
        <item x="1732"/>
        <item x="2045"/>
        <item x="2094"/>
        <item x="2153"/>
        <item x="2053"/>
        <item x="2001"/>
        <item x="1996"/>
        <item x="1733"/>
        <item x="1734"/>
        <item x="1735"/>
        <item x="1736"/>
        <item x="1737"/>
        <item x="1738"/>
        <item x="740"/>
        <item x="2478"/>
        <item x="2479"/>
        <item x="1739"/>
        <item x="1740"/>
        <item x="741"/>
        <item x="1875"/>
        <item x="1741"/>
        <item x="1742"/>
        <item x="1743"/>
        <item x="1744"/>
        <item x="1745"/>
        <item x="1746"/>
        <item x="1747"/>
        <item x="1748"/>
        <item x="742"/>
        <item x="2480"/>
        <item x="908"/>
        <item x="1749"/>
        <item x="743"/>
        <item x="744"/>
        <item x="120"/>
        <item x="121"/>
        <item x="122"/>
        <item x="123"/>
        <item x="124"/>
        <item x="125"/>
        <item x="126"/>
        <item x="745"/>
        <item x="1750"/>
        <item x="1751"/>
        <item x="1752"/>
        <item x="1876"/>
        <item x="1877"/>
        <item x="2046"/>
        <item x="1917"/>
        <item x="1878"/>
        <item x="1977"/>
        <item x="2018"/>
        <item x="1879"/>
        <item x="1978"/>
        <item x="2078"/>
        <item x="2079"/>
        <item x="1979"/>
        <item x="1938"/>
        <item x="1880"/>
        <item x="1918"/>
        <item x="746"/>
        <item x="2262"/>
        <item x="2263"/>
        <item x="2264"/>
        <item x="2265"/>
        <item x="1753"/>
        <item x="1754"/>
        <item x="747"/>
        <item x="1755"/>
        <item x="1756"/>
        <item x="1757"/>
        <item x="748"/>
        <item x="1758"/>
        <item x="1759"/>
        <item x="1760"/>
        <item x="1761"/>
        <item x="145"/>
        <item x="749"/>
        <item x="750"/>
        <item x="751"/>
        <item x="752"/>
        <item x="753"/>
        <item x="1762"/>
        <item x="1763"/>
        <item x="1764"/>
        <item x="1765"/>
        <item x="754"/>
        <item x="2160"/>
        <item x="2154"/>
        <item x="2057"/>
        <item x="1959"/>
        <item x="1766"/>
        <item x="755"/>
        <item x="756"/>
        <item x="757"/>
        <item x="758"/>
        <item x="759"/>
        <item x="760"/>
        <item x="761"/>
        <item x="146"/>
        <item x="762"/>
        <item x="763"/>
        <item x="764"/>
        <item x="765"/>
        <item x="1767"/>
        <item x="1768"/>
        <item x="1919"/>
        <item x="2196"/>
        <item x="2207"/>
        <item x="2197"/>
        <item x="766"/>
        <item x="767"/>
        <item x="768"/>
        <item x="769"/>
        <item x="1769"/>
        <item x="770"/>
        <item x="1770"/>
        <item x="1771"/>
        <item x="1772"/>
        <item x="1773"/>
        <item x="1774"/>
        <item x="1775"/>
        <item x="1776"/>
        <item x="1777"/>
        <item x="1778"/>
        <item x="127"/>
        <item x="128"/>
        <item x="129"/>
        <item x="130"/>
        <item x="131"/>
        <item x="771"/>
        <item x="772"/>
        <item x="773"/>
        <item x="774"/>
        <item x="775"/>
        <item x="776"/>
        <item x="1779"/>
        <item x="1881"/>
        <item x="1882"/>
        <item x="2125"/>
        <item x="777"/>
        <item x="778"/>
        <item x="779"/>
        <item x="780"/>
        <item x="781"/>
        <item x="782"/>
        <item x="1780"/>
        <item x="1781"/>
        <item x="2300"/>
        <item x="1782"/>
        <item x="1783"/>
        <item x="1784"/>
        <item x="1785"/>
        <item x="1786"/>
        <item x="1787"/>
        <item x="1788"/>
        <item x="1789"/>
        <item x="1790"/>
        <item x="1791"/>
        <item x="1792"/>
        <item x="1793"/>
        <item x="1794"/>
        <item x="1795"/>
        <item x="1796"/>
        <item x="1797"/>
        <item x="1883"/>
        <item x="1990"/>
        <item x="132"/>
        <item x="133"/>
        <item x="134"/>
        <item x="783"/>
        <item x="1798"/>
        <item x="1799"/>
        <item x="1800"/>
        <item x="1801"/>
        <item x="1802"/>
        <item x="1803"/>
        <item x="1804"/>
        <item x="1805"/>
        <item x="784"/>
        <item x="785"/>
        <item x="1806"/>
        <item x="2481"/>
        <item x="786"/>
        <item x="787"/>
        <item x="788"/>
        <item x="2145"/>
        <item x="1884"/>
        <item x="2084"/>
        <item x="1807"/>
        <item x="1808"/>
        <item x="1809"/>
        <item t="default"/>
      </items>
    </pivotField>
    <pivotField axis="axisPage" multipleItemSelectionAllowed="1" showAll="0">
      <items count="14">
        <item x="4"/>
        <item h="1" x="5"/>
        <item x="1"/>
        <item h="1" x="11"/>
        <item h="1" x="0"/>
        <item h="1" x="12"/>
        <item h="1" x="6"/>
        <item h="1" x="3"/>
        <item x="2"/>
        <item h="1" x="7"/>
        <item h="1" x="8"/>
        <item x="9"/>
        <item h="1" x="10"/>
        <item t="default"/>
      </items>
    </pivotField>
    <pivotField axis="axisPage" multipleItemSelectionAllowed="1" showAll="0">
      <items count="5">
        <item x="1"/>
        <item h="1" x="3"/>
        <item x="0"/>
        <item h="1" x="2"/>
        <item t="default"/>
      </items>
    </pivotField>
    <pivotField showAll="0"/>
    <pivotField axis="axisPage" multipleItemSelectionAllowed="1" showAll="0">
      <items count="9">
        <item h="1" x="7"/>
        <item h="1" x="2"/>
        <item h="1" x="4"/>
        <item h="1" x="3"/>
        <item h="1" x="1"/>
        <item h="1" x="5"/>
        <item x="0"/>
        <item h="1" x="6"/>
        <item t="default"/>
      </items>
    </pivotField>
    <pivotField showAll="0"/>
    <pivotField showAll="0"/>
    <pivotField axis="axisPage" multipleItemSelectionAllowed="1" showAll="0">
      <items count="3">
        <item x="1"/>
        <item x="0"/>
        <item t="default"/>
      </items>
    </pivotField>
  </pivotFields>
  <rowFields count="1">
    <field x="0"/>
  </rowFields>
  <rowItems count="7">
    <i>
      <x/>
    </i>
    <i>
      <x v="1"/>
    </i>
    <i>
      <x v="2"/>
    </i>
    <i>
      <x v="3"/>
    </i>
    <i>
      <x v="4"/>
    </i>
    <i>
      <x v="5"/>
    </i>
    <i t="grand">
      <x/>
    </i>
  </rowItems>
  <colItems count="1">
    <i/>
  </colItems>
  <pageFields count="4">
    <pageField fld="8" hier="-1"/>
    <pageField fld="3" hier="-1"/>
    <pageField fld="5" hier="-1"/>
    <pageField fld="2" hier="-1"/>
  </pageFields>
  <dataFields count="1">
    <dataField name="Count of Taxo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87916A-4E51-41CB-BA96-8606927C917F}" name="PivotTable5" cacheId="1046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G10" firstHeaderRow="1" firstDataRow="2" firstDataCol="1" rowPageCount="1" colPageCount="1"/>
  <pivotFields count="10">
    <pivotField compact="0" outline="0" showAll="0"/>
    <pivotField compact="0" outline="0" showAll="0"/>
    <pivotField compact="0" outline="0" showAll="0"/>
    <pivotField compact="0" outline="0" showAll="0"/>
    <pivotField axis="axisCol" dataField="1" compact="0" outline="0" showAll="0">
      <items count="6">
        <item x="3"/>
        <item x="1"/>
        <item x="2"/>
        <item x="0"/>
        <item x="4"/>
        <item t="default"/>
      </items>
    </pivotField>
    <pivotField compact="0" outline="0" showAll="0">
      <items count="4">
        <item x="1"/>
        <item x="0"/>
        <item x="2"/>
        <item t="default"/>
      </items>
    </pivotField>
    <pivotField compact="0" outline="0" showAll="0"/>
    <pivotField axis="axisPage" compact="0" outline="0" multipleItemSelectionAllowed="1" showAll="0">
      <items count="11">
        <item x="6"/>
        <item x="8"/>
        <item h="1" x="7"/>
        <item h="1" x="4"/>
        <item x="5"/>
        <item h="1" x="0"/>
        <item h="1" x="2"/>
        <item h="1" x="1"/>
        <item x="3"/>
        <item x="9"/>
        <item t="default"/>
      </items>
    </pivotField>
    <pivotField axis="axisRow" compact="0" outline="0" showAll="0">
      <items count="6">
        <item x="1"/>
        <item x="3"/>
        <item x="2"/>
        <item x="0"/>
        <item x="4"/>
        <item t="default"/>
      </items>
    </pivotField>
    <pivotField compact="0" outline="0" showAll="0"/>
  </pivotFields>
  <rowFields count="1">
    <field x="8"/>
  </rowFields>
  <rowItems count="6">
    <i>
      <x/>
    </i>
    <i>
      <x v="1"/>
    </i>
    <i>
      <x v="2"/>
    </i>
    <i>
      <x v="3"/>
    </i>
    <i>
      <x v="4"/>
    </i>
    <i t="grand">
      <x/>
    </i>
  </rowItems>
  <colFields count="1">
    <field x="4"/>
  </colFields>
  <colItems count="6">
    <i>
      <x/>
    </i>
    <i>
      <x v="1"/>
    </i>
    <i>
      <x v="2"/>
    </i>
    <i>
      <x v="3"/>
    </i>
    <i>
      <x v="4"/>
    </i>
    <i t="grand">
      <x/>
    </i>
  </colItems>
  <pageFields count="1">
    <pageField fld="7" hier="-1"/>
  </pageFields>
  <dataFields count="1">
    <dataField name="Count of PL_2025" fld="4" subtotal="count" baseField="0" baseItem="0"/>
  </dataFields>
  <formats count="16">
    <format dxfId="14">
      <pivotArea outline="0" fieldPosition="0">
        <references count="2">
          <reference field="4" count="1" selected="0">
            <x v="0"/>
          </reference>
          <reference field="8" count="1" selected="0">
            <x v="0"/>
          </reference>
        </references>
      </pivotArea>
    </format>
    <format dxfId="15">
      <pivotArea outline="0" fieldPosition="0">
        <references count="2">
          <reference field="4" count="1" selected="0">
            <x v="1"/>
          </reference>
          <reference field="8" count="1" selected="0">
            <x v="1"/>
          </reference>
        </references>
      </pivotArea>
    </format>
    <format dxfId="16">
      <pivotArea outline="0" fieldPosition="0">
        <references count="2">
          <reference field="4" count="1" selected="0">
            <x v="2"/>
          </reference>
          <reference field="8" count="1" selected="0">
            <x v="2"/>
          </reference>
        </references>
      </pivotArea>
    </format>
    <format dxfId="17">
      <pivotArea outline="0" fieldPosition="0">
        <references count="2">
          <reference field="4" count="1" selected="0">
            <x v="3"/>
          </reference>
          <reference field="8" count="1" selected="0">
            <x v="3"/>
          </reference>
        </references>
      </pivotArea>
    </format>
    <format dxfId="18">
      <pivotArea outline="0" fieldPosition="0">
        <references count="2">
          <reference field="4" count="1" selected="0">
            <x v="1"/>
          </reference>
          <reference field="8" count="1" selected="0">
            <x v="0"/>
          </reference>
        </references>
      </pivotArea>
    </format>
    <format dxfId="19">
      <pivotArea outline="0" fieldPosition="0">
        <references count="2">
          <reference field="4" count="1" selected="0">
            <x v="2"/>
          </reference>
          <reference field="8" count="1" selected="0">
            <x v="0"/>
          </reference>
        </references>
      </pivotArea>
    </format>
    <format dxfId="20">
      <pivotArea outline="0" fieldPosition="0">
        <references count="2">
          <reference field="4" count="1" selected="0">
            <x v="0"/>
          </reference>
          <reference field="8" count="1" selected="0">
            <x v="1"/>
          </reference>
        </references>
      </pivotArea>
    </format>
    <format dxfId="21">
      <pivotArea outline="0" fieldPosition="0">
        <references count="2">
          <reference field="4" count="1" selected="0">
            <x v="2"/>
          </reference>
          <reference field="8" count="1" selected="0">
            <x v="1"/>
          </reference>
        </references>
      </pivotArea>
    </format>
    <format dxfId="22">
      <pivotArea outline="0" fieldPosition="0">
        <references count="2">
          <reference field="4" count="1" selected="0">
            <x v="3"/>
          </reference>
          <reference field="8" count="1" selected="0">
            <x v="1"/>
          </reference>
        </references>
      </pivotArea>
    </format>
    <format dxfId="23">
      <pivotArea outline="0" fieldPosition="0">
        <references count="2">
          <reference field="4" count="1" selected="0">
            <x v="0"/>
          </reference>
          <reference field="8" count="1" selected="0">
            <x v="2"/>
          </reference>
        </references>
      </pivotArea>
    </format>
    <format dxfId="24">
      <pivotArea outline="0" fieldPosition="0">
        <references count="2">
          <reference field="4" count="1" selected="0">
            <x v="1"/>
          </reference>
          <reference field="8" count="1" selected="0">
            <x v="2"/>
          </reference>
        </references>
      </pivotArea>
    </format>
    <format dxfId="25">
      <pivotArea outline="0" fieldPosition="0">
        <references count="2">
          <reference field="4" count="1" selected="0">
            <x v="3"/>
          </reference>
          <reference field="8" count="1" selected="0">
            <x v="2"/>
          </reference>
        </references>
      </pivotArea>
    </format>
    <format dxfId="26">
      <pivotArea outline="0" fieldPosition="0">
        <references count="2">
          <reference field="4" count="1" selected="0">
            <x v="0"/>
          </reference>
          <reference field="8" count="1" selected="0">
            <x v="3"/>
          </reference>
        </references>
      </pivotArea>
    </format>
    <format dxfId="27">
      <pivotArea outline="0" fieldPosition="0">
        <references count="2">
          <reference field="4" count="1" selected="0">
            <x v="1"/>
          </reference>
          <reference field="8" count="1" selected="0">
            <x v="3"/>
          </reference>
        </references>
      </pivotArea>
    </format>
    <format dxfId="28">
      <pivotArea outline="0" fieldPosition="0">
        <references count="2">
          <reference field="4" count="1" selected="0">
            <x v="2"/>
          </reference>
          <reference field="8" count="1" selected="0">
            <x v="3"/>
          </reference>
        </references>
      </pivotArea>
    </format>
    <format dxfId="29">
      <pivotArea outline="0" fieldPosition="0">
        <references count="2">
          <reference field="4" count="1" selected="0">
            <x v="3"/>
          </reference>
          <reference field="8"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DD42FB-1CA6-42E0-93EC-A43BE8670D1D}" name="PivotTable7" cacheId="104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rowPageCount="1" colPageCount="1"/>
  <pivotFields count="3">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Items count="1">
    <i/>
  </colItems>
  <pageFields count="1">
    <pageField fld="1" hier="30" name="[Range 6].[Status].&amp;[CR]" cap="CR"/>
  </pageFields>
  <dataFields count="1">
    <dataField name="Count of SABAP2_number" fld="0" subtotal="count"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Range 6].[Status].&amp;[CR]"/>
        <member name="[Range 6].[Status].&amp;[EN]"/>
        <member name="[Range 6].[Status].&amp;[LC]"/>
        <member name="[Range 6].[Status].&amp;[NT]"/>
        <member name="[Range 6].[Status].&amp;[VU]"/>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SABAP2_number"/>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rds!$A$1:$G$668">
        <x15:activeTabTopLevelEntity name="[Range 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4C529E-704B-49BE-AB20-96EEE136806F}" name="PivotTable2" cacheId="1046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F10" firstHeaderRow="1" firstDataRow="2" firstDataCol="1" rowPageCount="1" colPageCount="1"/>
  <pivotFields count="9">
    <pivotField compact="0" outline="0" showAll="0"/>
    <pivotField compact="0" outline="0" showAll="0"/>
    <pivotField compact="0" outline="0" showAll="0"/>
    <pivotField compact="0" outline="0" showAll="0"/>
    <pivotField axis="axisPage" compact="0" outline="0" multipleItemSelectionAllowed="1" showAll="0">
      <items count="8">
        <item x="5"/>
        <item x="4"/>
        <item h="1" x="0"/>
        <item h="1" x="3"/>
        <item h="1" x="2"/>
        <item x="1"/>
        <item x="6"/>
        <item t="default"/>
      </items>
    </pivotField>
    <pivotField axis="axisRow" compact="0" outline="0" showAll="0">
      <items count="6">
        <item x="2"/>
        <item x="3"/>
        <item x="1"/>
        <item x="0"/>
        <item x="4"/>
        <item t="default"/>
      </items>
    </pivotField>
    <pivotField axis="axisCol" dataField="1" compact="0" outline="0" showAll="0">
      <items count="6">
        <item x="2"/>
        <item x="3"/>
        <item x="1"/>
        <item x="0"/>
        <item x="4"/>
        <item t="default"/>
      </items>
    </pivotField>
    <pivotField compact="0" outline="0" showAll="0"/>
    <pivotField compact="0" outline="0" showAll="0"/>
  </pivotFields>
  <rowFields count="1">
    <field x="5"/>
  </rowFields>
  <rowItems count="6">
    <i>
      <x/>
    </i>
    <i>
      <x v="1"/>
    </i>
    <i>
      <x v="2"/>
    </i>
    <i>
      <x v="3"/>
    </i>
    <i>
      <x v="4"/>
    </i>
    <i t="grand">
      <x/>
    </i>
  </rowItems>
  <colFields count="1">
    <field x="6"/>
  </colFields>
  <colItems count="5">
    <i>
      <x/>
    </i>
    <i>
      <x v="2"/>
    </i>
    <i>
      <x v="3"/>
    </i>
    <i>
      <x v="4"/>
    </i>
    <i t="grand">
      <x/>
    </i>
  </colItems>
  <pageFields count="1">
    <pageField fld="4" hier="-1"/>
  </pageFields>
  <dataFields count="1">
    <dataField name="Count of Period_2025" fld="6" subtotal="count" baseField="0" baseItem="0"/>
  </dataFields>
  <formats count="4">
    <format dxfId="10">
      <pivotArea outline="0" fieldPosition="0">
        <references count="2">
          <reference field="5" count="1" selected="0">
            <x v="0"/>
          </reference>
          <reference field="6" count="1" selected="0">
            <x v="0"/>
          </reference>
        </references>
      </pivotArea>
    </format>
    <format dxfId="11">
      <pivotArea outline="0" fieldPosition="0">
        <references count="2">
          <reference field="5" count="1" selected="0">
            <x v="1"/>
          </reference>
          <reference field="6" count="1" selected="0">
            <x v="1"/>
          </reference>
        </references>
      </pivotArea>
    </format>
    <format dxfId="12">
      <pivotArea outline="0" fieldPosition="0">
        <references count="2">
          <reference field="5" count="1" selected="0">
            <x v="2"/>
          </reference>
          <reference field="6" count="1" selected="0">
            <x v="2"/>
          </reference>
        </references>
      </pivotArea>
    </format>
    <format dxfId="13">
      <pivotArea outline="0" fieldPosition="0">
        <references count="2">
          <reference field="5" count="1" selected="0">
            <x v="3"/>
          </reference>
          <reference field="6"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7CA100-A2F8-4771-AECB-C3490CF0BCE9}" name="PivotTable10" cacheId="104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8"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Count of SpeciesName" fld="0" subtotal="count"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mmals!$A:$F">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BF2015-2DB8-4445-8515-A84AC3258AA3}" name="PivotTable8" cacheId="104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Count of SpeciesName" fld="0" subtotal="count"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mmals!$A:$F">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0C7007-7662-4F90-BEC2-95154CD9F81B}" name="PivotTable9" cacheId="1046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F9" firstHeaderRow="1" firstDataRow="2" firstDataCol="1" rowPageCount="1" colPageCount="1"/>
  <pivotFields count="7">
    <pivotField compact="0" outline="0" showAll="0"/>
    <pivotField compact="0" outline="0" showAll="0"/>
    <pivotField axis="axisPage" compact="0" outline="0" multipleItemSelectionAllowed="1" showAll="0">
      <items count="6">
        <item x="4"/>
        <item x="1"/>
        <item h="1" x="2"/>
        <item h="1" x="0"/>
        <item x="3"/>
        <item t="default"/>
      </items>
    </pivotField>
    <pivotField compact="0" outline="0" showAll="0"/>
    <pivotField axis="axisRow" compact="0" outline="0" showAll="0">
      <items count="5">
        <item x="0"/>
        <item x="3"/>
        <item x="1"/>
        <item x="2"/>
        <item t="default"/>
      </items>
    </pivotField>
    <pivotField axis="axisCol" dataField="1" compact="0" outline="0" showAll="0">
      <items count="5">
        <item x="0"/>
        <item x="3"/>
        <item x="2"/>
        <item x="1"/>
        <item t="default"/>
      </items>
    </pivotField>
    <pivotField compact="0" outline="0" showAll="0"/>
  </pivotFields>
  <rowFields count="1">
    <field x="4"/>
  </rowFields>
  <rowItems count="5">
    <i>
      <x/>
    </i>
    <i>
      <x v="1"/>
    </i>
    <i>
      <x v="2"/>
    </i>
    <i>
      <x v="3"/>
    </i>
    <i t="grand">
      <x/>
    </i>
  </rowItems>
  <colFields count="1">
    <field x="5"/>
  </colFields>
  <colItems count="5">
    <i>
      <x/>
    </i>
    <i>
      <x v="1"/>
    </i>
    <i>
      <x v="2"/>
    </i>
    <i>
      <x v="3"/>
    </i>
    <i t="grand">
      <x/>
    </i>
  </colItems>
  <pageFields count="1">
    <pageField fld="2" hier="-1"/>
  </pageFields>
  <dataFields count="1">
    <dataField name="Count of 2025 PL" fld="5" subtotal="count" baseField="0" baseItem="0"/>
  </dataFields>
  <formats count="9">
    <format dxfId="1">
      <pivotArea outline="0" fieldPosition="0">
        <references count="2">
          <reference field="4" count="1" selected="0">
            <x v="0"/>
          </reference>
          <reference field="5" count="1" selected="0">
            <x v="0"/>
          </reference>
        </references>
      </pivotArea>
    </format>
    <format dxfId="2">
      <pivotArea outline="0" fieldPosition="0">
        <references count="2">
          <reference field="4" count="1" selected="0">
            <x v="1"/>
          </reference>
          <reference field="5" count="1" selected="0">
            <x v="1"/>
          </reference>
        </references>
      </pivotArea>
    </format>
    <format dxfId="3">
      <pivotArea outline="0" fieldPosition="0">
        <references count="2">
          <reference field="4" count="1" selected="0">
            <x v="2"/>
          </reference>
          <reference field="5" count="1" selected="0">
            <x v="2"/>
          </reference>
        </references>
      </pivotArea>
    </format>
    <format dxfId="4">
      <pivotArea outline="0" fieldPosition="0">
        <references count="2">
          <reference field="4" count="1" selected="0">
            <x v="3"/>
          </reference>
          <reference field="5" count="1" selected="0">
            <x v="3"/>
          </reference>
        </references>
      </pivotArea>
    </format>
    <format dxfId="5">
      <pivotArea outline="0" fieldPosition="0">
        <references count="2">
          <reference field="4" count="1" selected="0">
            <x v="0"/>
          </reference>
          <reference field="5" count="1" selected="0">
            <x v="3"/>
          </reference>
        </references>
      </pivotArea>
    </format>
    <format dxfId="6">
      <pivotArea outline="0" fieldPosition="0">
        <references count="2">
          <reference field="4" count="1" selected="0">
            <x v="2"/>
          </reference>
          <reference field="5" count="1" selected="0">
            <x v="0"/>
          </reference>
        </references>
      </pivotArea>
    </format>
    <format dxfId="7">
      <pivotArea outline="0" fieldPosition="0">
        <references count="2">
          <reference field="4" count="1" selected="0">
            <x v="3"/>
          </reference>
          <reference field="5" count="1" selected="0">
            <x v="0"/>
          </reference>
        </references>
      </pivotArea>
    </format>
    <format dxfId="8">
      <pivotArea outline="0" fieldPosition="0">
        <references count="2">
          <reference field="4" count="1" selected="0">
            <x v="2"/>
          </reference>
          <reference field="5" count="1" selected="0">
            <x v="1"/>
          </reference>
        </references>
      </pivotArea>
    </format>
    <format dxfId="9">
      <pivotArea outline="0" fieldPosition="0">
        <references count="2">
          <reference field="4" count="1" selected="0">
            <x v="3"/>
          </reference>
          <reference field="5"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B1AA90E-9891-4C31-B772-CACF4E4D7494}" name="PivotTable3" cacheId="104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Count of SpeciesName" fld="0" subtotal="count"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phibians!$A$1:$E$136">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5BA1081-A8D2-49DB-AB07-718582EA3D9B}" name="PivotTable1" cacheId="1046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F9" firstHeaderRow="1" firstDataRow="2" firstDataCol="1" rowPageCount="1" colPageCount="1"/>
  <pivotFields count="5">
    <pivotField dataField="1" compact="0" outline="0" showAll="0">
      <items count="136">
        <item x="69"/>
        <item x="74"/>
        <item x="75"/>
        <item x="80"/>
        <item x="58"/>
        <item x="0"/>
        <item x="25"/>
        <item x="120"/>
        <item x="31"/>
        <item x="101"/>
        <item x="121"/>
        <item x="59"/>
        <item x="104"/>
        <item x="87"/>
        <item x="124"/>
        <item x="98"/>
        <item x="126"/>
        <item x="89"/>
        <item x="128"/>
        <item x="84"/>
        <item x="105"/>
        <item x="130"/>
        <item x="125"/>
        <item x="51"/>
        <item x="110"/>
        <item x="117"/>
        <item x="60"/>
        <item x="85"/>
        <item x="1"/>
        <item x="118"/>
        <item x="131"/>
        <item x="114"/>
        <item x="81"/>
        <item x="91"/>
        <item x="132"/>
        <item x="48"/>
        <item x="56"/>
        <item x="26"/>
        <item x="70"/>
        <item x="38"/>
        <item x="27"/>
        <item x="111"/>
        <item x="97"/>
        <item x="61"/>
        <item x="103"/>
        <item x="95"/>
        <item x="49"/>
        <item x="2"/>
        <item x="99"/>
        <item x="109"/>
        <item x="57"/>
        <item x="122"/>
        <item x="115"/>
        <item x="39"/>
        <item x="92"/>
        <item x="106"/>
        <item x="62"/>
        <item x="63"/>
        <item x="133"/>
        <item x="127"/>
        <item x="100"/>
        <item x="107"/>
        <item x="119"/>
        <item x="72"/>
        <item x="36"/>
        <item x="90"/>
        <item x="73"/>
        <item x="93"/>
        <item x="96"/>
        <item x="86"/>
        <item x="82"/>
        <item x="108"/>
        <item x="44"/>
        <item x="76"/>
        <item x="32"/>
        <item x="37"/>
        <item x="77"/>
        <item x="78"/>
        <item x="50"/>
        <item x="3"/>
        <item x="79"/>
        <item x="64"/>
        <item x="65"/>
        <item x="40"/>
        <item x="66"/>
        <item x="4"/>
        <item x="71"/>
        <item x="67"/>
        <item x="94"/>
        <item x="52"/>
        <item x="116"/>
        <item x="112"/>
        <item x="5"/>
        <item x="6"/>
        <item x="88"/>
        <item x="7"/>
        <item x="102"/>
        <item x="8"/>
        <item x="34"/>
        <item x="9"/>
        <item x="10"/>
        <item x="45"/>
        <item x="11"/>
        <item x="113"/>
        <item x="46"/>
        <item x="12"/>
        <item x="13"/>
        <item x="14"/>
        <item x="15"/>
        <item x="16"/>
        <item x="17"/>
        <item x="53"/>
        <item x="41"/>
        <item x="33"/>
        <item x="18"/>
        <item x="42"/>
        <item x="54"/>
        <item x="19"/>
        <item x="28"/>
        <item x="68"/>
        <item x="20"/>
        <item x="129"/>
        <item x="29"/>
        <item x="21"/>
        <item x="43"/>
        <item x="22"/>
        <item x="23"/>
        <item x="134"/>
        <item x="30"/>
        <item x="35"/>
        <item x="83"/>
        <item x="123"/>
        <item x="55"/>
        <item x="24"/>
        <item x="47"/>
        <item t="default"/>
      </items>
    </pivotField>
    <pivotField axis="axisPage" compact="0" outline="0" multipleItemSelectionAllowed="1" showAll="0">
      <items count="8">
        <item x="5"/>
        <item h="1" x="6"/>
        <item x="2"/>
        <item h="1" x="0"/>
        <item h="1" x="1"/>
        <item h="1" x="3"/>
        <item x="4"/>
        <item t="default"/>
      </items>
    </pivotField>
    <pivotField compact="0" outline="0" showAll="0">
      <items count="3">
        <item x="1"/>
        <item x="0"/>
        <item t="default"/>
      </items>
    </pivotField>
    <pivotField axis="axisRow" compact="0" outline="0" showAll="0">
      <items count="5">
        <item x="1"/>
        <item x="3"/>
        <item x="2"/>
        <item x="0"/>
        <item t="default"/>
      </items>
    </pivotField>
    <pivotField axis="axisCol" compact="0" outline="0" showAll="0">
      <items count="5">
        <item x="1"/>
        <item x="3"/>
        <item x="2"/>
        <item x="0"/>
        <item t="default"/>
      </items>
    </pivotField>
  </pivotFields>
  <rowFields count="1">
    <field x="3"/>
  </rowFields>
  <rowItems count="5">
    <i>
      <x/>
    </i>
    <i>
      <x v="1"/>
    </i>
    <i>
      <x v="2"/>
    </i>
    <i>
      <x v="3"/>
    </i>
    <i t="grand">
      <x/>
    </i>
  </rowItems>
  <colFields count="1">
    <field x="4"/>
  </colFields>
  <colItems count="5">
    <i>
      <x/>
    </i>
    <i>
      <x v="1"/>
    </i>
    <i>
      <x v="2"/>
    </i>
    <i>
      <x v="3"/>
    </i>
    <i t="grand">
      <x/>
    </i>
  </colItems>
  <pageFields count="1">
    <pageField fld="1" hier="-1"/>
  </pageFields>
  <dataFields count="1">
    <dataField name="Count of Species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E0719C1-353D-406A-AFF4-61DE2824027F}" name="PivotTable4" cacheId="104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9" firstHeaderRow="1" firstDataRow="1" firstDataCol="1"/>
  <pivotFields count="1">
    <pivotField axis="axisRow" allDrilled="1" subtotalTop="0" showAll="0" dataSourceSort="1" defaultSubtotal="0" defaultAttributeDrillState="1">
      <items count="5">
        <item x="0"/>
        <item x="1"/>
        <item x="2"/>
        <item x="3"/>
        <item x="4"/>
      </items>
    </pivotField>
  </pivotFields>
  <rowFields count="1">
    <field x="0"/>
  </rowFields>
  <rowItems count="6">
    <i>
      <x/>
    </i>
    <i>
      <x v="1"/>
    </i>
    <i>
      <x v="2"/>
    </i>
    <i>
      <x v="3"/>
    </i>
    <i>
      <x v="4"/>
    </i>
    <i t="grand">
      <x/>
    </i>
  </rowItem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reshwater fishes!$A$1:$G$108">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C9F3FEF-2A4B-4CFB-8E65-D403A6B6B072}" name="PivotTable12" cacheId="1046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F10" firstHeaderRow="1" firstDataRow="2" firstDataCol="1" rowPageCount="1" colPageCount="1"/>
  <pivotFields count="5">
    <pivotField dataField="1" compact="0" outline="0" showAll="0"/>
    <pivotField compact="0" outline="0" showAll="0"/>
    <pivotField axis="axisRow" compact="0" outline="0" multipleItemSelectionAllowed="1" showAll="0">
      <items count="7">
        <item h="1" x="3"/>
        <item x="1"/>
        <item x="4"/>
        <item x="2"/>
        <item x="0"/>
        <item h="1" x="5"/>
        <item t="default"/>
      </items>
    </pivotField>
    <pivotField axis="axisCol" compact="0" outline="0" showAll="0">
      <items count="7">
        <item h="1" x="3"/>
        <item x="1"/>
        <item x="4"/>
        <item x="2"/>
        <item x="0"/>
        <item h="1" x="5"/>
        <item t="default"/>
      </items>
    </pivotField>
    <pivotField axis="axisPage" compact="0" outline="0" multipleItemSelectionAllowed="1" showAll="0">
      <items count="8">
        <item x="4"/>
        <item h="1" x="5"/>
        <item x="2"/>
        <item h="1" x="1"/>
        <item h="1" x="3"/>
        <item x="0"/>
        <item x="6"/>
        <item t="default"/>
      </items>
    </pivotField>
  </pivotFields>
  <rowFields count="1">
    <field x="2"/>
  </rowFields>
  <rowItems count="5">
    <i>
      <x v="1"/>
    </i>
    <i>
      <x v="2"/>
    </i>
    <i>
      <x v="3"/>
    </i>
    <i>
      <x v="4"/>
    </i>
    <i t="grand">
      <x/>
    </i>
  </rowItems>
  <colFields count="1">
    <field x="3"/>
  </colFields>
  <colItems count="5">
    <i>
      <x v="1"/>
    </i>
    <i>
      <x v="2"/>
    </i>
    <i>
      <x v="3"/>
    </i>
    <i>
      <x v="4"/>
    </i>
    <i t="grand">
      <x/>
    </i>
  </colItems>
  <pageFields count="1">
    <pageField fld="4" hier="-1"/>
  </pageFields>
  <dataFields count="1">
    <dataField name="Count of Species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F693907-6F85-4177-9A45-2D6DFB5EAA19}" name="PivotTable6" cacheId="104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4">
    <pivotField dataField="1" subtotalTop="0" showAll="0" defaultSubtotal="0"/>
    <pivotField allDrilled="1" subtotalTop="0" showAll="0" dataSourceSort="1" defaultSubtotal="0" defaultAttributeDrillState="1">
      <items count="4">
        <item s="1" x="0"/>
        <item s="1" x="1"/>
        <item s="1" x="2"/>
        <item s="1" x="3"/>
      </items>
    </pivotField>
    <pivotField allDrilled="1" subtotalTop="0" showAll="0" dataSourceSort="1" defaultSubtotal="0" defaultAttributeDrillState="1">
      <items count="7">
        <item s="1" x="0"/>
        <item s="1" x="1"/>
        <item s="1" x="2"/>
        <item s="1" x="3"/>
        <item s="1" x="4"/>
        <item s="1" x="5"/>
        <item s="1" x="6"/>
      </items>
    </pivotField>
    <pivotField axis="axisRow" allDrilled="1" subtotalTop="0" showAll="0" dataSourceSort="1" defaultSubtotal="0" defaultAttributeDrillState="1">
      <items count="4">
        <item s="1" x="0"/>
        <item s="1" x="1"/>
        <item s="1" x="2"/>
        <item s="1" x="3"/>
      </items>
    </pivotField>
  </pivotFields>
  <rowFields count="1">
    <field x="3"/>
  </rowFields>
  <rowItems count="5">
    <i>
      <x/>
    </i>
    <i>
      <x v="1"/>
    </i>
    <i>
      <x v="2"/>
    </i>
    <i>
      <x v="3"/>
    </i>
    <i t="grand">
      <x/>
    </i>
  </rowItems>
  <colItems count="1">
    <i/>
  </colItems>
  <dataFields count="1">
    <dataField name="Count of SpeciesName" fld="0" subtotal="count"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eptiles!$A$1:$E$406">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539D447-6908-42C1-A525-D47D7E07C012}" name="PivotTable11" cacheId="1046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F9" firstHeaderRow="1" firstDataRow="2" firstDataCol="1" rowPageCount="1" colPageCount="1"/>
  <pivotFields count="5">
    <pivotField compact="0" outline="0" showAll="0"/>
    <pivotField axis="axisPage" compact="0" outline="0" multipleItemSelectionAllowed="1" showAll="0">
      <items count="10">
        <item x="4"/>
        <item h="1" x="6"/>
        <item x="3"/>
        <item h="1" x="5"/>
        <item h="1" x="0"/>
        <item h="1" x="8"/>
        <item h="1" x="7"/>
        <item h="1" x="2"/>
        <item x="1"/>
        <item t="default"/>
      </items>
    </pivotField>
    <pivotField compact="0" outline="0" showAll="0"/>
    <pivotField axis="axisRow" compact="0" outline="0" showAll="0">
      <items count="6">
        <item x="4"/>
        <item x="1"/>
        <item x="3"/>
        <item x="2"/>
        <item x="0"/>
        <item t="default"/>
      </items>
    </pivotField>
    <pivotField axis="axisCol" dataField="1" compact="0" outline="0" showAll="0">
      <items count="6">
        <item h="1" x="4"/>
        <item x="2"/>
        <item x="3"/>
        <item x="1"/>
        <item x="0"/>
        <item t="default"/>
      </items>
    </pivotField>
  </pivotFields>
  <rowFields count="1">
    <field x="3"/>
  </rowFields>
  <rowItems count="5">
    <i>
      <x v="1"/>
    </i>
    <i>
      <x v="2"/>
    </i>
    <i>
      <x v="3"/>
    </i>
    <i>
      <x v="4"/>
    </i>
    <i t="grand">
      <x/>
    </i>
  </rowItems>
  <colFields count="1">
    <field x="4"/>
  </colFields>
  <colItems count="5">
    <i>
      <x v="1"/>
    </i>
    <i>
      <x v="2"/>
    </i>
    <i>
      <x v="3"/>
    </i>
    <i>
      <x v="4"/>
    </i>
    <i t="grand">
      <x/>
    </i>
  </colItems>
  <pageFields count="1">
    <pageField fld="1" hier="-1"/>
  </pageFields>
  <dataFields count="1">
    <dataField name="Count of 2024" fld="4" subtotal="count" baseField="0" baseItem="0"/>
  </dataFields>
  <formats count="1">
    <format dxfId="0">
      <pivotArea outline="0" fieldPosition="0">
        <references count="2">
          <reference field="3" count="2" selected="0">
            <x v="2"/>
            <x v="3"/>
          </reference>
          <reference field="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DD517FB-3328-48CE-B0DB-AC7E6563DEB1}" name="PivotTable14" cacheId="1047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B8" firstHeaderRow="1" firstDataRow="1" firstDataCol="1"/>
  <pivotFields count="12">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6">
        <item x="1"/>
        <item x="2"/>
        <item x="3"/>
        <item x="0"/>
        <item x="4"/>
        <item t="default"/>
      </items>
    </pivotField>
    <pivotField compact="0" outline="0" showAll="0"/>
    <pivotField compact="0" outline="0" showAll="0"/>
    <pivotField compact="0" outline="0" showAll="0"/>
  </pivotFields>
  <rowFields count="1">
    <field x="8"/>
  </rowFields>
  <rowItems count="6">
    <i>
      <x/>
    </i>
    <i>
      <x v="1"/>
    </i>
    <i>
      <x v="2"/>
    </i>
    <i>
      <x v="3"/>
    </i>
    <i>
      <x v="4"/>
    </i>
    <i t="grand">
      <x/>
    </i>
  </rowItems>
  <colItems count="1">
    <i/>
  </colItems>
  <dataFields count="1">
    <dataField name="Count of protectioncategory_2017"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4C1D282-ACBE-47B7-8300-D9CA37C5C0BC}" name="PivotTable13" cacheId="1047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B8" firstHeaderRow="1" firstDataRow="1" firstDataCol="1"/>
  <pivotFields count="12">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6">
        <item x="1"/>
        <item x="2"/>
        <item x="3"/>
        <item x="0"/>
        <item x="4"/>
        <item t="default"/>
      </items>
    </pivotField>
    <pivotField compact="0" outline="0" showAll="0"/>
    <pivotField compact="0" outline="0" showAll="0"/>
    <pivotField compact="0" outline="0" showAll="0"/>
    <pivotField compact="0" outline="0" showAll="0"/>
  </pivotFields>
  <rowFields count="1">
    <field x="7"/>
  </rowFields>
  <rowItems count="6">
    <i>
      <x/>
    </i>
    <i>
      <x v="1"/>
    </i>
    <i>
      <x v="2"/>
    </i>
    <i>
      <x v="3"/>
    </i>
    <i>
      <x v="4"/>
    </i>
    <i t="grand">
      <x/>
    </i>
  </rowItems>
  <colItems count="1">
    <i/>
  </colItems>
  <dataFields count="1">
    <dataField name="Count of protectioncategory_2024"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419D6D6-4D58-46ED-838C-6471358EB970}" name="PivotTable15" cacheId="1047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B8" firstHeaderRow="1" firstDataRow="1" firstDataCol="1"/>
  <pivotFields count="13">
    <pivotField compact="0" outline="0" showAll="0"/>
    <pivotField compact="0" outline="0" showAll="0"/>
    <pivotField compact="0" outline="0" showAll="0"/>
    <pivotField axis="axisRow" dataField="1" compact="0" outline="0" showAll="0">
      <items count="6">
        <item x="3"/>
        <item x="1"/>
        <item x="2"/>
        <item x="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6">
    <i>
      <x/>
    </i>
    <i>
      <x v="1"/>
    </i>
    <i>
      <x v="2"/>
    </i>
    <i>
      <x v="3"/>
    </i>
    <i>
      <x v="4"/>
    </i>
    <i t="grand">
      <x/>
    </i>
  </rowItems>
  <colItems count="1">
    <i/>
  </colItems>
  <dataFields count="1">
    <dataField name="Count of protectioncategory_no_effectiveness_2024"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1" dT="2025-08-24T13:57:10.92" personId="{BDE20DEF-571D-4889-B0B6-445CEAC152B0}" id="{47798277-DAA8-4C96-8086-CEA8DEB22371}">
    <text xml:space="preserve">Andrew explained this is correct term for this type of calculation, and when we say percentage change its the calculation in J
</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5-08-07T13:34:52.12" personId="{8A2CE1BF-B50A-4013-AB67-5636817D9FDD}" id="{33AFD371-3854-4689-92F4-95F5C898F69E}">
    <text xml:space="preserve">35 species needs edits
</text>
  </threadedComment>
</ThreadedComments>
</file>

<file path=xl/worksheets/_rels/sheet5.xml.rels><?xml version="1.0" encoding="UTF-8" standalone="yes"?>
<Relationships xmlns="http://schemas.openxmlformats.org/package/2006/relationships"><Relationship Id="rId1" Type="http://schemas.openxmlformats.org/officeDocument/2006/relationships/hyperlink" Target="https://www.birdlife.org.za/red-list/red-lark/" TargetMode="Externa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7.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30.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E6477-47C6-45F5-8619-5AEFFF35BAF2}">
  <sheetPr>
    <tabColor rgb="FFFFC000"/>
  </sheetPr>
  <dimension ref="A1:J18"/>
  <sheetViews>
    <sheetView workbookViewId="0">
      <selection activeCell="E35" sqref="E35"/>
    </sheetView>
  </sheetViews>
  <sheetFormatPr defaultRowHeight="14.45"/>
  <cols>
    <col min="1" max="1" width="16.28515625" bestFit="1" customWidth="1"/>
    <col min="2" max="2" width="12.5703125" bestFit="1" customWidth="1"/>
    <col min="3" max="3" width="30.140625" bestFit="1" customWidth="1"/>
    <col min="4" max="4" width="14.140625" bestFit="1" customWidth="1"/>
    <col min="5" max="5" width="19.42578125" bestFit="1" customWidth="1"/>
  </cols>
  <sheetData>
    <row r="1" spans="1:10">
      <c r="A1" t="s">
        <v>0</v>
      </c>
      <c r="B1" t="s">
        <v>1</v>
      </c>
      <c r="C1" t="s">
        <v>2</v>
      </c>
      <c r="D1" t="s">
        <v>3</v>
      </c>
      <c r="E1" t="s">
        <v>4</v>
      </c>
      <c r="F1" t="s">
        <v>5</v>
      </c>
      <c r="G1" t="s">
        <v>6</v>
      </c>
      <c r="H1" t="s">
        <v>7</v>
      </c>
      <c r="I1" t="s">
        <v>8</v>
      </c>
      <c r="J1" t="s">
        <v>9</v>
      </c>
    </row>
    <row r="2" spans="1:10">
      <c r="A2" t="s">
        <v>10</v>
      </c>
      <c r="B2">
        <v>18</v>
      </c>
      <c r="C2">
        <v>21</v>
      </c>
      <c r="D2">
        <v>39</v>
      </c>
      <c r="E2">
        <v>18</v>
      </c>
      <c r="F2">
        <f>SUM(B2:E2)</f>
        <v>96</v>
      </c>
      <c r="G2" s="17">
        <f>B2/$F2</f>
        <v>0.1875</v>
      </c>
      <c r="H2" s="17">
        <f t="shared" ref="H2:H7" si="0">C2/$F2</f>
        <v>0.21875</v>
      </c>
      <c r="I2" s="17">
        <f t="shared" ref="I2:I7" si="1">D2/$F2</f>
        <v>0.40625</v>
      </c>
      <c r="J2" s="17">
        <f t="shared" ref="J2:J7" si="2">E2/$F2</f>
        <v>0.1875</v>
      </c>
    </row>
    <row r="3" spans="1:10">
      <c r="A3" t="s">
        <v>11</v>
      </c>
      <c r="B3">
        <v>156</v>
      </c>
      <c r="C3">
        <v>44</v>
      </c>
      <c r="D3">
        <v>65</v>
      </c>
      <c r="E3">
        <v>3</v>
      </c>
      <c r="F3">
        <f t="shared" ref="F3:F7" si="3">SUM(B3:E3)</f>
        <v>268</v>
      </c>
      <c r="G3" s="17">
        <f t="shared" ref="G3:G7" si="4">B3/$F3</f>
        <v>0.58208955223880599</v>
      </c>
      <c r="H3" s="17">
        <f t="shared" si="0"/>
        <v>0.16417910447761194</v>
      </c>
      <c r="I3" s="17">
        <f t="shared" si="1"/>
        <v>0.24253731343283583</v>
      </c>
      <c r="J3" s="17">
        <f t="shared" si="2"/>
        <v>1.1194029850746268E-2</v>
      </c>
    </row>
    <row r="4" spans="1:10">
      <c r="A4" t="s">
        <v>12</v>
      </c>
      <c r="B4">
        <v>566</v>
      </c>
      <c r="C4">
        <v>77</v>
      </c>
      <c r="D4">
        <v>106</v>
      </c>
      <c r="E4">
        <v>151</v>
      </c>
      <c r="F4">
        <f t="shared" si="3"/>
        <v>900</v>
      </c>
      <c r="G4" s="17">
        <f t="shared" si="4"/>
        <v>0.62888888888888894</v>
      </c>
      <c r="H4" s="17">
        <f t="shared" si="0"/>
        <v>8.5555555555555551E-2</v>
      </c>
      <c r="I4" s="17">
        <f t="shared" si="1"/>
        <v>0.11777777777777777</v>
      </c>
      <c r="J4" s="17">
        <f t="shared" si="2"/>
        <v>0.16777777777777778</v>
      </c>
    </row>
    <row r="5" spans="1:10">
      <c r="A5" t="s">
        <v>13</v>
      </c>
      <c r="B5">
        <v>101</v>
      </c>
      <c r="C5">
        <v>10</v>
      </c>
      <c r="D5">
        <v>15</v>
      </c>
      <c r="E5">
        <v>9</v>
      </c>
      <c r="F5">
        <f t="shared" si="3"/>
        <v>135</v>
      </c>
      <c r="G5" s="17">
        <f t="shared" si="4"/>
        <v>0.74814814814814812</v>
      </c>
      <c r="H5" s="17">
        <f t="shared" si="0"/>
        <v>7.407407407407407E-2</v>
      </c>
      <c r="I5" s="17">
        <f t="shared" si="1"/>
        <v>0.1111111111111111</v>
      </c>
      <c r="J5" s="17">
        <f t="shared" si="2"/>
        <v>6.6666666666666666E-2</v>
      </c>
    </row>
    <row r="6" spans="1:10">
      <c r="A6" t="s">
        <v>14</v>
      </c>
      <c r="B6">
        <v>557</v>
      </c>
      <c r="C6">
        <v>44</v>
      </c>
      <c r="D6">
        <v>49</v>
      </c>
      <c r="E6">
        <v>2</v>
      </c>
      <c r="F6">
        <f t="shared" si="3"/>
        <v>652</v>
      </c>
      <c r="G6" s="17">
        <f t="shared" si="4"/>
        <v>0.85429447852760731</v>
      </c>
      <c r="H6" s="17">
        <f t="shared" si="0"/>
        <v>6.7484662576687116E-2</v>
      </c>
      <c r="I6" s="17">
        <f t="shared" si="1"/>
        <v>7.5153374233128831E-2</v>
      </c>
      <c r="J6" s="17">
        <f t="shared" si="2"/>
        <v>3.0674846625766872E-3</v>
      </c>
    </row>
    <row r="7" spans="1:10">
      <c r="A7" t="s">
        <v>15</v>
      </c>
      <c r="B7">
        <v>368</v>
      </c>
      <c r="C7">
        <v>9</v>
      </c>
      <c r="D7">
        <v>16</v>
      </c>
      <c r="E7">
        <v>7</v>
      </c>
      <c r="F7">
        <f t="shared" si="3"/>
        <v>400</v>
      </c>
      <c r="G7" s="17">
        <f t="shared" si="4"/>
        <v>0.92</v>
      </c>
      <c r="H7" s="17">
        <f t="shared" si="0"/>
        <v>2.2499999999999999E-2</v>
      </c>
      <c r="I7" s="17">
        <f t="shared" si="1"/>
        <v>0.04</v>
      </c>
      <c r="J7" s="17">
        <f t="shared" si="2"/>
        <v>1.7500000000000002E-2</v>
      </c>
    </row>
    <row r="15" spans="1:10">
      <c r="C15" s="3"/>
    </row>
    <row r="16" spans="1:10">
      <c r="C16" s="3"/>
    </row>
    <row r="17" spans="3:3">
      <c r="C17" s="3"/>
    </row>
    <row r="18" spans="3:3">
      <c r="C18"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B2B32-8C21-40A2-80E3-DF49FFC7C0C0}">
  <sheetPr>
    <tabColor rgb="FFFFC000"/>
  </sheetPr>
  <dimension ref="A1:N7"/>
  <sheetViews>
    <sheetView workbookViewId="0">
      <selection activeCell="E4" sqref="E4"/>
    </sheetView>
  </sheetViews>
  <sheetFormatPr defaultRowHeight="14.45"/>
  <cols>
    <col min="1" max="1" width="15.140625" bestFit="1" customWidth="1"/>
    <col min="2" max="2" width="12.5703125" bestFit="1" customWidth="1"/>
    <col min="3" max="3" width="30.140625" bestFit="1" customWidth="1"/>
    <col min="4" max="4" width="14.140625" bestFit="1" customWidth="1"/>
    <col min="5" max="5" width="19.42578125" bestFit="1" customWidth="1"/>
  </cols>
  <sheetData>
    <row r="1" spans="1:14">
      <c r="A1" t="s">
        <v>0</v>
      </c>
      <c r="B1" t="s">
        <v>1</v>
      </c>
      <c r="C1" t="s">
        <v>2</v>
      </c>
      <c r="D1" t="s">
        <v>3</v>
      </c>
      <c r="E1" t="s">
        <v>4</v>
      </c>
      <c r="F1" t="s">
        <v>5</v>
      </c>
      <c r="G1" t="s">
        <v>6</v>
      </c>
      <c r="H1" t="s">
        <v>7</v>
      </c>
      <c r="I1" t="s">
        <v>8</v>
      </c>
      <c r="J1" t="s">
        <v>9</v>
      </c>
      <c r="K1" s="4"/>
      <c r="L1" s="4"/>
      <c r="M1" s="4"/>
      <c r="N1" s="4"/>
    </row>
    <row r="2" spans="1:14">
      <c r="A2" s="3" t="s">
        <v>10</v>
      </c>
      <c r="B2">
        <v>6</v>
      </c>
      <c r="C2">
        <v>7</v>
      </c>
      <c r="D2">
        <v>22</v>
      </c>
      <c r="E2">
        <v>18</v>
      </c>
      <c r="F2">
        <f>SUM(B2:E2)</f>
        <v>53</v>
      </c>
      <c r="G2" s="17">
        <f>B2/$F2</f>
        <v>0.11320754716981132</v>
      </c>
      <c r="H2" s="17">
        <f>C2/$F2</f>
        <v>0.13207547169811321</v>
      </c>
      <c r="I2" s="17">
        <f>D2/$F2</f>
        <v>0.41509433962264153</v>
      </c>
      <c r="J2" s="17">
        <f>E2/$F2</f>
        <v>0.33962264150943394</v>
      </c>
      <c r="K2" s="13"/>
      <c r="L2" s="13"/>
      <c r="M2" s="13"/>
      <c r="N2" s="13"/>
    </row>
    <row r="3" spans="1:14">
      <c r="A3" s="3" t="s">
        <v>16</v>
      </c>
      <c r="B3">
        <v>26</v>
      </c>
      <c r="C3">
        <v>9</v>
      </c>
      <c r="D3">
        <v>23</v>
      </c>
      <c r="E3">
        <v>1</v>
      </c>
      <c r="F3">
        <f>SUM(B3:E3)</f>
        <v>59</v>
      </c>
      <c r="G3" s="17">
        <f t="shared" ref="G3:J7" si="0">B3/$F3</f>
        <v>0.44067796610169491</v>
      </c>
      <c r="H3" s="17">
        <f t="shared" si="0"/>
        <v>0.15254237288135594</v>
      </c>
      <c r="I3" s="17">
        <f t="shared" si="0"/>
        <v>0.38983050847457629</v>
      </c>
      <c r="J3" s="17">
        <f t="shared" si="0"/>
        <v>1.6949152542372881E-2</v>
      </c>
    </row>
    <row r="4" spans="1:14">
      <c r="A4" t="s">
        <v>12</v>
      </c>
      <c r="B4">
        <v>301</v>
      </c>
      <c r="C4">
        <v>55</v>
      </c>
      <c r="D4">
        <v>66</v>
      </c>
      <c r="E4">
        <v>119</v>
      </c>
      <c r="F4">
        <f t="shared" ref="F4:F7" si="1">SUM(B4:E4)</f>
        <v>541</v>
      </c>
      <c r="G4" s="17">
        <f>B4/$F4</f>
        <v>0.55637707948243997</v>
      </c>
      <c r="H4" s="17">
        <f t="shared" si="0"/>
        <v>0.10166358595194085</v>
      </c>
      <c r="I4" s="17">
        <f t="shared" si="0"/>
        <v>0.12199630314232902</v>
      </c>
      <c r="J4" s="17">
        <f t="shared" si="0"/>
        <v>0.21996303142329021</v>
      </c>
    </row>
    <row r="5" spans="1:14">
      <c r="A5" s="3" t="s">
        <v>13</v>
      </c>
      <c r="B5">
        <v>47</v>
      </c>
      <c r="C5">
        <v>8</v>
      </c>
      <c r="D5">
        <v>13</v>
      </c>
      <c r="E5">
        <v>7</v>
      </c>
      <c r="F5">
        <f t="shared" si="1"/>
        <v>75</v>
      </c>
      <c r="G5" s="17">
        <f t="shared" si="0"/>
        <v>0.62666666666666671</v>
      </c>
      <c r="H5" s="17">
        <f t="shared" si="0"/>
        <v>0.10666666666666667</v>
      </c>
      <c r="I5" s="17">
        <f t="shared" si="0"/>
        <v>0.17333333333333334</v>
      </c>
      <c r="J5" s="17">
        <f t="shared" si="0"/>
        <v>9.3333333333333338E-2</v>
      </c>
    </row>
    <row r="6" spans="1:14">
      <c r="A6" s="3" t="s">
        <v>14</v>
      </c>
      <c r="B6">
        <v>14</v>
      </c>
      <c r="C6">
        <v>2</v>
      </c>
      <c r="D6">
        <v>3</v>
      </c>
      <c r="F6">
        <f t="shared" si="1"/>
        <v>19</v>
      </c>
      <c r="G6" s="17">
        <f t="shared" si="0"/>
        <v>0.73684210526315785</v>
      </c>
      <c r="H6" s="17">
        <f t="shared" si="0"/>
        <v>0.10526315789473684</v>
      </c>
      <c r="I6" s="17">
        <f t="shared" si="0"/>
        <v>0.15789473684210525</v>
      </c>
      <c r="J6" s="17">
        <f t="shared" si="0"/>
        <v>0</v>
      </c>
    </row>
    <row r="7" spans="1:14">
      <c r="A7" s="3" t="s">
        <v>15</v>
      </c>
      <c r="B7">
        <v>123</v>
      </c>
      <c r="C7">
        <v>9</v>
      </c>
      <c r="D7">
        <v>15</v>
      </c>
      <c r="E7">
        <v>7</v>
      </c>
      <c r="F7">
        <f t="shared" si="1"/>
        <v>154</v>
      </c>
      <c r="G7" s="17">
        <f t="shared" si="0"/>
        <v>0.79870129870129869</v>
      </c>
      <c r="H7" s="17">
        <f t="shared" si="0"/>
        <v>5.844155844155844E-2</v>
      </c>
      <c r="I7" s="17">
        <f t="shared" si="0"/>
        <v>9.7402597402597407E-2</v>
      </c>
      <c r="J7" s="17">
        <f t="shared" si="0"/>
        <v>4.5454545454545456E-2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A8610-58B5-438F-8214-932B8878FEBF}">
  <sheetPr>
    <tabColor rgb="FF92D050"/>
  </sheetPr>
  <dimension ref="A1:J18"/>
  <sheetViews>
    <sheetView workbookViewId="0">
      <selection activeCell="C14" sqref="C14"/>
    </sheetView>
  </sheetViews>
  <sheetFormatPr defaultRowHeight="14.45"/>
  <cols>
    <col min="1" max="1" width="16.28515625" bestFit="1" customWidth="1"/>
    <col min="2" max="2" width="12.5703125" bestFit="1" customWidth="1"/>
    <col min="3" max="3" width="30.140625" bestFit="1" customWidth="1"/>
    <col min="4" max="4" width="14.140625" bestFit="1" customWidth="1"/>
    <col min="5" max="5" width="19.42578125" bestFit="1" customWidth="1"/>
    <col min="7" max="7" width="7.7109375" customWidth="1"/>
    <col min="10" max="10" width="15.140625" bestFit="1" customWidth="1"/>
  </cols>
  <sheetData>
    <row r="1" spans="1:10">
      <c r="A1" t="s">
        <v>0</v>
      </c>
      <c r="B1" t="s">
        <v>1</v>
      </c>
      <c r="C1" t="s">
        <v>2</v>
      </c>
      <c r="D1" t="s">
        <v>3</v>
      </c>
      <c r="E1" t="s">
        <v>4</v>
      </c>
      <c r="F1" t="s">
        <v>5</v>
      </c>
      <c r="G1" t="s">
        <v>6</v>
      </c>
      <c r="H1" t="s">
        <v>7</v>
      </c>
      <c r="I1" t="s">
        <v>8</v>
      </c>
      <c r="J1" t="s">
        <v>9</v>
      </c>
    </row>
    <row r="2" spans="1:10">
      <c r="A2" s="29" t="s">
        <v>10</v>
      </c>
      <c r="B2" s="29">
        <v>25</v>
      </c>
      <c r="C2" s="29">
        <v>21</v>
      </c>
      <c r="D2" s="29">
        <v>33</v>
      </c>
      <c r="E2" s="29">
        <v>17</v>
      </c>
      <c r="F2" s="29">
        <f>SUM(B2:E2)</f>
        <v>96</v>
      </c>
      <c r="G2" s="42">
        <f>B2/$F2</f>
        <v>0.26041666666666669</v>
      </c>
      <c r="H2" s="42">
        <f>C2/$F2</f>
        <v>0.21875</v>
      </c>
      <c r="I2" s="42">
        <f>D2/$F2</f>
        <v>0.34375</v>
      </c>
      <c r="J2" s="42">
        <f>E2/$F2</f>
        <v>0.17708333333333334</v>
      </c>
    </row>
    <row r="3" spans="1:10">
      <c r="A3" s="29" t="s">
        <v>16</v>
      </c>
      <c r="B3" s="29">
        <v>150</v>
      </c>
      <c r="C3" s="29">
        <v>46</v>
      </c>
      <c r="D3" s="29">
        <v>63</v>
      </c>
      <c r="E3" s="29">
        <v>9</v>
      </c>
      <c r="F3" s="29">
        <f t="shared" ref="F3:F6" si="0">SUM(B3:E3)</f>
        <v>268</v>
      </c>
      <c r="G3" s="42">
        <f t="shared" ref="G3:G6" si="1">B3/$F3</f>
        <v>0.55970149253731338</v>
      </c>
      <c r="H3" s="42">
        <f t="shared" ref="H3:H6" si="2">C3/$F3</f>
        <v>0.17164179104477612</v>
      </c>
      <c r="I3" s="42">
        <f t="shared" ref="I3:I6" si="3">D3/$F3</f>
        <v>0.23507462686567165</v>
      </c>
      <c r="J3" s="42">
        <f t="shared" ref="J3:J6" si="4">E3/$F3</f>
        <v>3.3582089552238806E-2</v>
      </c>
    </row>
    <row r="4" spans="1:10">
      <c r="A4" s="29" t="s">
        <v>12</v>
      </c>
      <c r="B4" s="29">
        <v>633</v>
      </c>
      <c r="C4" s="29">
        <v>44</v>
      </c>
      <c r="D4" s="29">
        <v>96</v>
      </c>
      <c r="E4" s="29">
        <v>127</v>
      </c>
      <c r="F4" s="29">
        <f t="shared" si="0"/>
        <v>900</v>
      </c>
      <c r="G4" s="42">
        <f>B4/$F4</f>
        <v>0.70333333333333337</v>
      </c>
      <c r="H4" s="42">
        <f t="shared" si="2"/>
        <v>4.8888888888888891E-2</v>
      </c>
      <c r="I4" s="42">
        <f t="shared" si="3"/>
        <v>0.10666666666666667</v>
      </c>
      <c r="J4" s="42">
        <f t="shared" si="4"/>
        <v>0.1411111111111111</v>
      </c>
    </row>
    <row r="5" spans="1:10">
      <c r="A5" s="29" t="s">
        <v>13</v>
      </c>
      <c r="B5" s="29">
        <v>96</v>
      </c>
      <c r="C5" s="29">
        <v>8</v>
      </c>
      <c r="D5" s="29">
        <v>14</v>
      </c>
      <c r="E5" s="29">
        <v>15</v>
      </c>
      <c r="F5" s="29">
        <f t="shared" si="0"/>
        <v>133</v>
      </c>
      <c r="G5" s="42">
        <f t="shared" si="1"/>
        <v>0.72180451127819545</v>
      </c>
      <c r="H5" s="42">
        <f t="shared" si="2"/>
        <v>6.0150375939849621E-2</v>
      </c>
      <c r="I5" s="42">
        <f t="shared" si="3"/>
        <v>0.10526315789473684</v>
      </c>
      <c r="J5" s="42">
        <f t="shared" si="4"/>
        <v>0.11278195488721804</v>
      </c>
    </row>
    <row r="6" spans="1:10">
      <c r="A6" s="29" t="s">
        <v>14</v>
      </c>
      <c r="B6" s="29">
        <v>561</v>
      </c>
      <c r="C6" s="29">
        <v>42</v>
      </c>
      <c r="D6" s="29">
        <v>48</v>
      </c>
      <c r="E6" s="29">
        <v>1</v>
      </c>
      <c r="F6" s="29">
        <f t="shared" si="0"/>
        <v>652</v>
      </c>
      <c r="G6" s="42">
        <f t="shared" si="1"/>
        <v>0.86042944785276076</v>
      </c>
      <c r="H6" s="42">
        <f t="shared" si="2"/>
        <v>6.4417177914110432E-2</v>
      </c>
      <c r="I6" s="42">
        <f t="shared" si="3"/>
        <v>7.3619631901840496E-2</v>
      </c>
      <c r="J6" s="42">
        <f t="shared" si="4"/>
        <v>1.5337423312883436E-3</v>
      </c>
    </row>
    <row r="7" spans="1:10">
      <c r="A7" s="29" t="s">
        <v>15</v>
      </c>
      <c r="B7" s="29">
        <v>369</v>
      </c>
      <c r="C7" s="29">
        <v>10</v>
      </c>
      <c r="D7" s="29">
        <v>16</v>
      </c>
      <c r="E7" s="29">
        <v>7</v>
      </c>
      <c r="F7" s="29">
        <f>SUM(B7:E7)</f>
        <v>402</v>
      </c>
      <c r="G7" s="42">
        <f>B7/$F7</f>
        <v>0.91791044776119401</v>
      </c>
      <c r="H7" s="42">
        <f>C7/$F7</f>
        <v>2.4875621890547265E-2</v>
      </c>
      <c r="I7" s="42">
        <f>D7/$F7</f>
        <v>3.9800995024875621E-2</v>
      </c>
      <c r="J7" s="42">
        <f>E7/$F7</f>
        <v>1.7412935323383085E-2</v>
      </c>
    </row>
    <row r="8" spans="1:10">
      <c r="F8">
        <f>SUM(F2:F7)</f>
        <v>2451</v>
      </c>
    </row>
    <row r="10" spans="1:10">
      <c r="B10" s="3"/>
    </row>
    <row r="11" spans="1:10">
      <c r="B11" s="3"/>
    </row>
    <row r="12" spans="1:10">
      <c r="A12" s="3"/>
      <c r="C12" s="3"/>
    </row>
    <row r="13" spans="1:10">
      <c r="A13" s="3"/>
      <c r="B13" s="5"/>
      <c r="C13" s="50"/>
      <c r="D13" s="5"/>
      <c r="E13" s="5"/>
    </row>
    <row r="14" spans="1:10">
      <c r="A14" s="3"/>
      <c r="B14" s="5"/>
      <c r="C14" s="50"/>
      <c r="D14" s="5"/>
      <c r="E14" s="5"/>
    </row>
    <row r="15" spans="1:10">
      <c r="A15" s="3"/>
      <c r="B15" s="5"/>
      <c r="C15" s="50"/>
      <c r="D15" s="5"/>
      <c r="E15" s="5"/>
    </row>
    <row r="16" spans="1:10">
      <c r="B16" s="5"/>
      <c r="C16" s="51"/>
      <c r="D16" s="52"/>
      <c r="E16" s="5"/>
    </row>
    <row r="17" spans="2:5">
      <c r="B17" s="5"/>
      <c r="C17" s="5"/>
      <c r="D17" s="5"/>
      <c r="E17" s="5"/>
    </row>
    <row r="18" spans="2:5">
      <c r="B18" s="5"/>
      <c r="C18" s="5"/>
      <c r="D18" s="5"/>
      <c r="E18"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B5E48-4DA7-4F95-8C19-5B283C3A3F08}">
  <sheetPr>
    <tabColor rgb="FF92D050"/>
  </sheetPr>
  <dimension ref="A1:L21"/>
  <sheetViews>
    <sheetView workbookViewId="0">
      <selection sqref="A1:F1048576"/>
    </sheetView>
  </sheetViews>
  <sheetFormatPr defaultRowHeight="14.45"/>
  <cols>
    <col min="8" max="8" width="24.42578125" bestFit="1" customWidth="1"/>
    <col min="9" max="9" width="12.5703125" bestFit="1" customWidth="1"/>
    <col min="11" max="11" width="23.140625" bestFit="1" customWidth="1"/>
    <col min="12" max="12" width="11.85546875" bestFit="1" customWidth="1"/>
    <col min="19" max="19" width="15.140625" bestFit="1" customWidth="1"/>
  </cols>
  <sheetData>
    <row r="1" spans="1:12">
      <c r="A1" t="s">
        <v>0</v>
      </c>
      <c r="B1" t="s">
        <v>1</v>
      </c>
      <c r="C1" t="s">
        <v>2</v>
      </c>
      <c r="D1" t="s">
        <v>3</v>
      </c>
      <c r="E1" t="s">
        <v>4</v>
      </c>
      <c r="F1" t="s">
        <v>5</v>
      </c>
      <c r="G1" t="s">
        <v>6</v>
      </c>
      <c r="H1" t="s">
        <v>7</v>
      </c>
      <c r="I1" t="s">
        <v>8</v>
      </c>
      <c r="J1" t="s">
        <v>9</v>
      </c>
    </row>
    <row r="2" spans="1:12">
      <c r="A2" s="29" t="s">
        <v>10</v>
      </c>
      <c r="B2" s="29">
        <v>7</v>
      </c>
      <c r="C2" s="29">
        <v>10</v>
      </c>
      <c r="D2" s="29">
        <v>22</v>
      </c>
      <c r="E2" s="29">
        <v>17</v>
      </c>
      <c r="F2" s="29">
        <f>SUM(B2:E2)</f>
        <v>56</v>
      </c>
      <c r="G2" s="42">
        <f>B2/$F2</f>
        <v>0.125</v>
      </c>
      <c r="H2" s="42">
        <f>C2/$F2</f>
        <v>0.17857142857142858</v>
      </c>
      <c r="I2" s="42">
        <f>D2/$F2</f>
        <v>0.39285714285714285</v>
      </c>
      <c r="J2" s="42">
        <f>E2/$F2</f>
        <v>0.30357142857142855</v>
      </c>
    </row>
    <row r="3" spans="1:12">
      <c r="A3" s="29" t="s">
        <v>16</v>
      </c>
      <c r="B3" s="29">
        <v>23</v>
      </c>
      <c r="C3" s="29">
        <v>12</v>
      </c>
      <c r="D3" s="29">
        <v>20</v>
      </c>
      <c r="E3" s="29">
        <v>4</v>
      </c>
      <c r="F3" s="29">
        <f t="shared" ref="F3:F7" si="0">SUM(B3:E3)</f>
        <v>59</v>
      </c>
      <c r="G3" s="42">
        <f t="shared" ref="G3:J7" si="1">B3/$F3</f>
        <v>0.38983050847457629</v>
      </c>
      <c r="H3" s="42">
        <f t="shared" si="1"/>
        <v>0.20338983050847459</v>
      </c>
      <c r="I3" s="42">
        <f t="shared" si="1"/>
        <v>0.33898305084745761</v>
      </c>
      <c r="J3" s="42">
        <f t="shared" si="1"/>
        <v>6.7796610169491525E-2</v>
      </c>
    </row>
    <row r="4" spans="1:12">
      <c r="A4" s="29" t="s">
        <v>12</v>
      </c>
      <c r="B4" s="29">
        <v>358</v>
      </c>
      <c r="C4" s="29">
        <v>37</v>
      </c>
      <c r="D4" s="29">
        <v>79</v>
      </c>
      <c r="E4" s="29">
        <v>114</v>
      </c>
      <c r="F4" s="29">
        <f>SUM(B4:E4)</f>
        <v>588</v>
      </c>
      <c r="G4" s="42">
        <f>B4/$F4</f>
        <v>0.608843537414966</v>
      </c>
      <c r="H4" s="42">
        <f t="shared" si="1"/>
        <v>6.2925170068027211E-2</v>
      </c>
      <c r="I4" s="42">
        <f t="shared" si="1"/>
        <v>0.13435374149659865</v>
      </c>
      <c r="J4" s="42">
        <f>E4/$F4</f>
        <v>0.19387755102040816</v>
      </c>
      <c r="K4" s="1"/>
      <c r="L4" s="1"/>
    </row>
    <row r="5" spans="1:12">
      <c r="A5" s="29" t="s">
        <v>13</v>
      </c>
      <c r="B5" s="29">
        <v>43</v>
      </c>
      <c r="C5" s="29">
        <v>6</v>
      </c>
      <c r="D5" s="29">
        <v>13</v>
      </c>
      <c r="E5" s="29">
        <v>13</v>
      </c>
      <c r="F5" s="29">
        <f t="shared" si="0"/>
        <v>75</v>
      </c>
      <c r="G5" s="42">
        <f t="shared" si="1"/>
        <v>0.57333333333333336</v>
      </c>
      <c r="H5" s="42">
        <f t="shared" si="1"/>
        <v>0.08</v>
      </c>
      <c r="I5" s="42">
        <f t="shared" si="1"/>
        <v>0.17333333333333334</v>
      </c>
      <c r="J5" s="42">
        <f t="shared" si="1"/>
        <v>0.17333333333333334</v>
      </c>
    </row>
    <row r="6" spans="1:12">
      <c r="A6" s="29" t="s">
        <v>14</v>
      </c>
      <c r="B6" s="29">
        <v>14</v>
      </c>
      <c r="C6" s="29">
        <v>2</v>
      </c>
      <c r="D6" s="29">
        <v>3</v>
      </c>
      <c r="E6" s="29"/>
      <c r="F6" s="29">
        <f t="shared" si="0"/>
        <v>19</v>
      </c>
      <c r="G6" s="42">
        <f t="shared" si="1"/>
        <v>0.73684210526315785</v>
      </c>
      <c r="H6" s="42">
        <f t="shared" si="1"/>
        <v>0.10526315789473684</v>
      </c>
      <c r="I6" s="42">
        <f t="shared" si="1"/>
        <v>0.15789473684210525</v>
      </c>
      <c r="J6" s="42">
        <f t="shared" si="1"/>
        <v>0</v>
      </c>
      <c r="K6" s="1"/>
      <c r="L6" s="1"/>
    </row>
    <row r="7" spans="1:12">
      <c r="A7" s="29" t="s">
        <v>15</v>
      </c>
      <c r="B7" s="29">
        <v>126</v>
      </c>
      <c r="C7" s="29">
        <v>7</v>
      </c>
      <c r="D7" s="29">
        <v>16</v>
      </c>
      <c r="E7" s="29">
        <v>7</v>
      </c>
      <c r="F7" s="29">
        <f t="shared" si="0"/>
        <v>156</v>
      </c>
      <c r="G7" s="42">
        <f t="shared" si="1"/>
        <v>0.80769230769230771</v>
      </c>
      <c r="H7" s="42">
        <f t="shared" si="1"/>
        <v>4.4871794871794872E-2</v>
      </c>
      <c r="I7" s="42">
        <f t="shared" si="1"/>
        <v>0.10256410256410256</v>
      </c>
      <c r="J7" s="42">
        <f t="shared" si="1"/>
        <v>4.4871794871794872E-2</v>
      </c>
    </row>
    <row r="10" spans="1:12">
      <c r="D10" s="3"/>
    </row>
    <row r="11" spans="1:12">
      <c r="D11" s="3"/>
    </row>
    <row r="12" spans="1:12">
      <c r="D12" s="3"/>
    </row>
    <row r="13" spans="1:12">
      <c r="E13" s="3"/>
    </row>
    <row r="14" spans="1:12">
      <c r="E14" s="3"/>
    </row>
    <row r="15" spans="1:12">
      <c r="E15" s="3"/>
    </row>
    <row r="16" spans="1:12">
      <c r="E16" s="3"/>
    </row>
    <row r="18" spans="2:2">
      <c r="B18" s="3"/>
    </row>
    <row r="19" spans="2:2">
      <c r="B19" s="3"/>
    </row>
    <row r="20" spans="2:2">
      <c r="B20" s="3"/>
    </row>
    <row r="21" spans="2:2">
      <c r="B21"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B8A5-939E-42B3-A448-300DD1463831}">
  <sheetPr filterMode="1">
    <tabColor rgb="FFFFFF00"/>
  </sheetPr>
  <dimension ref="A1:S2484"/>
  <sheetViews>
    <sheetView workbookViewId="0">
      <pane ySplit="1" topLeftCell="A63" activePane="bottomLeft" state="frozen"/>
      <selection pane="bottomLeft" activeCell="G26" sqref="G26"/>
    </sheetView>
  </sheetViews>
  <sheetFormatPr defaultRowHeight="14.45"/>
  <cols>
    <col min="1" max="1" width="33.85546875" customWidth="1"/>
    <col min="2" max="2" width="44.28515625" bestFit="1" customWidth="1"/>
    <col min="3" max="3" width="17.85546875" bestFit="1" customWidth="1"/>
    <col min="4" max="4" width="13.85546875" bestFit="1" customWidth="1"/>
    <col min="5" max="5" width="18.42578125" style="5" bestFit="1" customWidth="1"/>
    <col min="6" max="6" width="18.42578125" bestFit="1" customWidth="1"/>
    <col min="7" max="8" width="18.42578125" customWidth="1"/>
    <col min="14" max="14" width="19.7109375" bestFit="1" customWidth="1"/>
  </cols>
  <sheetData>
    <row r="1" spans="1:19">
      <c r="A1" s="14" t="s">
        <v>17</v>
      </c>
      <c r="B1" s="14" t="s">
        <v>18</v>
      </c>
      <c r="C1" s="14" t="s">
        <v>19</v>
      </c>
      <c r="D1" s="14" t="s">
        <v>20</v>
      </c>
      <c r="E1" s="44" t="s">
        <v>21</v>
      </c>
      <c r="F1" s="44" t="s">
        <v>22</v>
      </c>
      <c r="G1" s="44" t="s">
        <v>23</v>
      </c>
      <c r="H1" s="44" t="s">
        <v>24</v>
      </c>
      <c r="I1" t="s">
        <v>25</v>
      </c>
      <c r="J1" t="s">
        <v>26</v>
      </c>
      <c r="S1" s="28" t="s">
        <v>27</v>
      </c>
    </row>
    <row r="2" spans="1:19" hidden="1">
      <c r="A2" s="10" t="s">
        <v>13</v>
      </c>
      <c r="B2" s="1" t="s">
        <v>28</v>
      </c>
      <c r="C2" s="1" t="s">
        <v>29</v>
      </c>
      <c r="D2" s="1" t="s">
        <v>30</v>
      </c>
      <c r="E2" s="1" t="s">
        <v>31</v>
      </c>
      <c r="F2" s="11" t="s">
        <v>31</v>
      </c>
      <c r="G2" s="11" t="s">
        <v>31</v>
      </c>
      <c r="H2" s="11"/>
    </row>
    <row r="3" spans="1:19" hidden="1">
      <c r="A3" s="10" t="s">
        <v>13</v>
      </c>
      <c r="B3" s="1" t="s">
        <v>32</v>
      </c>
      <c r="C3" s="1" t="s">
        <v>29</v>
      </c>
      <c r="D3" s="1" t="s">
        <v>30</v>
      </c>
      <c r="E3" s="1" t="s">
        <v>31</v>
      </c>
      <c r="F3" s="11" t="s">
        <v>31</v>
      </c>
      <c r="G3" s="11" t="s">
        <v>31</v>
      </c>
      <c r="H3" s="11"/>
    </row>
    <row r="4" spans="1:19" hidden="1">
      <c r="A4" s="10" t="s">
        <v>13</v>
      </c>
      <c r="B4" s="1" t="s">
        <v>33</v>
      </c>
      <c r="C4" s="1" t="s">
        <v>29</v>
      </c>
      <c r="D4" s="1" t="s">
        <v>30</v>
      </c>
      <c r="E4" s="1" t="s">
        <v>31</v>
      </c>
      <c r="F4" s="11" t="s">
        <v>31</v>
      </c>
      <c r="G4" s="11" t="s">
        <v>31</v>
      </c>
      <c r="H4" s="11"/>
    </row>
    <row r="5" spans="1:19" hidden="1">
      <c r="A5" s="10" t="s">
        <v>13</v>
      </c>
      <c r="B5" s="1" t="s">
        <v>34</v>
      </c>
      <c r="C5" s="1" t="s">
        <v>35</v>
      </c>
      <c r="D5" s="1" t="s">
        <v>36</v>
      </c>
      <c r="E5" s="1" t="s">
        <v>37</v>
      </c>
      <c r="F5" s="11" t="s">
        <v>37</v>
      </c>
      <c r="G5" s="11" t="s">
        <v>37</v>
      </c>
      <c r="H5" s="11"/>
      <c r="I5">
        <v>1</v>
      </c>
    </row>
    <row r="6" spans="1:19" hidden="1">
      <c r="A6" s="10" t="s">
        <v>13</v>
      </c>
      <c r="B6" s="1" t="s">
        <v>38</v>
      </c>
      <c r="C6" s="1" t="s">
        <v>29</v>
      </c>
      <c r="D6" s="1" t="s">
        <v>36</v>
      </c>
      <c r="E6" s="1" t="s">
        <v>31</v>
      </c>
      <c r="F6" s="11" t="s">
        <v>31</v>
      </c>
      <c r="G6" s="11" t="s">
        <v>31</v>
      </c>
      <c r="H6" s="11"/>
    </row>
    <row r="7" spans="1:19" hidden="1">
      <c r="A7" s="10" t="s">
        <v>13</v>
      </c>
      <c r="B7" s="1" t="s">
        <v>39</v>
      </c>
      <c r="C7" s="1" t="s">
        <v>29</v>
      </c>
      <c r="D7" s="1" t="s">
        <v>30</v>
      </c>
      <c r="E7" s="1" t="s">
        <v>31</v>
      </c>
      <c r="F7" s="11" t="s">
        <v>31</v>
      </c>
      <c r="G7" s="11" t="s">
        <v>31</v>
      </c>
      <c r="H7" s="11"/>
    </row>
    <row r="8" spans="1:19" hidden="1">
      <c r="A8" s="10" t="s">
        <v>13</v>
      </c>
      <c r="B8" s="1" t="s">
        <v>40</v>
      </c>
      <c r="C8" s="1" t="s">
        <v>29</v>
      </c>
      <c r="D8" s="1" t="s">
        <v>36</v>
      </c>
      <c r="E8" s="1" t="s">
        <v>31</v>
      </c>
      <c r="F8" s="11" t="s">
        <v>31</v>
      </c>
      <c r="G8" s="11" t="s">
        <v>31</v>
      </c>
      <c r="H8" s="11"/>
    </row>
    <row r="9" spans="1:19" hidden="1">
      <c r="A9" s="10" t="s">
        <v>13</v>
      </c>
      <c r="B9" s="1" t="s">
        <v>41</v>
      </c>
      <c r="C9" s="1" t="s">
        <v>42</v>
      </c>
      <c r="D9" s="1" t="s">
        <v>30</v>
      </c>
      <c r="E9" s="1" t="s">
        <v>37</v>
      </c>
      <c r="F9" s="11" t="s">
        <v>37</v>
      </c>
      <c r="G9" s="11" t="s">
        <v>37</v>
      </c>
      <c r="H9" s="11"/>
    </row>
    <row r="10" spans="1:19" hidden="1">
      <c r="A10" s="10" t="s">
        <v>13</v>
      </c>
      <c r="B10" s="1" t="s">
        <v>43</v>
      </c>
      <c r="C10" s="1" t="s">
        <v>29</v>
      </c>
      <c r="D10" s="1" t="s">
        <v>30</v>
      </c>
      <c r="E10" s="1" t="s">
        <v>31</v>
      </c>
      <c r="F10" s="11" t="s">
        <v>31</v>
      </c>
      <c r="G10" s="11" t="s">
        <v>31</v>
      </c>
      <c r="H10" s="11"/>
    </row>
    <row r="11" spans="1:19" hidden="1">
      <c r="A11" s="10" t="s">
        <v>13</v>
      </c>
      <c r="B11" s="1" t="s">
        <v>44</v>
      </c>
      <c r="C11" s="1" t="s">
        <v>29</v>
      </c>
      <c r="D11" s="1" t="s">
        <v>36</v>
      </c>
      <c r="E11" s="1" t="s">
        <v>37</v>
      </c>
      <c r="F11" s="11" t="s">
        <v>37</v>
      </c>
      <c r="G11" s="11" t="s">
        <v>45</v>
      </c>
      <c r="H11" s="11"/>
    </row>
    <row r="12" spans="1:19" hidden="1">
      <c r="A12" s="10" t="s">
        <v>13</v>
      </c>
      <c r="B12" s="1" t="s">
        <v>46</v>
      </c>
      <c r="C12" s="1" t="s">
        <v>29</v>
      </c>
      <c r="D12" s="1" t="s">
        <v>30</v>
      </c>
      <c r="E12" s="1" t="s">
        <v>45</v>
      </c>
      <c r="F12" s="11" t="s">
        <v>45</v>
      </c>
      <c r="G12" s="11" t="s">
        <v>45</v>
      </c>
      <c r="H12" s="11"/>
    </row>
    <row r="13" spans="1:19" hidden="1">
      <c r="A13" s="10" t="s">
        <v>13</v>
      </c>
      <c r="B13" s="1" t="s">
        <v>47</v>
      </c>
      <c r="C13" s="1" t="s">
        <v>29</v>
      </c>
      <c r="D13" s="1" t="s">
        <v>36</v>
      </c>
      <c r="E13" s="1" t="s">
        <v>37</v>
      </c>
      <c r="F13" s="11" t="s">
        <v>37</v>
      </c>
      <c r="G13" s="11" t="s">
        <v>45</v>
      </c>
      <c r="H13" s="11"/>
    </row>
    <row r="14" spans="1:19" hidden="1">
      <c r="A14" s="10" t="s">
        <v>13</v>
      </c>
      <c r="B14" s="1" t="s">
        <v>48</v>
      </c>
      <c r="C14" s="1" t="s">
        <v>35</v>
      </c>
      <c r="D14" s="1" t="s">
        <v>36</v>
      </c>
      <c r="E14" s="1" t="s">
        <v>49</v>
      </c>
      <c r="F14" s="11" t="s">
        <v>49</v>
      </c>
      <c r="G14" s="11" t="s">
        <v>49</v>
      </c>
      <c r="H14" s="11"/>
      <c r="I14">
        <v>1</v>
      </c>
    </row>
    <row r="15" spans="1:19" hidden="1">
      <c r="A15" s="10" t="s">
        <v>13</v>
      </c>
      <c r="B15" s="1" t="s">
        <v>50</v>
      </c>
      <c r="C15" s="1" t="s">
        <v>35</v>
      </c>
      <c r="D15" s="1" t="s">
        <v>36</v>
      </c>
      <c r="E15" s="1" t="s">
        <v>49</v>
      </c>
      <c r="F15" s="11" t="s">
        <v>49</v>
      </c>
      <c r="G15" s="11" t="s">
        <v>49</v>
      </c>
      <c r="H15" s="11"/>
      <c r="I15">
        <v>1</v>
      </c>
    </row>
    <row r="16" spans="1:19" hidden="1">
      <c r="A16" s="10" t="s">
        <v>13</v>
      </c>
      <c r="B16" s="1" t="s">
        <v>51</v>
      </c>
      <c r="C16" s="1" t="s">
        <v>42</v>
      </c>
      <c r="D16" s="1" t="s">
        <v>36</v>
      </c>
      <c r="E16" s="1" t="s">
        <v>31</v>
      </c>
      <c r="F16" s="11" t="s">
        <v>31</v>
      </c>
      <c r="G16" s="11" t="s">
        <v>31</v>
      </c>
      <c r="H16" s="11"/>
    </row>
    <row r="17" spans="1:11" hidden="1">
      <c r="A17" s="10" t="s">
        <v>13</v>
      </c>
      <c r="B17" s="1" t="s">
        <v>52</v>
      </c>
      <c r="C17" s="1" t="s">
        <v>42</v>
      </c>
      <c r="D17" s="1" t="s">
        <v>36</v>
      </c>
      <c r="E17" s="1" t="s">
        <v>31</v>
      </c>
      <c r="F17" s="11" t="s">
        <v>31</v>
      </c>
      <c r="G17" s="11" t="s">
        <v>31</v>
      </c>
      <c r="H17" s="11"/>
    </row>
    <row r="18" spans="1:11" hidden="1">
      <c r="A18" s="10" t="s">
        <v>13</v>
      </c>
      <c r="B18" s="1" t="s">
        <v>53</v>
      </c>
      <c r="C18" s="1" t="s">
        <v>54</v>
      </c>
      <c r="D18" s="1" t="s">
        <v>36</v>
      </c>
      <c r="E18" s="1" t="s">
        <v>31</v>
      </c>
      <c r="F18" s="11" t="s">
        <v>31</v>
      </c>
      <c r="G18" s="11" t="s">
        <v>31</v>
      </c>
      <c r="H18" s="11"/>
    </row>
    <row r="19" spans="1:11" hidden="1">
      <c r="A19" s="10" t="s">
        <v>13</v>
      </c>
      <c r="B19" s="1" t="s">
        <v>55</v>
      </c>
      <c r="C19" s="1" t="s">
        <v>54</v>
      </c>
      <c r="D19" s="1" t="s">
        <v>36</v>
      </c>
      <c r="E19" s="1" t="s">
        <v>31</v>
      </c>
      <c r="F19" s="11" t="s">
        <v>31</v>
      </c>
      <c r="G19" s="11" t="s">
        <v>31</v>
      </c>
      <c r="H19" s="11"/>
    </row>
    <row r="20" spans="1:11" hidden="1">
      <c r="A20" s="10" t="s">
        <v>13</v>
      </c>
      <c r="B20" s="1" t="s">
        <v>56</v>
      </c>
      <c r="C20" s="1" t="s">
        <v>54</v>
      </c>
      <c r="D20" s="1" t="s">
        <v>36</v>
      </c>
      <c r="E20" s="1" t="s">
        <v>31</v>
      </c>
      <c r="F20" s="11" t="s">
        <v>31</v>
      </c>
      <c r="G20" s="11" t="s">
        <v>31</v>
      </c>
      <c r="H20" s="11"/>
    </row>
    <row r="21" spans="1:11" hidden="1">
      <c r="A21" s="10" t="s">
        <v>13</v>
      </c>
      <c r="B21" s="1" t="s">
        <v>57</v>
      </c>
      <c r="C21" s="1" t="s">
        <v>35</v>
      </c>
      <c r="D21" s="1" t="s">
        <v>36</v>
      </c>
      <c r="E21" s="1" t="s">
        <v>31</v>
      </c>
      <c r="F21" s="11" t="s">
        <v>31</v>
      </c>
      <c r="G21" s="11" t="s">
        <v>31</v>
      </c>
      <c r="H21" s="11"/>
    </row>
    <row r="22" spans="1:11" hidden="1">
      <c r="A22" s="10" t="s">
        <v>13</v>
      </c>
      <c r="B22" s="1" t="s">
        <v>58</v>
      </c>
      <c r="C22" s="1" t="s">
        <v>54</v>
      </c>
      <c r="D22" s="1" t="s">
        <v>36</v>
      </c>
      <c r="E22" s="1" t="s">
        <v>31</v>
      </c>
      <c r="F22" s="11" t="s">
        <v>31</v>
      </c>
      <c r="G22" s="11" t="s">
        <v>31</v>
      </c>
      <c r="H22" s="11"/>
    </row>
    <row r="23" spans="1:11" hidden="1">
      <c r="A23" s="10" t="s">
        <v>13</v>
      </c>
      <c r="B23" s="1" t="s">
        <v>59</v>
      </c>
      <c r="C23" s="1" t="s">
        <v>60</v>
      </c>
      <c r="D23" s="1" t="s">
        <v>36</v>
      </c>
      <c r="E23" s="1" t="s">
        <v>49</v>
      </c>
      <c r="F23" s="11" t="s">
        <v>49</v>
      </c>
      <c r="G23" s="11" t="s">
        <v>49</v>
      </c>
      <c r="H23" s="11"/>
      <c r="I23">
        <v>1</v>
      </c>
      <c r="K23" t="b">
        <f>G23=F23</f>
        <v>1</v>
      </c>
    </row>
    <row r="24" spans="1:11" hidden="1">
      <c r="A24" s="10" t="s">
        <v>13</v>
      </c>
      <c r="B24" s="1" t="s">
        <v>61</v>
      </c>
      <c r="C24" s="1" t="s">
        <v>60</v>
      </c>
      <c r="D24" s="1" t="s">
        <v>36</v>
      </c>
      <c r="E24" s="1" t="s">
        <v>37</v>
      </c>
      <c r="F24" s="11" t="s">
        <v>37</v>
      </c>
      <c r="G24" s="11" t="s">
        <v>37</v>
      </c>
      <c r="H24" s="11"/>
      <c r="I24">
        <v>1</v>
      </c>
      <c r="K24" t="b">
        <f>G24=F24</f>
        <v>1</v>
      </c>
    </row>
    <row r="25" spans="1:11" hidden="1">
      <c r="A25" s="10" t="s">
        <v>13</v>
      </c>
      <c r="B25" s="1" t="s">
        <v>62</v>
      </c>
      <c r="C25" s="1" t="s">
        <v>29</v>
      </c>
      <c r="D25" s="1" t="s">
        <v>36</v>
      </c>
      <c r="E25" s="1" t="s">
        <v>31</v>
      </c>
      <c r="F25" s="11" t="s">
        <v>31</v>
      </c>
      <c r="G25" s="11" t="s">
        <v>31</v>
      </c>
      <c r="H25" s="11"/>
    </row>
    <row r="26" spans="1:11" hidden="1">
      <c r="A26" s="10" t="s">
        <v>13</v>
      </c>
      <c r="B26" s="1" t="s">
        <v>63</v>
      </c>
      <c r="C26" s="1" t="s">
        <v>29</v>
      </c>
      <c r="D26" s="1" t="s">
        <v>30</v>
      </c>
      <c r="E26" s="1" t="s">
        <v>31</v>
      </c>
      <c r="F26" s="11" t="s">
        <v>31</v>
      </c>
      <c r="G26" s="11" t="s">
        <v>31</v>
      </c>
      <c r="H26" s="11"/>
    </row>
    <row r="27" spans="1:11" hidden="1">
      <c r="A27" s="10" t="s">
        <v>13</v>
      </c>
      <c r="B27" s="1" t="s">
        <v>64</v>
      </c>
      <c r="C27" s="1" t="s">
        <v>35</v>
      </c>
      <c r="D27" s="1" t="s">
        <v>30</v>
      </c>
      <c r="E27" s="1" t="s">
        <v>49</v>
      </c>
      <c r="F27" s="11" t="s">
        <v>49</v>
      </c>
      <c r="G27" s="11" t="s">
        <v>49</v>
      </c>
      <c r="H27" s="11"/>
      <c r="I27">
        <v>1</v>
      </c>
    </row>
    <row r="28" spans="1:11" hidden="1">
      <c r="A28" s="10" t="s">
        <v>13</v>
      </c>
      <c r="B28" s="1" t="s">
        <v>65</v>
      </c>
      <c r="C28" s="1" t="s">
        <v>29</v>
      </c>
      <c r="D28" s="1" t="s">
        <v>30</v>
      </c>
      <c r="E28" s="1" t="s">
        <v>31</v>
      </c>
      <c r="F28" s="11" t="s">
        <v>31</v>
      </c>
      <c r="G28" s="11" t="s">
        <v>31</v>
      </c>
      <c r="H28" s="11"/>
    </row>
    <row r="29" spans="1:11" hidden="1">
      <c r="A29" s="10" t="s">
        <v>13</v>
      </c>
      <c r="B29" s="1" t="s">
        <v>66</v>
      </c>
      <c r="C29" s="1" t="s">
        <v>29</v>
      </c>
      <c r="D29" s="1" t="s">
        <v>36</v>
      </c>
      <c r="E29" s="1" t="s">
        <v>31</v>
      </c>
      <c r="F29" s="11" t="s">
        <v>31</v>
      </c>
      <c r="G29" s="11" t="s">
        <v>31</v>
      </c>
      <c r="H29" s="11"/>
    </row>
    <row r="30" spans="1:11" hidden="1">
      <c r="A30" s="10" t="s">
        <v>13</v>
      </c>
      <c r="B30" s="1" t="s">
        <v>67</v>
      </c>
      <c r="C30" s="1" t="s">
        <v>29</v>
      </c>
      <c r="D30" s="1" t="s">
        <v>30</v>
      </c>
      <c r="E30" s="1" t="s">
        <v>31</v>
      </c>
      <c r="F30" s="11" t="s">
        <v>31</v>
      </c>
      <c r="G30" s="11" t="s">
        <v>31</v>
      </c>
      <c r="H30" s="11"/>
    </row>
    <row r="31" spans="1:11" hidden="1">
      <c r="A31" s="10" t="s">
        <v>13</v>
      </c>
      <c r="B31" s="1" t="s">
        <v>68</v>
      </c>
      <c r="C31" s="1" t="s">
        <v>60</v>
      </c>
      <c r="D31" s="1" t="s">
        <v>36</v>
      </c>
      <c r="E31" s="1" t="s">
        <v>49</v>
      </c>
      <c r="F31" s="11" t="s">
        <v>49</v>
      </c>
      <c r="G31" s="11" t="s">
        <v>49</v>
      </c>
      <c r="H31" s="11"/>
      <c r="I31">
        <v>1</v>
      </c>
      <c r="K31" t="b">
        <f>G31=F31</f>
        <v>1</v>
      </c>
    </row>
    <row r="32" spans="1:11" hidden="1">
      <c r="A32" s="10" t="s">
        <v>13</v>
      </c>
      <c r="B32" s="1" t="s">
        <v>69</v>
      </c>
      <c r="C32" s="1" t="s">
        <v>35</v>
      </c>
      <c r="D32" s="1" t="s">
        <v>36</v>
      </c>
      <c r="E32" s="1" t="s">
        <v>49</v>
      </c>
      <c r="F32" s="11" t="s">
        <v>49</v>
      </c>
      <c r="G32" s="11" t="s">
        <v>49</v>
      </c>
      <c r="H32" s="11"/>
      <c r="I32">
        <v>1</v>
      </c>
    </row>
    <row r="33" spans="1:8" hidden="1">
      <c r="A33" s="10" t="s">
        <v>13</v>
      </c>
      <c r="B33" s="1" t="s">
        <v>70</v>
      </c>
      <c r="C33" s="1" t="s">
        <v>71</v>
      </c>
      <c r="D33" s="1" t="s">
        <v>36</v>
      </c>
      <c r="E33" s="1" t="s">
        <v>49</v>
      </c>
      <c r="F33" s="11" t="s">
        <v>49</v>
      </c>
      <c r="G33" s="11" t="s">
        <v>49</v>
      </c>
      <c r="H33" s="11"/>
    </row>
    <row r="34" spans="1:8" hidden="1">
      <c r="A34" s="10" t="s">
        <v>13</v>
      </c>
      <c r="B34" s="1" t="s">
        <v>72</v>
      </c>
      <c r="C34" s="1" t="s">
        <v>54</v>
      </c>
      <c r="D34" s="1" t="s">
        <v>36</v>
      </c>
      <c r="E34" s="1" t="s">
        <v>31</v>
      </c>
      <c r="F34" s="11" t="s">
        <v>31</v>
      </c>
      <c r="G34" s="11" t="s">
        <v>31</v>
      </c>
      <c r="H34" s="11"/>
    </row>
    <row r="35" spans="1:8" hidden="1">
      <c r="A35" s="10" t="s">
        <v>13</v>
      </c>
      <c r="B35" s="1" t="s">
        <v>73</v>
      </c>
      <c r="C35" s="1" t="s">
        <v>29</v>
      </c>
      <c r="D35" s="1" t="s">
        <v>36</v>
      </c>
      <c r="E35" s="1" t="s">
        <v>31</v>
      </c>
      <c r="F35" s="11" t="s">
        <v>31</v>
      </c>
      <c r="G35" s="11" t="s">
        <v>31</v>
      </c>
      <c r="H35" s="11"/>
    </row>
    <row r="36" spans="1:8" hidden="1">
      <c r="A36" s="10" t="s">
        <v>13</v>
      </c>
      <c r="B36" s="1" t="s">
        <v>74</v>
      </c>
      <c r="C36" s="1" t="s">
        <v>42</v>
      </c>
      <c r="D36" s="1" t="s">
        <v>36</v>
      </c>
      <c r="E36" s="1" t="s">
        <v>31</v>
      </c>
      <c r="F36" s="11" t="s">
        <v>31</v>
      </c>
      <c r="G36" s="11" t="s">
        <v>31</v>
      </c>
      <c r="H36" s="11"/>
    </row>
    <row r="37" spans="1:8" hidden="1">
      <c r="A37" s="10" t="s">
        <v>13</v>
      </c>
      <c r="B37" s="1" t="s">
        <v>75</v>
      </c>
      <c r="C37" s="1" t="s">
        <v>42</v>
      </c>
      <c r="D37" s="1" t="s">
        <v>30</v>
      </c>
      <c r="E37" s="1" t="s">
        <v>49</v>
      </c>
      <c r="F37" s="11" t="s">
        <v>49</v>
      </c>
      <c r="G37" s="11" t="s">
        <v>49</v>
      </c>
      <c r="H37" s="11"/>
    </row>
    <row r="38" spans="1:8" hidden="1">
      <c r="A38" s="10" t="s">
        <v>13</v>
      </c>
      <c r="B38" s="1" t="s">
        <v>76</v>
      </c>
      <c r="C38" s="1" t="s">
        <v>29</v>
      </c>
      <c r="D38" s="1" t="s">
        <v>36</v>
      </c>
      <c r="E38" s="1" t="s">
        <v>31</v>
      </c>
      <c r="F38" s="11" t="s">
        <v>31</v>
      </c>
      <c r="G38" s="11" t="s">
        <v>31</v>
      </c>
      <c r="H38" s="11"/>
    </row>
    <row r="39" spans="1:8" hidden="1">
      <c r="A39" s="10" t="s">
        <v>13</v>
      </c>
      <c r="B39" s="1" t="s">
        <v>77</v>
      </c>
      <c r="C39" s="1" t="s">
        <v>29</v>
      </c>
      <c r="D39" s="1" t="s">
        <v>30</v>
      </c>
      <c r="E39" s="1" t="s">
        <v>31</v>
      </c>
      <c r="F39" s="11" t="s">
        <v>31</v>
      </c>
      <c r="G39" s="11" t="s">
        <v>31</v>
      </c>
      <c r="H39" s="11"/>
    </row>
    <row r="40" spans="1:8" hidden="1">
      <c r="A40" s="10" t="s">
        <v>13</v>
      </c>
      <c r="B40" s="1" t="s">
        <v>78</v>
      </c>
      <c r="C40" s="1" t="s">
        <v>29</v>
      </c>
      <c r="D40" s="1" t="s">
        <v>30</v>
      </c>
      <c r="E40" s="1" t="s">
        <v>31</v>
      </c>
      <c r="F40" s="11" t="s">
        <v>31</v>
      </c>
      <c r="G40" s="11" t="s">
        <v>31</v>
      </c>
      <c r="H40" s="11"/>
    </row>
    <row r="41" spans="1:8" hidden="1">
      <c r="A41" s="10" t="s">
        <v>13</v>
      </c>
      <c r="B41" s="1" t="s">
        <v>79</v>
      </c>
      <c r="C41" s="1" t="s">
        <v>29</v>
      </c>
      <c r="D41" s="1" t="s">
        <v>36</v>
      </c>
      <c r="E41" s="1" t="s">
        <v>31</v>
      </c>
      <c r="F41" s="11" t="s">
        <v>31</v>
      </c>
      <c r="G41" s="11" t="s">
        <v>31</v>
      </c>
      <c r="H41" s="11"/>
    </row>
    <row r="42" spans="1:8" hidden="1">
      <c r="A42" s="10" t="s">
        <v>13</v>
      </c>
      <c r="B42" s="1" t="s">
        <v>80</v>
      </c>
      <c r="C42" s="1" t="s">
        <v>29</v>
      </c>
      <c r="D42" s="1" t="s">
        <v>36</v>
      </c>
      <c r="E42" s="1" t="s">
        <v>31</v>
      </c>
      <c r="F42" s="11" t="s">
        <v>31</v>
      </c>
      <c r="G42" s="11" t="s">
        <v>31</v>
      </c>
      <c r="H42" s="11"/>
    </row>
    <row r="43" spans="1:8" hidden="1">
      <c r="A43" s="10" t="s">
        <v>13</v>
      </c>
      <c r="B43" s="1" t="s">
        <v>81</v>
      </c>
      <c r="C43" s="1" t="s">
        <v>29</v>
      </c>
      <c r="D43" s="1" t="s">
        <v>36</v>
      </c>
      <c r="E43" s="1" t="s">
        <v>31</v>
      </c>
      <c r="F43" s="11" t="s">
        <v>31</v>
      </c>
      <c r="G43" s="11" t="s">
        <v>31</v>
      </c>
      <c r="H43" s="11"/>
    </row>
    <row r="44" spans="1:8" hidden="1">
      <c r="A44" s="10" t="s">
        <v>13</v>
      </c>
      <c r="B44" s="1" t="s">
        <v>82</v>
      </c>
      <c r="C44" s="1" t="s">
        <v>29</v>
      </c>
      <c r="D44" s="1" t="s">
        <v>30</v>
      </c>
      <c r="E44" s="1" t="s">
        <v>31</v>
      </c>
      <c r="F44" s="11" t="s">
        <v>31</v>
      </c>
      <c r="G44" s="11" t="s">
        <v>31</v>
      </c>
      <c r="H44" s="11"/>
    </row>
    <row r="45" spans="1:8" hidden="1">
      <c r="A45" s="10" t="s">
        <v>13</v>
      </c>
      <c r="B45" s="1" t="s">
        <v>83</v>
      </c>
      <c r="C45" s="1" t="s">
        <v>54</v>
      </c>
      <c r="D45" s="1" t="s">
        <v>36</v>
      </c>
      <c r="E45" s="1" t="s">
        <v>45</v>
      </c>
      <c r="F45" s="11" t="s">
        <v>45</v>
      </c>
      <c r="G45" s="11" t="s">
        <v>45</v>
      </c>
      <c r="H45" s="11"/>
    </row>
    <row r="46" spans="1:8" hidden="1">
      <c r="A46" s="10" t="s">
        <v>13</v>
      </c>
      <c r="B46" s="1" t="s">
        <v>84</v>
      </c>
      <c r="C46" s="1" t="s">
        <v>54</v>
      </c>
      <c r="D46" s="1" t="s">
        <v>30</v>
      </c>
      <c r="E46" s="1" t="s">
        <v>31</v>
      </c>
      <c r="F46" s="11" t="s">
        <v>31</v>
      </c>
      <c r="G46" s="11" t="s">
        <v>31</v>
      </c>
      <c r="H46" s="11"/>
    </row>
    <row r="47" spans="1:8" hidden="1">
      <c r="A47" s="10" t="s">
        <v>13</v>
      </c>
      <c r="B47" s="1" t="s">
        <v>85</v>
      </c>
      <c r="C47" s="1" t="s">
        <v>42</v>
      </c>
      <c r="D47" s="1" t="s">
        <v>36</v>
      </c>
      <c r="E47" s="1" t="s">
        <v>49</v>
      </c>
      <c r="F47" s="11" t="s">
        <v>49</v>
      </c>
      <c r="G47" s="11" t="s">
        <v>49</v>
      </c>
      <c r="H47" s="11"/>
    </row>
    <row r="48" spans="1:8" hidden="1">
      <c r="A48" s="10" t="s">
        <v>13</v>
      </c>
      <c r="B48" s="1" t="s">
        <v>86</v>
      </c>
      <c r="C48" s="1" t="s">
        <v>29</v>
      </c>
      <c r="D48" s="1" t="s">
        <v>36</v>
      </c>
      <c r="E48" s="1" t="s">
        <v>31</v>
      </c>
      <c r="F48" s="11" t="s">
        <v>31</v>
      </c>
      <c r="G48" s="11" t="s">
        <v>31</v>
      </c>
      <c r="H48" s="11"/>
    </row>
    <row r="49" spans="1:11" hidden="1">
      <c r="A49" s="10" t="s">
        <v>13</v>
      </c>
      <c r="B49" s="1" t="s">
        <v>87</v>
      </c>
      <c r="C49" s="1" t="s">
        <v>29</v>
      </c>
      <c r="D49" s="1" t="s">
        <v>30</v>
      </c>
      <c r="E49" s="1" t="s">
        <v>31</v>
      </c>
      <c r="F49" s="11" t="s">
        <v>31</v>
      </c>
      <c r="G49" s="11" t="s">
        <v>31</v>
      </c>
      <c r="H49" s="11"/>
    </row>
    <row r="50" spans="1:11" hidden="1">
      <c r="A50" s="10" t="s">
        <v>13</v>
      </c>
      <c r="B50" s="1" t="s">
        <v>88</v>
      </c>
      <c r="C50" s="1" t="s">
        <v>42</v>
      </c>
      <c r="D50" s="1" t="s">
        <v>36</v>
      </c>
      <c r="E50" s="1" t="s">
        <v>37</v>
      </c>
      <c r="F50" s="11" t="s">
        <v>37</v>
      </c>
      <c r="G50" s="11" t="s">
        <v>45</v>
      </c>
      <c r="H50" s="11"/>
    </row>
    <row r="51" spans="1:11" hidden="1">
      <c r="A51" s="10" t="s">
        <v>13</v>
      </c>
      <c r="B51" s="1" t="s">
        <v>89</v>
      </c>
      <c r="C51" s="1" t="s">
        <v>35</v>
      </c>
      <c r="D51" s="1" t="s">
        <v>36</v>
      </c>
      <c r="E51" s="1" t="s">
        <v>49</v>
      </c>
      <c r="F51" s="11" t="s">
        <v>49</v>
      </c>
      <c r="G51" s="11" t="s">
        <v>49</v>
      </c>
      <c r="H51" s="11"/>
      <c r="I51">
        <v>1</v>
      </c>
    </row>
    <row r="52" spans="1:11" hidden="1">
      <c r="A52" s="10" t="s">
        <v>13</v>
      </c>
      <c r="B52" s="1" t="s">
        <v>90</v>
      </c>
      <c r="C52" s="1" t="s">
        <v>29</v>
      </c>
      <c r="D52" s="1" t="s">
        <v>36</v>
      </c>
      <c r="E52" s="1" t="s">
        <v>31</v>
      </c>
      <c r="F52" s="11" t="s">
        <v>31</v>
      </c>
      <c r="G52" s="11" t="s">
        <v>31</v>
      </c>
      <c r="H52" s="11"/>
    </row>
    <row r="53" spans="1:11" hidden="1">
      <c r="A53" s="10" t="s">
        <v>13</v>
      </c>
      <c r="B53" s="1" t="s">
        <v>91</v>
      </c>
      <c r="C53" s="1" t="s">
        <v>29</v>
      </c>
      <c r="D53" s="1" t="s">
        <v>36</v>
      </c>
      <c r="E53" s="1" t="s">
        <v>31</v>
      </c>
      <c r="F53" s="11" t="s">
        <v>31</v>
      </c>
      <c r="G53" s="11" t="s">
        <v>31</v>
      </c>
      <c r="H53" s="11"/>
    </row>
    <row r="54" spans="1:11" hidden="1">
      <c r="A54" s="10" t="s">
        <v>13</v>
      </c>
      <c r="B54" s="1" t="s">
        <v>92</v>
      </c>
      <c r="C54" s="1" t="s">
        <v>29</v>
      </c>
      <c r="D54" s="1" t="s">
        <v>36</v>
      </c>
      <c r="E54" s="1" t="s">
        <v>37</v>
      </c>
      <c r="F54" s="11" t="s">
        <v>49</v>
      </c>
      <c r="G54" s="11" t="s">
        <v>37</v>
      </c>
      <c r="H54" s="11" t="s">
        <v>93</v>
      </c>
    </row>
    <row r="55" spans="1:11" hidden="1">
      <c r="A55" s="10" t="s">
        <v>13</v>
      </c>
      <c r="B55" s="1" t="s">
        <v>94</v>
      </c>
      <c r="C55" s="1" t="s">
        <v>29</v>
      </c>
      <c r="D55" s="1" t="s">
        <v>36</v>
      </c>
      <c r="E55" s="1" t="s">
        <v>31</v>
      </c>
      <c r="F55" s="11" t="s">
        <v>31</v>
      </c>
      <c r="G55" s="11" t="s">
        <v>31</v>
      </c>
      <c r="H55" s="11"/>
    </row>
    <row r="56" spans="1:11" hidden="1">
      <c r="A56" s="10" t="s">
        <v>13</v>
      </c>
      <c r="B56" s="1" t="s">
        <v>95</v>
      </c>
      <c r="C56" s="1" t="s">
        <v>29</v>
      </c>
      <c r="D56" s="1" t="s">
        <v>36</v>
      </c>
      <c r="E56" s="1" t="s">
        <v>31</v>
      </c>
      <c r="F56" s="11" t="s">
        <v>31</v>
      </c>
      <c r="G56" s="11" t="s">
        <v>31</v>
      </c>
      <c r="H56" s="11"/>
    </row>
    <row r="57" spans="1:11" hidden="1">
      <c r="A57" s="10" t="s">
        <v>13</v>
      </c>
      <c r="B57" s="1" t="s">
        <v>96</v>
      </c>
      <c r="C57" s="1" t="s">
        <v>35</v>
      </c>
      <c r="D57" s="1" t="s">
        <v>36</v>
      </c>
      <c r="E57" s="1" t="s">
        <v>31</v>
      </c>
      <c r="F57" s="11" t="s">
        <v>31</v>
      </c>
      <c r="G57" s="11" t="s">
        <v>31</v>
      </c>
      <c r="H57" s="11"/>
    </row>
    <row r="58" spans="1:11" hidden="1">
      <c r="A58" s="10" t="s">
        <v>13</v>
      </c>
      <c r="B58" s="1" t="s">
        <v>97</v>
      </c>
      <c r="C58" s="1" t="s">
        <v>29</v>
      </c>
      <c r="D58" s="1" t="s">
        <v>36</v>
      </c>
      <c r="E58" s="1" t="s">
        <v>31</v>
      </c>
      <c r="F58" s="11" t="s">
        <v>31</v>
      </c>
      <c r="G58" s="11" t="s">
        <v>31</v>
      </c>
      <c r="H58" s="11"/>
    </row>
    <row r="59" spans="1:11" hidden="1">
      <c r="A59" s="10" t="s">
        <v>13</v>
      </c>
      <c r="B59" s="1" t="s">
        <v>98</v>
      </c>
      <c r="C59" s="1" t="s">
        <v>29</v>
      </c>
      <c r="D59" s="1" t="s">
        <v>36</v>
      </c>
      <c r="E59" s="1" t="s">
        <v>37</v>
      </c>
      <c r="F59" s="11" t="s">
        <v>37</v>
      </c>
      <c r="G59" s="11" t="s">
        <v>37</v>
      </c>
      <c r="H59" s="11"/>
    </row>
    <row r="60" spans="1:11" hidden="1">
      <c r="A60" s="10" t="s">
        <v>13</v>
      </c>
      <c r="B60" s="1" t="s">
        <v>99</v>
      </c>
      <c r="C60" s="1" t="s">
        <v>35</v>
      </c>
      <c r="D60" s="1" t="s">
        <v>36</v>
      </c>
      <c r="E60" s="1" t="s">
        <v>49</v>
      </c>
      <c r="F60" s="11" t="s">
        <v>49</v>
      </c>
      <c r="G60" s="11" t="s">
        <v>49</v>
      </c>
      <c r="H60" s="11"/>
      <c r="I60">
        <v>1</v>
      </c>
    </row>
    <row r="61" spans="1:11" hidden="1">
      <c r="A61" s="10" t="s">
        <v>13</v>
      </c>
      <c r="B61" s="1" t="s">
        <v>100</v>
      </c>
      <c r="C61" s="1" t="s">
        <v>54</v>
      </c>
      <c r="D61" s="1" t="s">
        <v>36</v>
      </c>
      <c r="E61" s="1" t="s">
        <v>45</v>
      </c>
      <c r="F61" s="11" t="s">
        <v>45</v>
      </c>
      <c r="G61" s="11" t="s">
        <v>45</v>
      </c>
      <c r="H61" s="11"/>
    </row>
    <row r="62" spans="1:11" hidden="1">
      <c r="A62" s="10" t="s">
        <v>13</v>
      </c>
      <c r="B62" s="1" t="s">
        <v>101</v>
      </c>
      <c r="C62" s="1" t="s">
        <v>54</v>
      </c>
      <c r="D62" s="1" t="s">
        <v>36</v>
      </c>
      <c r="E62" s="1" t="s">
        <v>31</v>
      </c>
      <c r="F62" s="11" t="s">
        <v>31</v>
      </c>
      <c r="G62" s="11" t="s">
        <v>31</v>
      </c>
      <c r="H62" s="11"/>
    </row>
    <row r="63" spans="1:11">
      <c r="A63" s="10" t="s">
        <v>13</v>
      </c>
      <c r="B63" s="1" t="s">
        <v>102</v>
      </c>
      <c r="C63" s="1" t="s">
        <v>60</v>
      </c>
      <c r="D63" s="1" t="s">
        <v>36</v>
      </c>
      <c r="E63" s="1" t="s">
        <v>37</v>
      </c>
      <c r="F63" s="11" t="s">
        <v>49</v>
      </c>
      <c r="G63" s="11" t="s">
        <v>37</v>
      </c>
      <c r="H63" s="11" t="s">
        <v>103</v>
      </c>
      <c r="I63">
        <v>1</v>
      </c>
      <c r="K63" t="b">
        <f>G63=F63</f>
        <v>0</v>
      </c>
    </row>
    <row r="64" spans="1:11" hidden="1">
      <c r="A64" s="10" t="s">
        <v>13</v>
      </c>
      <c r="B64" s="1" t="s">
        <v>104</v>
      </c>
      <c r="C64" s="1" t="s">
        <v>35</v>
      </c>
      <c r="D64" s="1" t="s">
        <v>36</v>
      </c>
      <c r="E64" s="1" t="s">
        <v>37</v>
      </c>
      <c r="F64" s="11" t="s">
        <v>37</v>
      </c>
      <c r="G64" s="11" t="s">
        <v>37</v>
      </c>
      <c r="H64" s="11"/>
      <c r="I64">
        <v>1</v>
      </c>
    </row>
    <row r="65" spans="1:9" hidden="1">
      <c r="A65" s="10" t="s">
        <v>13</v>
      </c>
      <c r="B65" s="1" t="s">
        <v>105</v>
      </c>
      <c r="C65" s="1" t="s">
        <v>29</v>
      </c>
      <c r="D65" s="1" t="s">
        <v>36</v>
      </c>
      <c r="E65" s="1" t="s">
        <v>31</v>
      </c>
      <c r="F65" s="11" t="s">
        <v>31</v>
      </c>
      <c r="G65" s="11" t="s">
        <v>31</v>
      </c>
      <c r="H65" s="11"/>
    </row>
    <row r="66" spans="1:9" hidden="1">
      <c r="A66" s="10" t="s">
        <v>13</v>
      </c>
      <c r="B66" s="1" t="s">
        <v>106</v>
      </c>
      <c r="C66" s="1" t="s">
        <v>29</v>
      </c>
      <c r="D66" s="1" t="s">
        <v>30</v>
      </c>
      <c r="E66" s="1" t="s">
        <v>31</v>
      </c>
      <c r="F66" s="11" t="s">
        <v>31</v>
      </c>
      <c r="G66" s="11" t="s">
        <v>31</v>
      </c>
      <c r="H66" s="11"/>
    </row>
    <row r="67" spans="1:9" hidden="1">
      <c r="A67" s="10" t="s">
        <v>13</v>
      </c>
      <c r="B67" s="1" t="s">
        <v>107</v>
      </c>
      <c r="C67" s="1" t="s">
        <v>29</v>
      </c>
      <c r="D67" s="1" t="s">
        <v>30</v>
      </c>
      <c r="E67" s="1" t="s">
        <v>31</v>
      </c>
      <c r="F67" s="11" t="s">
        <v>31</v>
      </c>
      <c r="G67" s="11" t="s">
        <v>31</v>
      </c>
      <c r="H67" s="11"/>
    </row>
    <row r="68" spans="1:9" hidden="1">
      <c r="A68" s="10" t="s">
        <v>13</v>
      </c>
      <c r="B68" s="1" t="s">
        <v>108</v>
      </c>
      <c r="C68" s="1" t="s">
        <v>29</v>
      </c>
      <c r="D68" s="1" t="s">
        <v>36</v>
      </c>
      <c r="E68" s="1" t="s">
        <v>31</v>
      </c>
      <c r="F68" s="11" t="s">
        <v>31</v>
      </c>
      <c r="G68" s="11" t="s">
        <v>31</v>
      </c>
      <c r="H68" s="11"/>
    </row>
    <row r="69" spans="1:9" hidden="1">
      <c r="A69" s="10" t="s">
        <v>13</v>
      </c>
      <c r="B69" s="1" t="s">
        <v>109</v>
      </c>
      <c r="C69" s="1" t="s">
        <v>35</v>
      </c>
      <c r="D69" s="1" t="s">
        <v>36</v>
      </c>
      <c r="E69" s="1" t="s">
        <v>37</v>
      </c>
      <c r="F69" s="11" t="s">
        <v>37</v>
      </c>
      <c r="G69" s="11" t="s">
        <v>37</v>
      </c>
      <c r="H69" s="11"/>
      <c r="I69">
        <v>1</v>
      </c>
    </row>
    <row r="70" spans="1:9" hidden="1">
      <c r="A70" s="10" t="s">
        <v>13</v>
      </c>
      <c r="B70" s="1" t="s">
        <v>110</v>
      </c>
      <c r="C70" s="1" t="s">
        <v>29</v>
      </c>
      <c r="D70" s="1" t="s">
        <v>36</v>
      </c>
      <c r="E70" s="1" t="s">
        <v>37</v>
      </c>
      <c r="F70" s="11" t="s">
        <v>37</v>
      </c>
      <c r="G70" s="11" t="s">
        <v>37</v>
      </c>
      <c r="H70" s="11"/>
    </row>
    <row r="71" spans="1:9" hidden="1">
      <c r="A71" s="10" t="s">
        <v>13</v>
      </c>
      <c r="B71" s="1" t="s">
        <v>111</v>
      </c>
      <c r="C71" s="1" t="s">
        <v>29</v>
      </c>
      <c r="D71" s="1" t="s">
        <v>36</v>
      </c>
      <c r="E71" s="1" t="s">
        <v>31</v>
      </c>
      <c r="F71" s="11" t="s">
        <v>31</v>
      </c>
      <c r="G71" s="11" t="s">
        <v>31</v>
      </c>
      <c r="H71" s="11"/>
    </row>
    <row r="72" spans="1:9" hidden="1">
      <c r="A72" s="10" t="s">
        <v>13</v>
      </c>
      <c r="B72" s="1" t="s">
        <v>112</v>
      </c>
      <c r="C72" s="1" t="s">
        <v>29</v>
      </c>
      <c r="D72" s="1" t="s">
        <v>36</v>
      </c>
      <c r="E72" s="1" t="s">
        <v>45</v>
      </c>
      <c r="F72" s="11" t="s">
        <v>45</v>
      </c>
      <c r="G72" s="11" t="s">
        <v>45</v>
      </c>
      <c r="H72" s="11"/>
    </row>
    <row r="73" spans="1:9" hidden="1">
      <c r="A73" s="10" t="s">
        <v>13</v>
      </c>
      <c r="B73" s="1" t="s">
        <v>113</v>
      </c>
      <c r="C73" s="1" t="s">
        <v>35</v>
      </c>
      <c r="D73" s="1" t="s">
        <v>36</v>
      </c>
      <c r="E73" s="1" t="s">
        <v>37</v>
      </c>
      <c r="F73" s="11" t="s">
        <v>37</v>
      </c>
      <c r="G73" s="11" t="s">
        <v>37</v>
      </c>
      <c r="H73" s="11"/>
      <c r="I73">
        <v>1</v>
      </c>
    </row>
    <row r="74" spans="1:9" s="34" customFormat="1" hidden="1">
      <c r="A74" s="34" t="s">
        <v>13</v>
      </c>
      <c r="B74" s="46" t="s">
        <v>114</v>
      </c>
      <c r="C74" s="46" t="s">
        <v>29</v>
      </c>
      <c r="D74" s="46" t="s">
        <v>30</v>
      </c>
      <c r="E74" s="1" t="s">
        <v>115</v>
      </c>
      <c r="F74" s="9" t="s">
        <v>115</v>
      </c>
      <c r="G74" s="9" t="s">
        <v>115</v>
      </c>
      <c r="H74" s="9"/>
    </row>
    <row r="75" spans="1:9" hidden="1">
      <c r="A75" s="10" t="s">
        <v>13</v>
      </c>
      <c r="B75" s="1" t="s">
        <v>116</v>
      </c>
      <c r="C75" s="1" t="s">
        <v>29</v>
      </c>
      <c r="D75" s="1" t="s">
        <v>36</v>
      </c>
      <c r="E75" s="1" t="s">
        <v>31</v>
      </c>
      <c r="F75" s="11" t="s">
        <v>31</v>
      </c>
      <c r="G75" s="11" t="s">
        <v>31</v>
      </c>
      <c r="H75" s="11"/>
    </row>
    <row r="76" spans="1:9" hidden="1">
      <c r="A76" s="10" t="s">
        <v>13</v>
      </c>
      <c r="B76" s="1" t="s">
        <v>117</v>
      </c>
      <c r="C76" s="1" t="s">
        <v>29</v>
      </c>
      <c r="D76" s="1" t="s">
        <v>30</v>
      </c>
      <c r="E76" s="1" t="s">
        <v>31</v>
      </c>
      <c r="F76" s="11" t="s">
        <v>31</v>
      </c>
      <c r="G76" s="11" t="s">
        <v>31</v>
      </c>
      <c r="H76" s="11"/>
    </row>
    <row r="77" spans="1:9" hidden="1">
      <c r="A77" s="10" t="s">
        <v>13</v>
      </c>
      <c r="B77" s="1" t="s">
        <v>118</v>
      </c>
      <c r="C77" s="1" t="s">
        <v>29</v>
      </c>
      <c r="D77" s="1" t="s">
        <v>30</v>
      </c>
      <c r="E77" s="1" t="s">
        <v>31</v>
      </c>
      <c r="F77" s="11" t="s">
        <v>31</v>
      </c>
      <c r="G77" s="11" t="s">
        <v>31</v>
      </c>
      <c r="H77" s="11"/>
    </row>
    <row r="78" spans="1:9" hidden="1">
      <c r="A78" s="10" t="s">
        <v>13</v>
      </c>
      <c r="B78" s="1" t="s">
        <v>119</v>
      </c>
      <c r="C78" s="1" t="s">
        <v>29</v>
      </c>
      <c r="D78" s="1" t="s">
        <v>30</v>
      </c>
      <c r="E78" s="1" t="s">
        <v>31</v>
      </c>
      <c r="F78" s="11" t="s">
        <v>31</v>
      </c>
      <c r="G78" s="11" t="s">
        <v>31</v>
      </c>
      <c r="H78" s="11"/>
    </row>
    <row r="79" spans="1:9" hidden="1">
      <c r="A79" s="10" t="s">
        <v>13</v>
      </c>
      <c r="B79" s="1" t="s">
        <v>120</v>
      </c>
      <c r="C79" s="1" t="s">
        <v>29</v>
      </c>
      <c r="D79" s="1" t="s">
        <v>30</v>
      </c>
      <c r="E79" s="1" t="s">
        <v>31</v>
      </c>
      <c r="F79" s="11" t="s">
        <v>31</v>
      </c>
      <c r="G79" s="11" t="s">
        <v>31</v>
      </c>
      <c r="H79" s="11"/>
    </row>
    <row r="80" spans="1:9" hidden="1">
      <c r="A80" s="10" t="s">
        <v>13</v>
      </c>
      <c r="B80" s="1" t="s">
        <v>121</v>
      </c>
      <c r="C80" s="1" t="s">
        <v>29</v>
      </c>
      <c r="D80" s="1" t="s">
        <v>36</v>
      </c>
      <c r="E80" s="1" t="s">
        <v>31</v>
      </c>
      <c r="F80" s="11" t="s">
        <v>31</v>
      </c>
      <c r="G80" s="11" t="s">
        <v>31</v>
      </c>
      <c r="H80" s="11"/>
    </row>
    <row r="81" spans="1:9" hidden="1">
      <c r="A81" s="10" t="s">
        <v>13</v>
      </c>
      <c r="B81" s="1" t="s">
        <v>122</v>
      </c>
      <c r="C81" s="1" t="s">
        <v>29</v>
      </c>
      <c r="D81" s="1" t="s">
        <v>30</v>
      </c>
      <c r="E81" s="1" t="s">
        <v>31</v>
      </c>
      <c r="F81" s="11" t="s">
        <v>31</v>
      </c>
      <c r="G81" s="11" t="s">
        <v>31</v>
      </c>
      <c r="H81" s="11"/>
    </row>
    <row r="82" spans="1:9" hidden="1">
      <c r="A82" s="10" t="s">
        <v>13</v>
      </c>
      <c r="B82" s="1" t="s">
        <v>123</v>
      </c>
      <c r="C82" s="1" t="s">
        <v>35</v>
      </c>
      <c r="D82" s="1" t="s">
        <v>36</v>
      </c>
      <c r="E82" s="1" t="s">
        <v>37</v>
      </c>
      <c r="F82" s="11" t="s">
        <v>37</v>
      </c>
      <c r="G82" s="11" t="s">
        <v>45</v>
      </c>
      <c r="H82" s="11"/>
      <c r="I82">
        <v>1</v>
      </c>
    </row>
    <row r="83" spans="1:9" hidden="1">
      <c r="A83" s="10" t="s">
        <v>13</v>
      </c>
      <c r="B83" s="1" t="s">
        <v>124</v>
      </c>
      <c r="C83" s="1" t="s">
        <v>54</v>
      </c>
      <c r="D83" s="1" t="s">
        <v>36</v>
      </c>
      <c r="E83" s="1" t="s">
        <v>31</v>
      </c>
      <c r="F83" s="11" t="s">
        <v>31</v>
      </c>
      <c r="G83" s="11" t="s">
        <v>31</v>
      </c>
      <c r="H83" s="11"/>
    </row>
    <row r="84" spans="1:9" hidden="1">
      <c r="A84" s="10" t="s">
        <v>13</v>
      </c>
      <c r="B84" s="1" t="s">
        <v>125</v>
      </c>
      <c r="C84" s="1" t="s">
        <v>29</v>
      </c>
      <c r="D84" s="1" t="s">
        <v>30</v>
      </c>
      <c r="E84" s="1" t="s">
        <v>31</v>
      </c>
      <c r="F84" s="11" t="s">
        <v>31</v>
      </c>
      <c r="G84" s="11" t="s">
        <v>31</v>
      </c>
      <c r="H84" s="11"/>
    </row>
    <row r="85" spans="1:9" hidden="1">
      <c r="A85" s="10" t="s">
        <v>13</v>
      </c>
      <c r="B85" s="1" t="s">
        <v>126</v>
      </c>
      <c r="C85" s="1" t="s">
        <v>29</v>
      </c>
      <c r="D85" s="1" t="s">
        <v>30</v>
      </c>
      <c r="E85" s="1" t="s">
        <v>31</v>
      </c>
      <c r="F85" s="11" t="s">
        <v>31</v>
      </c>
      <c r="G85" s="11" t="s">
        <v>31</v>
      </c>
      <c r="H85" s="11"/>
    </row>
    <row r="86" spans="1:9" hidden="1">
      <c r="A86" s="10" t="s">
        <v>13</v>
      </c>
      <c r="B86" s="1" t="s">
        <v>127</v>
      </c>
      <c r="C86" s="1" t="s">
        <v>29</v>
      </c>
      <c r="D86" s="1" t="s">
        <v>30</v>
      </c>
      <c r="E86" s="1" t="s">
        <v>31</v>
      </c>
      <c r="F86" s="11" t="s">
        <v>31</v>
      </c>
      <c r="G86" s="11" t="s">
        <v>31</v>
      </c>
      <c r="H86" s="11"/>
    </row>
    <row r="87" spans="1:9" hidden="1">
      <c r="A87" s="10" t="s">
        <v>13</v>
      </c>
      <c r="B87" s="1" t="s">
        <v>128</v>
      </c>
      <c r="C87" s="1" t="s">
        <v>29</v>
      </c>
      <c r="D87" s="1" t="s">
        <v>30</v>
      </c>
      <c r="E87" s="1" t="s">
        <v>31</v>
      </c>
      <c r="F87" s="11" t="s">
        <v>31</v>
      </c>
      <c r="G87" s="11" t="s">
        <v>31</v>
      </c>
      <c r="H87" s="11"/>
    </row>
    <row r="88" spans="1:9" hidden="1">
      <c r="A88" s="10" t="s">
        <v>13</v>
      </c>
      <c r="B88" s="1" t="s">
        <v>129</v>
      </c>
      <c r="C88" s="1" t="s">
        <v>29</v>
      </c>
      <c r="D88" s="1" t="s">
        <v>30</v>
      </c>
      <c r="E88" s="1" t="s">
        <v>31</v>
      </c>
      <c r="F88" s="11" t="s">
        <v>31</v>
      </c>
      <c r="G88" s="11" t="s">
        <v>31</v>
      </c>
      <c r="H88" s="11"/>
    </row>
    <row r="89" spans="1:9" hidden="1">
      <c r="A89" s="10" t="s">
        <v>13</v>
      </c>
      <c r="B89" s="1" t="s">
        <v>130</v>
      </c>
      <c r="C89" s="1" t="s">
        <v>29</v>
      </c>
      <c r="D89" s="1" t="s">
        <v>36</v>
      </c>
      <c r="E89" s="1" t="s">
        <v>31</v>
      </c>
      <c r="F89" s="11" t="s">
        <v>31</v>
      </c>
      <c r="G89" s="11" t="s">
        <v>31</v>
      </c>
      <c r="H89" s="11"/>
    </row>
    <row r="90" spans="1:9" hidden="1">
      <c r="A90" s="10" t="s">
        <v>13</v>
      </c>
      <c r="B90" s="1" t="s">
        <v>131</v>
      </c>
      <c r="C90" s="1" t="s">
        <v>35</v>
      </c>
      <c r="D90" s="1" t="s">
        <v>36</v>
      </c>
      <c r="E90" s="1" t="s">
        <v>31</v>
      </c>
      <c r="F90" s="11" t="s">
        <v>31</v>
      </c>
      <c r="G90" s="11" t="s">
        <v>31</v>
      </c>
      <c r="H90" s="11"/>
    </row>
    <row r="91" spans="1:9" hidden="1">
      <c r="A91" s="10" t="s">
        <v>13</v>
      </c>
      <c r="B91" s="1" t="s">
        <v>132</v>
      </c>
      <c r="C91" s="1" t="s">
        <v>35</v>
      </c>
      <c r="D91" s="1" t="s">
        <v>36</v>
      </c>
      <c r="E91" s="1" t="s">
        <v>37</v>
      </c>
      <c r="F91" s="11" t="s">
        <v>45</v>
      </c>
      <c r="G91" s="11" t="s">
        <v>45</v>
      </c>
      <c r="H91" s="11" t="s">
        <v>133</v>
      </c>
    </row>
    <row r="92" spans="1:9" hidden="1">
      <c r="A92" s="10" t="s">
        <v>13</v>
      </c>
      <c r="B92" s="1" t="s">
        <v>134</v>
      </c>
      <c r="C92" s="1" t="s">
        <v>54</v>
      </c>
      <c r="D92" s="1" t="s">
        <v>36</v>
      </c>
      <c r="E92" s="1" t="s">
        <v>37</v>
      </c>
      <c r="F92" s="11" t="s">
        <v>37</v>
      </c>
      <c r="G92" s="11" t="s">
        <v>45</v>
      </c>
      <c r="H92" s="11"/>
    </row>
    <row r="93" spans="1:9" hidden="1">
      <c r="A93" s="10" t="s">
        <v>13</v>
      </c>
      <c r="B93" s="1" t="s">
        <v>135</v>
      </c>
      <c r="C93" s="1" t="s">
        <v>29</v>
      </c>
      <c r="D93" s="1" t="s">
        <v>30</v>
      </c>
      <c r="E93" s="1" t="s">
        <v>31</v>
      </c>
      <c r="F93" s="11" t="s">
        <v>31</v>
      </c>
      <c r="G93" s="11" t="s">
        <v>31</v>
      </c>
      <c r="H93" s="11"/>
    </row>
    <row r="94" spans="1:9" hidden="1">
      <c r="A94" s="10" t="s">
        <v>13</v>
      </c>
      <c r="B94" s="1" t="s">
        <v>136</v>
      </c>
      <c r="C94" s="1" t="s">
        <v>29</v>
      </c>
      <c r="D94" s="1" t="s">
        <v>30</v>
      </c>
      <c r="E94" s="1" t="s">
        <v>31</v>
      </c>
      <c r="F94" s="11" t="s">
        <v>31</v>
      </c>
      <c r="G94" s="11" t="s">
        <v>31</v>
      </c>
      <c r="H94" s="11"/>
    </row>
    <row r="95" spans="1:9" hidden="1">
      <c r="A95" s="10" t="s">
        <v>13</v>
      </c>
      <c r="B95" s="1" t="s">
        <v>137</v>
      </c>
      <c r="C95" s="1" t="s">
        <v>29</v>
      </c>
      <c r="D95" s="1" t="s">
        <v>30</v>
      </c>
      <c r="E95" s="1" t="s">
        <v>31</v>
      </c>
      <c r="F95" s="11" t="s">
        <v>31</v>
      </c>
      <c r="G95" s="11" t="s">
        <v>31</v>
      </c>
      <c r="H95" s="11"/>
    </row>
    <row r="96" spans="1:9" hidden="1">
      <c r="A96" s="10" t="s">
        <v>13</v>
      </c>
      <c r="B96" s="1" t="s">
        <v>138</v>
      </c>
      <c r="C96" s="1" t="s">
        <v>29</v>
      </c>
      <c r="D96" s="1" t="s">
        <v>30</v>
      </c>
      <c r="E96" s="1" t="s">
        <v>31</v>
      </c>
      <c r="F96" s="11" t="s">
        <v>31</v>
      </c>
      <c r="G96" s="11" t="s">
        <v>31</v>
      </c>
      <c r="H96" s="11"/>
    </row>
    <row r="97" spans="1:8" hidden="1">
      <c r="A97" s="10" t="s">
        <v>13</v>
      </c>
      <c r="B97" s="1" t="s">
        <v>139</v>
      </c>
      <c r="C97" s="1" t="s">
        <v>29</v>
      </c>
      <c r="D97" s="1" t="s">
        <v>30</v>
      </c>
      <c r="E97" s="1" t="s">
        <v>31</v>
      </c>
      <c r="F97" s="11" t="s">
        <v>31</v>
      </c>
      <c r="G97" s="11" t="s">
        <v>31</v>
      </c>
      <c r="H97" s="11"/>
    </row>
    <row r="98" spans="1:8" hidden="1">
      <c r="A98" s="10" t="s">
        <v>13</v>
      </c>
      <c r="B98" s="1" t="s">
        <v>140</v>
      </c>
      <c r="C98" s="1" t="s">
        <v>54</v>
      </c>
      <c r="D98" s="1" t="s">
        <v>36</v>
      </c>
      <c r="E98" s="1" t="s">
        <v>31</v>
      </c>
      <c r="F98" s="11" t="s">
        <v>31</v>
      </c>
      <c r="G98" s="11" t="s">
        <v>31</v>
      </c>
      <c r="H98" s="11"/>
    </row>
    <row r="99" spans="1:8" hidden="1">
      <c r="A99" s="10" t="s">
        <v>13</v>
      </c>
      <c r="B99" s="1" t="s">
        <v>141</v>
      </c>
      <c r="C99" s="1" t="s">
        <v>29</v>
      </c>
      <c r="D99" s="1" t="s">
        <v>30</v>
      </c>
      <c r="E99" s="1" t="s">
        <v>31</v>
      </c>
      <c r="F99" s="11" t="s">
        <v>31</v>
      </c>
      <c r="G99" s="11" t="s">
        <v>31</v>
      </c>
      <c r="H99" s="11"/>
    </row>
    <row r="100" spans="1:8" hidden="1">
      <c r="A100" s="10" t="s">
        <v>13</v>
      </c>
      <c r="B100" s="1" t="s">
        <v>142</v>
      </c>
      <c r="C100" s="1" t="s">
        <v>29</v>
      </c>
      <c r="D100" s="1" t="s">
        <v>36</v>
      </c>
      <c r="E100" s="1" t="s">
        <v>37</v>
      </c>
      <c r="F100" s="11" t="s">
        <v>31</v>
      </c>
      <c r="G100" s="11" t="s">
        <v>31</v>
      </c>
      <c r="H100" s="11" t="s">
        <v>143</v>
      </c>
    </row>
    <row r="101" spans="1:8" hidden="1">
      <c r="A101" s="10" t="s">
        <v>13</v>
      </c>
      <c r="B101" s="1" t="s">
        <v>144</v>
      </c>
      <c r="C101" s="1" t="s">
        <v>29</v>
      </c>
      <c r="D101" s="1" t="s">
        <v>30</v>
      </c>
      <c r="E101" s="1" t="s">
        <v>31</v>
      </c>
      <c r="F101" s="11" t="s">
        <v>31</v>
      </c>
      <c r="G101" s="11" t="s">
        <v>31</v>
      </c>
      <c r="H101" s="11"/>
    </row>
    <row r="102" spans="1:8" hidden="1">
      <c r="A102" s="10" t="s">
        <v>13</v>
      </c>
      <c r="B102" s="1" t="s">
        <v>145</v>
      </c>
      <c r="C102" s="1" t="s">
        <v>29</v>
      </c>
      <c r="D102" s="1" t="s">
        <v>30</v>
      </c>
      <c r="E102" s="1" t="s">
        <v>31</v>
      </c>
      <c r="F102" s="11" t="s">
        <v>31</v>
      </c>
      <c r="G102" s="11" t="s">
        <v>31</v>
      </c>
      <c r="H102" s="11"/>
    </row>
    <row r="103" spans="1:8" hidden="1">
      <c r="A103" s="10" t="s">
        <v>13</v>
      </c>
      <c r="B103" s="1" t="s">
        <v>146</v>
      </c>
      <c r="C103" s="1" t="s">
        <v>29</v>
      </c>
      <c r="D103" s="1" t="s">
        <v>30</v>
      </c>
      <c r="E103" s="1" t="s">
        <v>31</v>
      </c>
      <c r="F103" s="11" t="s">
        <v>31</v>
      </c>
      <c r="G103" s="11" t="s">
        <v>31</v>
      </c>
      <c r="H103" s="11"/>
    </row>
    <row r="104" spans="1:8" hidden="1">
      <c r="A104" s="10" t="s">
        <v>13</v>
      </c>
      <c r="B104" s="1" t="s">
        <v>147</v>
      </c>
      <c r="C104" s="1" t="s">
        <v>29</v>
      </c>
      <c r="D104" s="1" t="s">
        <v>30</v>
      </c>
      <c r="E104" s="1" t="s">
        <v>31</v>
      </c>
      <c r="F104" s="11" t="s">
        <v>31</v>
      </c>
      <c r="G104" s="11" t="s">
        <v>31</v>
      </c>
      <c r="H104" s="11"/>
    </row>
    <row r="105" spans="1:8" hidden="1">
      <c r="A105" s="10" t="s">
        <v>13</v>
      </c>
      <c r="B105" s="1" t="s">
        <v>148</v>
      </c>
      <c r="C105" s="1" t="s">
        <v>29</v>
      </c>
      <c r="D105" s="1" t="s">
        <v>30</v>
      </c>
      <c r="E105" s="1" t="s">
        <v>31</v>
      </c>
      <c r="F105" s="11" t="s">
        <v>31</v>
      </c>
      <c r="G105" s="11" t="s">
        <v>31</v>
      </c>
      <c r="H105" s="11"/>
    </row>
    <row r="106" spans="1:8" s="34" customFormat="1" hidden="1">
      <c r="A106" s="34" t="s">
        <v>13</v>
      </c>
      <c r="B106" s="46" t="s">
        <v>149</v>
      </c>
      <c r="C106" s="46" t="s">
        <v>29</v>
      </c>
      <c r="D106" s="46" t="s">
        <v>30</v>
      </c>
      <c r="E106" s="1" t="s">
        <v>115</v>
      </c>
      <c r="F106" s="9" t="s">
        <v>115</v>
      </c>
      <c r="G106" s="9" t="s">
        <v>115</v>
      </c>
      <c r="H106" s="9"/>
    </row>
    <row r="107" spans="1:8" hidden="1">
      <c r="A107" s="10" t="s">
        <v>13</v>
      </c>
      <c r="B107" s="1" t="s">
        <v>150</v>
      </c>
      <c r="C107" s="1" t="s">
        <v>29</v>
      </c>
      <c r="D107" s="1" t="s">
        <v>30</v>
      </c>
      <c r="E107" s="1" t="s">
        <v>31</v>
      </c>
      <c r="F107" s="11" t="s">
        <v>31</v>
      </c>
      <c r="G107" s="11" t="s">
        <v>31</v>
      </c>
      <c r="H107" s="11"/>
    </row>
    <row r="108" spans="1:8" hidden="1">
      <c r="A108" s="10" t="s">
        <v>13</v>
      </c>
      <c r="B108" s="1" t="s">
        <v>151</v>
      </c>
      <c r="C108" s="1" t="s">
        <v>29</v>
      </c>
      <c r="D108" s="1" t="s">
        <v>30</v>
      </c>
      <c r="E108" s="1" t="s">
        <v>31</v>
      </c>
      <c r="F108" s="11" t="s">
        <v>31</v>
      </c>
      <c r="G108" s="11" t="s">
        <v>31</v>
      </c>
      <c r="H108" s="11"/>
    </row>
    <row r="109" spans="1:8" hidden="1">
      <c r="A109" s="10" t="s">
        <v>13</v>
      </c>
      <c r="B109" s="1" t="s">
        <v>152</v>
      </c>
      <c r="C109" s="1" t="s">
        <v>29</v>
      </c>
      <c r="D109" s="1" t="s">
        <v>30</v>
      </c>
      <c r="E109" s="1" t="s">
        <v>31</v>
      </c>
      <c r="F109" s="11" t="s">
        <v>31</v>
      </c>
      <c r="G109" s="11" t="s">
        <v>31</v>
      </c>
      <c r="H109" s="11"/>
    </row>
    <row r="110" spans="1:8" hidden="1">
      <c r="A110" s="10" t="s">
        <v>13</v>
      </c>
      <c r="B110" s="1" t="s">
        <v>153</v>
      </c>
      <c r="C110" s="1" t="s">
        <v>29</v>
      </c>
      <c r="D110" s="1" t="s">
        <v>30</v>
      </c>
      <c r="E110" s="1" t="s">
        <v>31</v>
      </c>
      <c r="F110" s="11" t="s">
        <v>31</v>
      </c>
      <c r="G110" s="11" t="s">
        <v>31</v>
      </c>
      <c r="H110" s="11"/>
    </row>
    <row r="111" spans="1:8" hidden="1">
      <c r="A111" s="10" t="s">
        <v>13</v>
      </c>
      <c r="B111" s="1" t="s">
        <v>154</v>
      </c>
      <c r="C111" s="1" t="s">
        <v>29</v>
      </c>
      <c r="D111" s="1" t="s">
        <v>30</v>
      </c>
      <c r="E111" s="1" t="s">
        <v>31</v>
      </c>
      <c r="F111" s="11" t="s">
        <v>31</v>
      </c>
      <c r="G111" s="11" t="s">
        <v>31</v>
      </c>
      <c r="H111" s="11"/>
    </row>
    <row r="112" spans="1:8" hidden="1">
      <c r="A112" s="10" t="s">
        <v>13</v>
      </c>
      <c r="B112" s="1" t="s">
        <v>155</v>
      </c>
      <c r="C112" s="1" t="s">
        <v>29</v>
      </c>
      <c r="D112" s="1" t="s">
        <v>30</v>
      </c>
      <c r="E112" s="1" t="s">
        <v>31</v>
      </c>
      <c r="F112" s="11" t="s">
        <v>31</v>
      </c>
      <c r="G112" s="11" t="s">
        <v>31</v>
      </c>
      <c r="H112" s="11"/>
    </row>
    <row r="113" spans="1:9" hidden="1">
      <c r="A113" s="10" t="s">
        <v>13</v>
      </c>
      <c r="B113" s="1" t="s">
        <v>156</v>
      </c>
      <c r="C113" s="1" t="s">
        <v>35</v>
      </c>
      <c r="D113" s="1" t="s">
        <v>36</v>
      </c>
      <c r="E113" s="1" t="s">
        <v>37</v>
      </c>
      <c r="F113" s="11" t="s">
        <v>37</v>
      </c>
      <c r="G113" s="11" t="s">
        <v>45</v>
      </c>
      <c r="H113" s="11"/>
      <c r="I113">
        <v>1</v>
      </c>
    </row>
    <row r="114" spans="1:9" hidden="1">
      <c r="A114" s="10" t="s">
        <v>13</v>
      </c>
      <c r="B114" s="1" t="s">
        <v>157</v>
      </c>
      <c r="C114" s="1" t="s">
        <v>29</v>
      </c>
      <c r="D114" s="1" t="s">
        <v>36</v>
      </c>
      <c r="E114" s="1" t="s">
        <v>37</v>
      </c>
      <c r="F114" s="11" t="s">
        <v>45</v>
      </c>
      <c r="G114" s="11" t="s">
        <v>45</v>
      </c>
      <c r="H114" s="11" t="s">
        <v>158</v>
      </c>
    </row>
    <row r="115" spans="1:9" hidden="1">
      <c r="A115" s="10" t="s">
        <v>13</v>
      </c>
      <c r="B115" s="1" t="s">
        <v>159</v>
      </c>
      <c r="C115" s="1" t="s">
        <v>29</v>
      </c>
      <c r="D115" s="1" t="s">
        <v>30</v>
      </c>
      <c r="E115" s="1" t="s">
        <v>31</v>
      </c>
      <c r="F115" s="11" t="s">
        <v>31</v>
      </c>
      <c r="G115" s="11" t="s">
        <v>31</v>
      </c>
      <c r="H115" s="11"/>
    </row>
    <row r="116" spans="1:9" hidden="1">
      <c r="A116" s="10" t="s">
        <v>13</v>
      </c>
      <c r="B116" s="1" t="s">
        <v>160</v>
      </c>
      <c r="C116" s="1" t="s">
        <v>29</v>
      </c>
      <c r="D116" s="1" t="s">
        <v>30</v>
      </c>
      <c r="E116" s="1" t="s">
        <v>31</v>
      </c>
      <c r="F116" s="11" t="s">
        <v>31</v>
      </c>
      <c r="G116" s="11" t="s">
        <v>31</v>
      </c>
      <c r="H116" s="11"/>
    </row>
    <row r="117" spans="1:9" hidden="1">
      <c r="A117" s="10" t="s">
        <v>13</v>
      </c>
      <c r="B117" s="1" t="s">
        <v>161</v>
      </c>
      <c r="C117" s="1" t="s">
        <v>29</v>
      </c>
      <c r="D117" s="1" t="s">
        <v>30</v>
      </c>
      <c r="E117" s="1" t="s">
        <v>31</v>
      </c>
      <c r="F117" s="11" t="s">
        <v>31</v>
      </c>
      <c r="G117" s="11" t="s">
        <v>31</v>
      </c>
      <c r="H117" s="11"/>
    </row>
    <row r="118" spans="1:9" hidden="1">
      <c r="A118" s="10" t="s">
        <v>13</v>
      </c>
      <c r="B118" s="1" t="s">
        <v>162</v>
      </c>
      <c r="C118" s="1" t="s">
        <v>29</v>
      </c>
      <c r="D118" s="1" t="s">
        <v>36</v>
      </c>
      <c r="E118" s="1" t="s">
        <v>31</v>
      </c>
      <c r="F118" s="11" t="s">
        <v>31</v>
      </c>
      <c r="G118" s="11" t="s">
        <v>31</v>
      </c>
      <c r="H118" s="11"/>
    </row>
    <row r="119" spans="1:9" hidden="1">
      <c r="A119" s="10" t="s">
        <v>13</v>
      </c>
      <c r="B119" s="1" t="s">
        <v>163</v>
      </c>
      <c r="C119" s="1" t="s">
        <v>29</v>
      </c>
      <c r="D119" s="1" t="s">
        <v>36</v>
      </c>
      <c r="E119" s="1" t="s">
        <v>31</v>
      </c>
      <c r="F119" s="11" t="s">
        <v>31</v>
      </c>
      <c r="G119" s="11" t="s">
        <v>31</v>
      </c>
      <c r="H119" s="11"/>
    </row>
    <row r="120" spans="1:9" hidden="1">
      <c r="A120" s="10" t="s">
        <v>13</v>
      </c>
      <c r="B120" s="1" t="s">
        <v>164</v>
      </c>
      <c r="C120" s="1" t="s">
        <v>29</v>
      </c>
      <c r="D120" s="1" t="s">
        <v>36</v>
      </c>
      <c r="E120" s="1" t="s">
        <v>31</v>
      </c>
      <c r="F120" s="11" t="s">
        <v>31</v>
      </c>
      <c r="G120" s="11" t="s">
        <v>31</v>
      </c>
      <c r="H120" s="11"/>
    </row>
    <row r="121" spans="1:9" hidden="1">
      <c r="A121" s="10" t="s">
        <v>13</v>
      </c>
      <c r="B121" s="1" t="s">
        <v>165</v>
      </c>
      <c r="C121" s="1" t="s">
        <v>29</v>
      </c>
      <c r="D121" s="1" t="s">
        <v>36</v>
      </c>
      <c r="E121" s="1" t="s">
        <v>31</v>
      </c>
      <c r="F121" s="11" t="s">
        <v>31</v>
      </c>
      <c r="G121" s="11" t="s">
        <v>31</v>
      </c>
      <c r="H121" s="11"/>
    </row>
    <row r="122" spans="1:9" hidden="1">
      <c r="A122" s="10" t="s">
        <v>13</v>
      </c>
      <c r="B122" s="1" t="s">
        <v>166</v>
      </c>
      <c r="C122" s="1" t="s">
        <v>29</v>
      </c>
      <c r="D122" s="1" t="s">
        <v>30</v>
      </c>
      <c r="E122" s="1" t="s">
        <v>31</v>
      </c>
      <c r="F122" s="11" t="s">
        <v>31</v>
      </c>
      <c r="G122" s="11" t="s">
        <v>31</v>
      </c>
      <c r="H122" s="11"/>
    </row>
    <row r="123" spans="1:9" hidden="1">
      <c r="A123" s="10" t="s">
        <v>13</v>
      </c>
      <c r="B123" s="1" t="s">
        <v>167</v>
      </c>
      <c r="C123" s="1" t="s">
        <v>71</v>
      </c>
      <c r="D123" s="1" t="s">
        <v>36</v>
      </c>
      <c r="E123" s="1" t="s">
        <v>49</v>
      </c>
      <c r="F123" s="11" t="s">
        <v>49</v>
      </c>
      <c r="G123" s="11" t="s">
        <v>49</v>
      </c>
      <c r="H123" s="11"/>
    </row>
    <row r="124" spans="1:9" hidden="1">
      <c r="A124" s="10" t="s">
        <v>13</v>
      </c>
      <c r="B124" s="1" t="s">
        <v>168</v>
      </c>
      <c r="C124" s="1" t="s">
        <v>29</v>
      </c>
      <c r="D124" s="1" t="s">
        <v>36</v>
      </c>
      <c r="E124" s="1" t="s">
        <v>31</v>
      </c>
      <c r="F124" s="11" t="s">
        <v>31</v>
      </c>
      <c r="G124" s="11" t="s">
        <v>31</v>
      </c>
      <c r="H124" s="11"/>
    </row>
    <row r="125" spans="1:9" hidden="1">
      <c r="A125" s="10" t="s">
        <v>13</v>
      </c>
      <c r="B125" s="1" t="s">
        <v>169</v>
      </c>
      <c r="C125" s="1" t="s">
        <v>29</v>
      </c>
      <c r="D125" s="1" t="s">
        <v>30</v>
      </c>
      <c r="E125" s="1" t="s">
        <v>31</v>
      </c>
      <c r="F125" s="11" t="s">
        <v>31</v>
      </c>
      <c r="G125" s="11" t="s">
        <v>31</v>
      </c>
      <c r="H125" s="11"/>
    </row>
    <row r="126" spans="1:9" hidden="1">
      <c r="A126" s="10" t="s">
        <v>13</v>
      </c>
      <c r="B126" s="1" t="s">
        <v>170</v>
      </c>
      <c r="C126" s="1" t="s">
        <v>29</v>
      </c>
      <c r="D126" s="1" t="s">
        <v>30</v>
      </c>
      <c r="E126" s="1" t="s">
        <v>31</v>
      </c>
      <c r="F126" s="11" t="s">
        <v>31</v>
      </c>
      <c r="G126" s="11" t="s">
        <v>31</v>
      </c>
      <c r="H126" s="11"/>
    </row>
    <row r="127" spans="1:9" hidden="1">
      <c r="A127" s="10" t="s">
        <v>13</v>
      </c>
      <c r="B127" s="1" t="s">
        <v>171</v>
      </c>
      <c r="C127" s="1" t="s">
        <v>29</v>
      </c>
      <c r="D127" s="1" t="s">
        <v>30</v>
      </c>
      <c r="E127" s="1" t="s">
        <v>31</v>
      </c>
      <c r="F127" s="11" t="s">
        <v>31</v>
      </c>
      <c r="G127" s="11" t="s">
        <v>31</v>
      </c>
      <c r="H127" s="11"/>
    </row>
    <row r="128" spans="1:9" hidden="1">
      <c r="A128" s="10" t="s">
        <v>13</v>
      </c>
      <c r="B128" s="1" t="s">
        <v>172</v>
      </c>
      <c r="C128" s="1" t="s">
        <v>29</v>
      </c>
      <c r="D128" s="1" t="s">
        <v>36</v>
      </c>
      <c r="E128" s="1" t="s">
        <v>31</v>
      </c>
      <c r="F128" s="11" t="s">
        <v>31</v>
      </c>
      <c r="G128" s="11" t="s">
        <v>31</v>
      </c>
      <c r="H128" s="11"/>
    </row>
    <row r="129" spans="1:11" hidden="1">
      <c r="A129" s="10" t="s">
        <v>13</v>
      </c>
      <c r="B129" s="1" t="s">
        <v>173</v>
      </c>
      <c r="C129" s="1" t="s">
        <v>35</v>
      </c>
      <c r="D129" s="1" t="s">
        <v>36</v>
      </c>
      <c r="E129" s="1" t="s">
        <v>49</v>
      </c>
      <c r="F129" s="11" t="s">
        <v>49</v>
      </c>
      <c r="G129" s="11" t="s">
        <v>49</v>
      </c>
      <c r="H129" s="11"/>
      <c r="I129">
        <v>1</v>
      </c>
    </row>
    <row r="130" spans="1:11" hidden="1">
      <c r="A130" s="10" t="s">
        <v>13</v>
      </c>
      <c r="B130" s="1" t="s">
        <v>174</v>
      </c>
      <c r="C130" s="1" t="s">
        <v>29</v>
      </c>
      <c r="D130" s="1" t="s">
        <v>36</v>
      </c>
      <c r="E130" s="1" t="s">
        <v>31</v>
      </c>
      <c r="F130" s="11" t="s">
        <v>31</v>
      </c>
      <c r="G130" s="11" t="s">
        <v>31</v>
      </c>
      <c r="H130" s="11"/>
    </row>
    <row r="131" spans="1:11" hidden="1">
      <c r="A131" s="10" t="s">
        <v>13</v>
      </c>
      <c r="B131" s="1" t="s">
        <v>175</v>
      </c>
      <c r="C131" s="1" t="s">
        <v>29</v>
      </c>
      <c r="D131" s="1" t="s">
        <v>30</v>
      </c>
      <c r="E131" s="1" t="s">
        <v>31</v>
      </c>
      <c r="F131" s="11" t="s">
        <v>31</v>
      </c>
      <c r="G131" s="11" t="s">
        <v>31</v>
      </c>
      <c r="H131" s="11"/>
    </row>
    <row r="132" spans="1:11" hidden="1">
      <c r="A132" s="10" t="s">
        <v>13</v>
      </c>
      <c r="B132" s="1" t="s">
        <v>176</v>
      </c>
      <c r="C132" s="1" t="s">
        <v>54</v>
      </c>
      <c r="D132" s="1" t="s">
        <v>30</v>
      </c>
      <c r="E132" s="1" t="s">
        <v>31</v>
      </c>
      <c r="F132" s="11" t="s">
        <v>31</v>
      </c>
      <c r="G132" s="11" t="s">
        <v>31</v>
      </c>
      <c r="H132" s="11"/>
    </row>
    <row r="133" spans="1:11" hidden="1">
      <c r="A133" s="10" t="s">
        <v>13</v>
      </c>
      <c r="B133" s="1" t="s">
        <v>177</v>
      </c>
      <c r="C133" s="1" t="s">
        <v>29</v>
      </c>
      <c r="D133" s="1" t="s">
        <v>30</v>
      </c>
      <c r="E133" s="1" t="s">
        <v>45</v>
      </c>
      <c r="F133" s="11" t="s">
        <v>45</v>
      </c>
      <c r="G133" s="11" t="s">
        <v>31</v>
      </c>
      <c r="H133" s="11" t="s">
        <v>178</v>
      </c>
    </row>
    <row r="134" spans="1:11" hidden="1">
      <c r="A134" s="10" t="s">
        <v>13</v>
      </c>
      <c r="B134" s="1" t="s">
        <v>179</v>
      </c>
      <c r="C134" s="1" t="s">
        <v>35</v>
      </c>
      <c r="D134" s="1" t="s">
        <v>36</v>
      </c>
      <c r="E134" s="1" t="s">
        <v>37</v>
      </c>
      <c r="F134" s="11" t="s">
        <v>45</v>
      </c>
      <c r="G134" s="11" t="s">
        <v>45</v>
      </c>
      <c r="H134" s="11" t="s">
        <v>180</v>
      </c>
    </row>
    <row r="135" spans="1:11" hidden="1">
      <c r="A135" s="10" t="s">
        <v>13</v>
      </c>
      <c r="B135" s="1" t="s">
        <v>181</v>
      </c>
      <c r="C135" s="1" t="s">
        <v>29</v>
      </c>
      <c r="D135" s="1" t="s">
        <v>30</v>
      </c>
      <c r="E135" s="1" t="s">
        <v>31</v>
      </c>
      <c r="F135" s="11" t="s">
        <v>31</v>
      </c>
      <c r="G135" s="11" t="s">
        <v>31</v>
      </c>
      <c r="H135" s="11"/>
    </row>
    <row r="136" spans="1:11" hidden="1">
      <c r="A136" s="10" t="s">
        <v>13</v>
      </c>
      <c r="B136" s="1" t="s">
        <v>182</v>
      </c>
      <c r="C136" s="1" t="s">
        <v>29</v>
      </c>
      <c r="D136" s="1" t="s">
        <v>30</v>
      </c>
      <c r="E136" s="1" t="s">
        <v>31</v>
      </c>
      <c r="F136" s="11" t="s">
        <v>31</v>
      </c>
      <c r="G136" s="11" t="s">
        <v>31</v>
      </c>
      <c r="H136" s="11"/>
    </row>
    <row r="137" spans="1:11" hidden="1">
      <c r="A137" s="10" t="s">
        <v>14</v>
      </c>
      <c r="B137" s="10" t="s">
        <v>183</v>
      </c>
      <c r="C137" s="10" t="s">
        <v>42</v>
      </c>
      <c r="D137" s="10" t="s">
        <v>30</v>
      </c>
      <c r="E137" s="5" t="s">
        <v>45</v>
      </c>
      <c r="F137" s="10" t="s">
        <v>45</v>
      </c>
      <c r="G137" s="10" t="s">
        <v>31</v>
      </c>
      <c r="H137" s="10"/>
    </row>
    <row r="138" spans="1:11" hidden="1">
      <c r="A138" s="10" t="s">
        <v>14</v>
      </c>
      <c r="B138" s="10" t="s">
        <v>184</v>
      </c>
      <c r="C138" s="10" t="s">
        <v>42</v>
      </c>
      <c r="D138" s="10" t="s">
        <v>30</v>
      </c>
      <c r="E138" s="5" t="s">
        <v>45</v>
      </c>
      <c r="F138" s="10" t="s">
        <v>45</v>
      </c>
      <c r="G138" s="10" t="s">
        <v>31</v>
      </c>
      <c r="H138" s="10"/>
    </row>
    <row r="139" spans="1:11" hidden="1">
      <c r="A139" s="10" t="s">
        <v>14</v>
      </c>
      <c r="B139" s="10" t="s">
        <v>185</v>
      </c>
      <c r="C139" s="10" t="s">
        <v>42</v>
      </c>
      <c r="D139" s="10" t="s">
        <v>30</v>
      </c>
      <c r="E139" s="5" t="s">
        <v>45</v>
      </c>
      <c r="F139" s="10" t="s">
        <v>45</v>
      </c>
      <c r="G139" s="10" t="s">
        <v>31</v>
      </c>
      <c r="H139" s="10"/>
    </row>
    <row r="140" spans="1:11" hidden="1">
      <c r="A140" s="10" t="s">
        <v>14</v>
      </c>
      <c r="B140" s="10" t="s">
        <v>186</v>
      </c>
      <c r="C140" s="10" t="s">
        <v>60</v>
      </c>
      <c r="D140" s="10" t="s">
        <v>30</v>
      </c>
      <c r="E140" s="5" t="s">
        <v>45</v>
      </c>
      <c r="F140" s="10" t="s">
        <v>45</v>
      </c>
      <c r="G140" s="10" t="s">
        <v>31</v>
      </c>
      <c r="H140" s="10"/>
      <c r="K140" t="b">
        <f>G140=F140</f>
        <v>0</v>
      </c>
    </row>
    <row r="141" spans="1:11" hidden="1">
      <c r="A141" s="10" t="s">
        <v>14</v>
      </c>
      <c r="B141" s="10" t="s">
        <v>187</v>
      </c>
      <c r="C141" s="10" t="s">
        <v>42</v>
      </c>
      <c r="D141" s="10" t="s">
        <v>30</v>
      </c>
      <c r="E141" s="5" t="s">
        <v>45</v>
      </c>
      <c r="F141" s="10" t="s">
        <v>45</v>
      </c>
      <c r="G141" s="10" t="s">
        <v>31</v>
      </c>
      <c r="H141" s="10"/>
    </row>
    <row r="142" spans="1:11" hidden="1">
      <c r="A142" s="10" t="s">
        <v>14</v>
      </c>
      <c r="B142" s="10" t="s">
        <v>188</v>
      </c>
      <c r="C142" s="10" t="s">
        <v>60</v>
      </c>
      <c r="D142" s="10" t="s">
        <v>30</v>
      </c>
      <c r="E142" s="5" t="s">
        <v>45</v>
      </c>
      <c r="F142" s="10" t="s">
        <v>45</v>
      </c>
      <c r="G142" s="10" t="s">
        <v>31</v>
      </c>
      <c r="H142" s="10"/>
      <c r="K142" t="b">
        <f>G142=F142</f>
        <v>0</v>
      </c>
    </row>
    <row r="143" spans="1:11" hidden="1">
      <c r="A143" s="10" t="s">
        <v>14</v>
      </c>
      <c r="B143" s="10" t="s">
        <v>189</v>
      </c>
      <c r="C143" s="10" t="s">
        <v>35</v>
      </c>
      <c r="D143" s="10" t="s">
        <v>30</v>
      </c>
      <c r="E143" s="5" t="s">
        <v>45</v>
      </c>
      <c r="F143" s="10" t="s">
        <v>45</v>
      </c>
      <c r="G143" s="10" t="s">
        <v>31</v>
      </c>
      <c r="H143" s="10"/>
    </row>
    <row r="144" spans="1:11" hidden="1">
      <c r="A144" s="10" t="s">
        <v>14</v>
      </c>
      <c r="B144" s="10" t="s">
        <v>190</v>
      </c>
      <c r="C144" s="10" t="s">
        <v>60</v>
      </c>
      <c r="D144" s="10" t="s">
        <v>30</v>
      </c>
      <c r="E144" s="5" t="s">
        <v>45</v>
      </c>
      <c r="F144" s="10" t="s">
        <v>45</v>
      </c>
      <c r="G144" s="10" t="s">
        <v>31</v>
      </c>
      <c r="H144" s="10"/>
      <c r="K144" t="b">
        <f>G144=F144</f>
        <v>0</v>
      </c>
    </row>
    <row r="145" spans="1:11" hidden="1">
      <c r="A145" s="10" t="s">
        <v>14</v>
      </c>
      <c r="B145" s="10" t="s">
        <v>191</v>
      </c>
      <c r="C145" s="10" t="s">
        <v>42</v>
      </c>
      <c r="D145" s="10" t="s">
        <v>30</v>
      </c>
      <c r="E145" s="5" t="s">
        <v>45</v>
      </c>
      <c r="F145" s="10" t="s">
        <v>45</v>
      </c>
      <c r="G145" s="10" t="s">
        <v>31</v>
      </c>
      <c r="H145" s="10"/>
    </row>
    <row r="146" spans="1:11" hidden="1">
      <c r="A146" s="10" t="s">
        <v>14</v>
      </c>
      <c r="B146" s="10" t="s">
        <v>192</v>
      </c>
      <c r="C146" s="10" t="s">
        <v>42</v>
      </c>
      <c r="D146" s="10" t="s">
        <v>36</v>
      </c>
      <c r="E146" s="5" t="s">
        <v>45</v>
      </c>
      <c r="F146" s="10" t="s">
        <v>45</v>
      </c>
      <c r="G146" s="10" t="s">
        <v>31</v>
      </c>
      <c r="H146" s="10"/>
    </row>
    <row r="147" spans="1:11" hidden="1">
      <c r="A147" s="10" t="s">
        <v>14</v>
      </c>
      <c r="B147" s="10" t="s">
        <v>193</v>
      </c>
      <c r="C147" s="10" t="s">
        <v>60</v>
      </c>
      <c r="D147" s="10" t="s">
        <v>30</v>
      </c>
      <c r="E147" s="5" t="s">
        <v>45</v>
      </c>
      <c r="F147" s="10" t="s">
        <v>45</v>
      </c>
      <c r="G147" s="10" t="s">
        <v>31</v>
      </c>
      <c r="H147" s="10"/>
      <c r="K147" t="b">
        <f>G147=F147</f>
        <v>0</v>
      </c>
    </row>
    <row r="148" spans="1:11" hidden="1">
      <c r="A148" s="10" t="s">
        <v>14</v>
      </c>
      <c r="B148" s="10" t="s">
        <v>194</v>
      </c>
      <c r="C148" s="10" t="s">
        <v>35</v>
      </c>
      <c r="D148" s="10" t="s">
        <v>30</v>
      </c>
      <c r="E148" s="5" t="s">
        <v>45</v>
      </c>
      <c r="F148" s="10" t="s">
        <v>45</v>
      </c>
      <c r="G148" s="10" t="s">
        <v>31</v>
      </c>
      <c r="H148" s="10"/>
    </row>
    <row r="149" spans="1:11" hidden="1">
      <c r="A149" s="10" t="s">
        <v>14</v>
      </c>
      <c r="B149" s="10" t="s">
        <v>195</v>
      </c>
      <c r="C149" s="10" t="s">
        <v>29</v>
      </c>
      <c r="D149" s="10" t="s">
        <v>30</v>
      </c>
      <c r="E149" s="5" t="s">
        <v>31</v>
      </c>
      <c r="F149" s="10" t="s">
        <v>31</v>
      </c>
      <c r="G149" s="10" t="s">
        <v>31</v>
      </c>
      <c r="H149" s="10"/>
    </row>
    <row r="150" spans="1:11" hidden="1">
      <c r="A150" s="10" t="s">
        <v>14</v>
      </c>
      <c r="B150" s="10" t="s">
        <v>196</v>
      </c>
      <c r="C150" s="10" t="s">
        <v>29</v>
      </c>
      <c r="D150" s="10" t="s">
        <v>30</v>
      </c>
      <c r="E150" s="5" t="s">
        <v>31</v>
      </c>
      <c r="F150" s="10" t="s">
        <v>31</v>
      </c>
      <c r="G150" s="10" t="s">
        <v>45</v>
      </c>
      <c r="H150" s="10"/>
    </row>
    <row r="151" spans="1:11" hidden="1">
      <c r="A151" s="10" t="s">
        <v>14</v>
      </c>
      <c r="B151" s="10" t="s">
        <v>197</v>
      </c>
      <c r="C151" s="10" t="s">
        <v>29</v>
      </c>
      <c r="D151" s="10" t="s">
        <v>30</v>
      </c>
      <c r="E151" s="5" t="s">
        <v>31</v>
      </c>
      <c r="F151" s="10" t="s">
        <v>31</v>
      </c>
      <c r="G151" s="10" t="s">
        <v>31</v>
      </c>
      <c r="H151" s="10"/>
    </row>
    <row r="152" spans="1:11" hidden="1">
      <c r="A152" s="10" t="s">
        <v>14</v>
      </c>
      <c r="B152" s="10" t="s">
        <v>198</v>
      </c>
      <c r="C152" s="10" t="s">
        <v>29</v>
      </c>
      <c r="D152" s="10" t="s">
        <v>30</v>
      </c>
      <c r="E152" s="5" t="s">
        <v>31</v>
      </c>
      <c r="F152" s="10" t="s">
        <v>31</v>
      </c>
      <c r="G152" s="10" t="s">
        <v>31</v>
      </c>
      <c r="H152" s="10"/>
    </row>
    <row r="153" spans="1:11" hidden="1">
      <c r="A153" s="10" t="s">
        <v>14</v>
      </c>
      <c r="B153" s="10" t="s">
        <v>199</v>
      </c>
      <c r="C153" s="10" t="s">
        <v>29</v>
      </c>
      <c r="D153" s="10" t="s">
        <v>30</v>
      </c>
      <c r="E153" s="5" t="s">
        <v>31</v>
      </c>
      <c r="F153" s="10" t="s">
        <v>31</v>
      </c>
      <c r="G153" s="10" t="s">
        <v>45</v>
      </c>
      <c r="H153" s="10"/>
    </row>
    <row r="154" spans="1:11" hidden="1">
      <c r="A154" s="10" t="s">
        <v>14</v>
      </c>
      <c r="B154" s="10" t="s">
        <v>200</v>
      </c>
      <c r="C154" s="10" t="s">
        <v>29</v>
      </c>
      <c r="D154" s="10" t="s">
        <v>30</v>
      </c>
      <c r="E154" s="5" t="s">
        <v>31</v>
      </c>
      <c r="F154" s="10" t="s">
        <v>31</v>
      </c>
      <c r="G154" s="10" t="s">
        <v>31</v>
      </c>
      <c r="H154" s="10"/>
    </row>
    <row r="155" spans="1:11" hidden="1">
      <c r="A155" s="10" t="s">
        <v>14</v>
      </c>
      <c r="B155" s="10" t="s">
        <v>201</v>
      </c>
      <c r="C155" s="10" t="s">
        <v>29</v>
      </c>
      <c r="D155" s="10" t="s">
        <v>30</v>
      </c>
      <c r="E155" s="5" t="s">
        <v>31</v>
      </c>
      <c r="F155" s="10" t="s">
        <v>31</v>
      </c>
      <c r="G155" s="10" t="s">
        <v>31</v>
      </c>
      <c r="H155" s="10"/>
    </row>
    <row r="156" spans="1:11" hidden="1">
      <c r="A156" s="10" t="s">
        <v>14</v>
      </c>
      <c r="B156" s="10" t="s">
        <v>202</v>
      </c>
      <c r="C156" s="10" t="s">
        <v>29</v>
      </c>
      <c r="D156" s="10" t="s">
        <v>30</v>
      </c>
      <c r="E156" s="5" t="s">
        <v>31</v>
      </c>
      <c r="F156" s="10" t="s">
        <v>31</v>
      </c>
      <c r="G156" s="10" t="s">
        <v>31</v>
      </c>
      <c r="H156" s="10"/>
    </row>
    <row r="157" spans="1:11" hidden="1">
      <c r="A157" s="10" t="s">
        <v>14</v>
      </c>
      <c r="B157" s="10" t="s">
        <v>203</v>
      </c>
      <c r="C157" s="10" t="s">
        <v>29</v>
      </c>
      <c r="D157" s="10" t="s">
        <v>30</v>
      </c>
      <c r="E157" s="5" t="s">
        <v>31</v>
      </c>
      <c r="F157" s="10" t="s">
        <v>31</v>
      </c>
      <c r="G157" s="10" t="s">
        <v>31</v>
      </c>
      <c r="H157" s="10"/>
    </row>
    <row r="158" spans="1:11" hidden="1">
      <c r="A158" s="10" t="s">
        <v>14</v>
      </c>
      <c r="B158" s="10" t="s">
        <v>204</v>
      </c>
      <c r="C158" s="10" t="s">
        <v>29</v>
      </c>
      <c r="D158" s="10" t="s">
        <v>30</v>
      </c>
      <c r="E158" s="5" t="s">
        <v>31</v>
      </c>
      <c r="F158" s="10" t="s">
        <v>31</v>
      </c>
      <c r="G158" s="10" t="s">
        <v>31</v>
      </c>
      <c r="H158" s="10"/>
    </row>
    <row r="159" spans="1:11" hidden="1">
      <c r="A159" s="10" t="s">
        <v>14</v>
      </c>
      <c r="B159" s="10" t="s">
        <v>205</v>
      </c>
      <c r="C159" s="10" t="s">
        <v>29</v>
      </c>
      <c r="D159" s="10" t="s">
        <v>30</v>
      </c>
      <c r="E159" s="5" t="s">
        <v>31</v>
      </c>
      <c r="F159" s="10" t="s">
        <v>31</v>
      </c>
      <c r="G159" s="10" t="s">
        <v>31</v>
      </c>
      <c r="H159" s="10"/>
    </row>
    <row r="160" spans="1:11" hidden="1">
      <c r="A160" s="10" t="s">
        <v>14</v>
      </c>
      <c r="B160" s="10" t="s">
        <v>206</v>
      </c>
      <c r="C160" s="10" t="s">
        <v>29</v>
      </c>
      <c r="D160" s="10" t="s">
        <v>30</v>
      </c>
      <c r="E160" s="5" t="s">
        <v>31</v>
      </c>
      <c r="F160" s="10" t="s">
        <v>31</v>
      </c>
      <c r="G160" s="10" t="s">
        <v>31</v>
      </c>
      <c r="H160" s="10"/>
    </row>
    <row r="161" spans="1:8" hidden="1">
      <c r="A161" s="10" t="s">
        <v>14</v>
      </c>
      <c r="B161" s="10" t="s">
        <v>207</v>
      </c>
      <c r="C161" s="10" t="s">
        <v>29</v>
      </c>
      <c r="D161" s="10" t="s">
        <v>30</v>
      </c>
      <c r="E161" s="5" t="s">
        <v>31</v>
      </c>
      <c r="F161" s="10" t="s">
        <v>31</v>
      </c>
      <c r="G161" s="10" t="s">
        <v>31</v>
      </c>
      <c r="H161" s="10"/>
    </row>
    <row r="162" spans="1:8" hidden="1">
      <c r="A162" s="10" t="s">
        <v>14</v>
      </c>
      <c r="B162" s="10" t="s">
        <v>208</v>
      </c>
      <c r="C162" s="10" t="s">
        <v>29</v>
      </c>
      <c r="D162" s="10" t="s">
        <v>30</v>
      </c>
      <c r="E162" s="5" t="s">
        <v>37</v>
      </c>
      <c r="F162" s="10" t="s">
        <v>37</v>
      </c>
      <c r="G162" s="10" t="s">
        <v>31</v>
      </c>
      <c r="H162" s="10"/>
    </row>
    <row r="163" spans="1:8" hidden="1">
      <c r="A163" s="10" t="s">
        <v>14</v>
      </c>
      <c r="B163" s="10" t="s">
        <v>209</v>
      </c>
      <c r="C163" s="10" t="s">
        <v>42</v>
      </c>
      <c r="D163" s="10" t="s">
        <v>36</v>
      </c>
      <c r="E163" s="5" t="s">
        <v>31</v>
      </c>
      <c r="F163" s="10" t="s">
        <v>31</v>
      </c>
      <c r="G163" s="10" t="s">
        <v>31</v>
      </c>
      <c r="H163" s="10"/>
    </row>
    <row r="164" spans="1:8" hidden="1">
      <c r="A164" s="10" t="s">
        <v>14</v>
      </c>
      <c r="B164" s="10" t="s">
        <v>210</v>
      </c>
      <c r="C164" s="10" t="s">
        <v>29</v>
      </c>
      <c r="D164" s="10" t="s">
        <v>30</v>
      </c>
      <c r="E164" s="5" t="s">
        <v>31</v>
      </c>
      <c r="F164" s="10" t="s">
        <v>31</v>
      </c>
      <c r="G164" s="10" t="s">
        <v>31</v>
      </c>
      <c r="H164" s="10"/>
    </row>
    <row r="165" spans="1:8" hidden="1">
      <c r="A165" s="10" t="s">
        <v>14</v>
      </c>
      <c r="B165" s="10" t="s">
        <v>211</v>
      </c>
      <c r="C165" s="10" t="s">
        <v>29</v>
      </c>
      <c r="D165" s="10" t="s">
        <v>30</v>
      </c>
      <c r="E165" s="5" t="s">
        <v>37</v>
      </c>
      <c r="F165" s="10" t="s">
        <v>37</v>
      </c>
      <c r="G165" s="10" t="s">
        <v>31</v>
      </c>
      <c r="H165" s="10"/>
    </row>
    <row r="166" spans="1:8" hidden="1">
      <c r="A166" s="10" t="s">
        <v>14</v>
      </c>
      <c r="B166" s="10" t="s">
        <v>212</v>
      </c>
      <c r="C166" s="10" t="s">
        <v>29</v>
      </c>
      <c r="D166" s="10" t="s">
        <v>30</v>
      </c>
      <c r="E166" s="5" t="s">
        <v>31</v>
      </c>
      <c r="F166" s="10" t="s">
        <v>31</v>
      </c>
      <c r="G166" s="10" t="s">
        <v>45</v>
      </c>
      <c r="H166" s="10"/>
    </row>
    <row r="167" spans="1:8" hidden="1">
      <c r="A167" s="10" t="s">
        <v>14</v>
      </c>
      <c r="B167" s="10" t="s">
        <v>213</v>
      </c>
      <c r="C167" s="10" t="s">
        <v>29</v>
      </c>
      <c r="D167" s="10" t="s">
        <v>30</v>
      </c>
      <c r="E167" s="5" t="s">
        <v>31</v>
      </c>
      <c r="F167" s="10" t="s">
        <v>31</v>
      </c>
      <c r="G167" s="10" t="s">
        <v>31</v>
      </c>
      <c r="H167" s="10"/>
    </row>
    <row r="168" spans="1:8" hidden="1">
      <c r="A168" s="10" t="s">
        <v>14</v>
      </c>
      <c r="B168" s="10" t="s">
        <v>214</v>
      </c>
      <c r="C168" s="10" t="s">
        <v>42</v>
      </c>
      <c r="D168" s="10" t="s">
        <v>30</v>
      </c>
      <c r="E168" s="5" t="s">
        <v>31</v>
      </c>
      <c r="F168" s="10" t="s">
        <v>31</v>
      </c>
      <c r="G168" s="10" t="s">
        <v>31</v>
      </c>
      <c r="H168" s="10"/>
    </row>
    <row r="169" spans="1:8" hidden="1">
      <c r="A169" s="10" t="s">
        <v>14</v>
      </c>
      <c r="B169" s="10" t="s">
        <v>215</v>
      </c>
      <c r="C169" s="10" t="s">
        <v>29</v>
      </c>
      <c r="D169" s="10" t="s">
        <v>30</v>
      </c>
      <c r="E169" s="5" t="s">
        <v>31</v>
      </c>
      <c r="F169" s="10" t="s">
        <v>31</v>
      </c>
      <c r="G169" s="10" t="s">
        <v>31</v>
      </c>
      <c r="H169" s="10"/>
    </row>
    <row r="170" spans="1:8" hidden="1">
      <c r="A170" s="10" t="s">
        <v>14</v>
      </c>
      <c r="B170" s="10" t="s">
        <v>216</v>
      </c>
      <c r="C170" s="10" t="s">
        <v>29</v>
      </c>
      <c r="D170" s="10" t="s">
        <v>30</v>
      </c>
      <c r="E170" s="5" t="s">
        <v>31</v>
      </c>
      <c r="F170" s="10" t="s">
        <v>31</v>
      </c>
      <c r="G170" s="10" t="s">
        <v>31</v>
      </c>
      <c r="H170" s="10"/>
    </row>
    <row r="171" spans="1:8" hidden="1">
      <c r="A171" s="10" t="s">
        <v>14</v>
      </c>
      <c r="B171" s="10" t="s">
        <v>217</v>
      </c>
      <c r="C171" s="10" t="s">
        <v>29</v>
      </c>
      <c r="D171" s="10" t="s">
        <v>30</v>
      </c>
      <c r="E171" s="5" t="s">
        <v>31</v>
      </c>
      <c r="F171" s="10" t="s">
        <v>31</v>
      </c>
      <c r="G171" s="10" t="s">
        <v>31</v>
      </c>
      <c r="H171" s="10"/>
    </row>
    <row r="172" spans="1:8" hidden="1">
      <c r="A172" s="10" t="s">
        <v>14</v>
      </c>
      <c r="B172" s="10" t="s">
        <v>218</v>
      </c>
      <c r="C172" s="10" t="s">
        <v>29</v>
      </c>
      <c r="D172" s="10" t="s">
        <v>30</v>
      </c>
      <c r="E172" s="5" t="s">
        <v>31</v>
      </c>
      <c r="F172" s="10" t="s">
        <v>31</v>
      </c>
      <c r="G172" s="10" t="s">
        <v>31</v>
      </c>
      <c r="H172" s="10"/>
    </row>
    <row r="173" spans="1:8" hidden="1">
      <c r="A173" s="10" t="s">
        <v>14</v>
      </c>
      <c r="B173" s="10" t="s">
        <v>219</v>
      </c>
      <c r="C173" s="10" t="s">
        <v>29</v>
      </c>
      <c r="D173" s="10" t="s">
        <v>30</v>
      </c>
      <c r="E173" s="5" t="s">
        <v>31</v>
      </c>
      <c r="F173" s="10" t="s">
        <v>31</v>
      </c>
      <c r="G173" s="10" t="s">
        <v>31</v>
      </c>
      <c r="H173" s="10"/>
    </row>
    <row r="174" spans="1:8" hidden="1">
      <c r="A174" s="10" t="s">
        <v>14</v>
      </c>
      <c r="B174" s="10" t="s">
        <v>220</v>
      </c>
      <c r="C174" s="10" t="s">
        <v>29</v>
      </c>
      <c r="D174" s="10" t="s">
        <v>30</v>
      </c>
      <c r="E174" s="5" t="s">
        <v>31</v>
      </c>
      <c r="F174" s="10" t="s">
        <v>31</v>
      </c>
      <c r="G174" s="10" t="s">
        <v>31</v>
      </c>
      <c r="H174" s="10"/>
    </row>
    <row r="175" spans="1:8" hidden="1">
      <c r="A175" s="10" t="s">
        <v>14</v>
      </c>
      <c r="B175" s="10" t="s">
        <v>221</v>
      </c>
      <c r="C175" s="10" t="s">
        <v>29</v>
      </c>
      <c r="D175" s="10" t="s">
        <v>30</v>
      </c>
      <c r="E175" s="5" t="s">
        <v>45</v>
      </c>
      <c r="F175" s="10" t="s">
        <v>45</v>
      </c>
      <c r="G175" s="10" t="s">
        <v>31</v>
      </c>
      <c r="H175" s="10"/>
    </row>
    <row r="176" spans="1:8" hidden="1">
      <c r="A176" s="10" t="s">
        <v>14</v>
      </c>
      <c r="B176" s="10" t="s">
        <v>222</v>
      </c>
      <c r="C176" s="10" t="s">
        <v>29</v>
      </c>
      <c r="D176" s="10" t="s">
        <v>30</v>
      </c>
      <c r="E176" s="5" t="s">
        <v>45</v>
      </c>
      <c r="F176" s="10" t="s">
        <v>45</v>
      </c>
      <c r="G176" s="10" t="s">
        <v>31</v>
      </c>
      <c r="H176" s="10"/>
    </row>
    <row r="177" spans="1:8" hidden="1">
      <c r="A177" s="10" t="s">
        <v>14</v>
      </c>
      <c r="B177" s="10" t="s">
        <v>223</v>
      </c>
      <c r="C177" s="10" t="s">
        <v>29</v>
      </c>
      <c r="D177" s="10" t="s">
        <v>30</v>
      </c>
      <c r="E177" s="5" t="s">
        <v>31</v>
      </c>
      <c r="F177" s="10" t="s">
        <v>31</v>
      </c>
      <c r="G177" s="10" t="s">
        <v>31</v>
      </c>
      <c r="H177" s="10"/>
    </row>
    <row r="178" spans="1:8" hidden="1">
      <c r="A178" s="10" t="s">
        <v>14</v>
      </c>
      <c r="B178" s="10" t="s">
        <v>224</v>
      </c>
      <c r="C178" s="10" t="s">
        <v>29</v>
      </c>
      <c r="D178" s="10" t="s">
        <v>30</v>
      </c>
      <c r="E178" s="5" t="s">
        <v>45</v>
      </c>
      <c r="F178" s="10" t="s">
        <v>45</v>
      </c>
      <c r="G178" s="10" t="s">
        <v>31</v>
      </c>
      <c r="H178" s="10"/>
    </row>
    <row r="179" spans="1:8" hidden="1">
      <c r="A179" s="10" t="s">
        <v>14</v>
      </c>
      <c r="B179" s="10" t="s">
        <v>225</v>
      </c>
      <c r="C179" s="10" t="s">
        <v>54</v>
      </c>
      <c r="D179" s="10" t="s">
        <v>30</v>
      </c>
      <c r="E179" s="5" t="s">
        <v>31</v>
      </c>
      <c r="F179" s="10" t="s">
        <v>31</v>
      </c>
      <c r="G179" s="10" t="s">
        <v>31</v>
      </c>
      <c r="H179" s="10"/>
    </row>
    <row r="180" spans="1:8" hidden="1">
      <c r="A180" s="10" t="s">
        <v>14</v>
      </c>
      <c r="B180" s="10" t="s">
        <v>226</v>
      </c>
      <c r="C180" s="10" t="s">
        <v>29</v>
      </c>
      <c r="D180" s="10" t="s">
        <v>30</v>
      </c>
      <c r="E180" s="5" t="s">
        <v>31</v>
      </c>
      <c r="F180" s="10" t="s">
        <v>31</v>
      </c>
      <c r="G180" s="10" t="s">
        <v>37</v>
      </c>
      <c r="H180" s="10"/>
    </row>
    <row r="181" spans="1:8" hidden="1">
      <c r="A181" s="10" t="s">
        <v>14</v>
      </c>
      <c r="B181" s="10" t="s">
        <v>227</v>
      </c>
      <c r="C181" s="10" t="s">
        <v>54</v>
      </c>
      <c r="D181" s="10" t="s">
        <v>30</v>
      </c>
      <c r="E181" s="5" t="s">
        <v>31</v>
      </c>
      <c r="F181" s="10" t="s">
        <v>31</v>
      </c>
      <c r="G181" s="10" t="s">
        <v>31</v>
      </c>
      <c r="H181" s="10"/>
    </row>
    <row r="182" spans="1:8" hidden="1">
      <c r="A182" s="10" t="s">
        <v>14</v>
      </c>
      <c r="B182" s="10" t="s">
        <v>228</v>
      </c>
      <c r="C182" s="10" t="s">
        <v>29</v>
      </c>
      <c r="D182" s="10" t="s">
        <v>30</v>
      </c>
      <c r="E182" s="5" t="s">
        <v>31</v>
      </c>
      <c r="F182" s="10" t="s">
        <v>31</v>
      </c>
      <c r="G182" s="10" t="s">
        <v>31</v>
      </c>
      <c r="H182" s="10"/>
    </row>
    <row r="183" spans="1:8" hidden="1">
      <c r="A183" s="10" t="s">
        <v>14</v>
      </c>
      <c r="B183" s="10" t="s">
        <v>229</v>
      </c>
      <c r="C183" s="10" t="s">
        <v>54</v>
      </c>
      <c r="D183" s="10" t="s">
        <v>30</v>
      </c>
      <c r="E183" s="5" t="s">
        <v>31</v>
      </c>
      <c r="F183" s="10" t="s">
        <v>31</v>
      </c>
      <c r="G183" s="10" t="s">
        <v>31</v>
      </c>
      <c r="H183" s="10"/>
    </row>
    <row r="184" spans="1:8" hidden="1">
      <c r="A184" s="10" t="s">
        <v>14</v>
      </c>
      <c r="B184" s="10" t="s">
        <v>230</v>
      </c>
      <c r="C184" s="10" t="s">
        <v>231</v>
      </c>
      <c r="D184" s="10" t="s">
        <v>30</v>
      </c>
      <c r="E184" s="5" t="s">
        <v>31</v>
      </c>
      <c r="F184" s="10" t="s">
        <v>31</v>
      </c>
      <c r="G184" s="10" t="s">
        <v>31</v>
      </c>
      <c r="H184" s="10"/>
    </row>
    <row r="185" spans="1:8" hidden="1">
      <c r="A185" s="10" t="s">
        <v>14</v>
      </c>
      <c r="B185" s="10" t="s">
        <v>232</v>
      </c>
      <c r="C185" s="10" t="s">
        <v>29</v>
      </c>
      <c r="D185" s="10" t="s">
        <v>30</v>
      </c>
      <c r="E185" s="5" t="s">
        <v>31</v>
      </c>
      <c r="F185" s="10" t="s">
        <v>31</v>
      </c>
      <c r="G185" s="10" t="s">
        <v>31</v>
      </c>
      <c r="H185" s="10"/>
    </row>
    <row r="186" spans="1:8" hidden="1">
      <c r="A186" s="10" t="s">
        <v>14</v>
      </c>
      <c r="B186" s="10" t="s">
        <v>233</v>
      </c>
      <c r="C186" s="10" t="s">
        <v>54</v>
      </c>
      <c r="D186" s="10" t="s">
        <v>30</v>
      </c>
      <c r="E186" s="5" t="s">
        <v>31</v>
      </c>
      <c r="F186" s="10" t="s">
        <v>31</v>
      </c>
      <c r="G186" s="10" t="s">
        <v>45</v>
      </c>
      <c r="H186" s="10"/>
    </row>
    <row r="187" spans="1:8" hidden="1">
      <c r="A187" s="10" t="s">
        <v>14</v>
      </c>
      <c r="B187" s="10" t="s">
        <v>234</v>
      </c>
      <c r="C187" s="10" t="s">
        <v>29</v>
      </c>
      <c r="D187" s="10" t="s">
        <v>30</v>
      </c>
      <c r="E187" s="5" t="s">
        <v>31</v>
      </c>
      <c r="F187" s="10" t="s">
        <v>31</v>
      </c>
      <c r="G187" s="10" t="s">
        <v>31</v>
      </c>
      <c r="H187" s="10"/>
    </row>
    <row r="188" spans="1:8" hidden="1">
      <c r="A188" s="10" t="s">
        <v>14</v>
      </c>
      <c r="B188" s="10" t="s">
        <v>235</v>
      </c>
      <c r="C188" s="10" t="s">
        <v>29</v>
      </c>
      <c r="D188" s="10" t="s">
        <v>36</v>
      </c>
      <c r="E188" s="5" t="s">
        <v>31</v>
      </c>
      <c r="F188" s="10" t="s">
        <v>31</v>
      </c>
      <c r="G188" s="10" t="s">
        <v>31</v>
      </c>
      <c r="H188" s="10"/>
    </row>
    <row r="189" spans="1:8" hidden="1">
      <c r="A189" s="10" t="s">
        <v>14</v>
      </c>
      <c r="B189" s="10" t="s">
        <v>236</v>
      </c>
      <c r="C189" s="10" t="s">
        <v>29</v>
      </c>
      <c r="D189" s="10" t="s">
        <v>30</v>
      </c>
      <c r="E189" s="5" t="s">
        <v>31</v>
      </c>
      <c r="F189" s="10" t="s">
        <v>31</v>
      </c>
      <c r="G189" s="10" t="s">
        <v>31</v>
      </c>
      <c r="H189" s="10"/>
    </row>
    <row r="190" spans="1:8" hidden="1">
      <c r="A190" s="10" t="s">
        <v>14</v>
      </c>
      <c r="B190" s="10" t="s">
        <v>237</v>
      </c>
      <c r="C190" s="10" t="s">
        <v>29</v>
      </c>
      <c r="D190" s="10" t="s">
        <v>30</v>
      </c>
      <c r="E190" s="5" t="s">
        <v>31</v>
      </c>
      <c r="F190" s="10" t="s">
        <v>31</v>
      </c>
      <c r="G190" s="10" t="s">
        <v>37</v>
      </c>
      <c r="H190" s="10"/>
    </row>
    <row r="191" spans="1:8" hidden="1">
      <c r="A191" s="10" t="s">
        <v>14</v>
      </c>
      <c r="B191" s="10" t="s">
        <v>238</v>
      </c>
      <c r="C191" s="10" t="s">
        <v>29</v>
      </c>
      <c r="D191" s="10" t="s">
        <v>30</v>
      </c>
      <c r="E191" s="5" t="s">
        <v>37</v>
      </c>
      <c r="F191" s="10" t="s">
        <v>37</v>
      </c>
      <c r="G191" s="10" t="s">
        <v>31</v>
      </c>
      <c r="H191" s="10"/>
    </row>
    <row r="192" spans="1:8" hidden="1">
      <c r="A192" s="10" t="s">
        <v>14</v>
      </c>
      <c r="B192" s="10" t="s">
        <v>239</v>
      </c>
      <c r="C192" s="10" t="s">
        <v>29</v>
      </c>
      <c r="D192" s="10" t="s">
        <v>30</v>
      </c>
      <c r="E192" s="5" t="s">
        <v>31</v>
      </c>
      <c r="F192" s="10" t="s">
        <v>31</v>
      </c>
      <c r="G192" s="10" t="s">
        <v>31</v>
      </c>
      <c r="H192" s="10"/>
    </row>
    <row r="193" spans="1:8" hidden="1">
      <c r="A193" s="10" t="s">
        <v>14</v>
      </c>
      <c r="B193" s="10" t="s">
        <v>240</v>
      </c>
      <c r="C193" s="10" t="s">
        <v>42</v>
      </c>
      <c r="D193" s="10" t="s">
        <v>30</v>
      </c>
      <c r="E193" s="5" t="s">
        <v>31</v>
      </c>
      <c r="F193" s="10" t="s">
        <v>31</v>
      </c>
      <c r="G193" s="10" t="s">
        <v>31</v>
      </c>
      <c r="H193" s="10"/>
    </row>
    <row r="194" spans="1:8" hidden="1">
      <c r="A194" s="10" t="s">
        <v>14</v>
      </c>
      <c r="B194" s="10" t="s">
        <v>241</v>
      </c>
      <c r="C194" s="10" t="s">
        <v>29</v>
      </c>
      <c r="D194" s="10" t="s">
        <v>30</v>
      </c>
      <c r="E194" s="5" t="s">
        <v>31</v>
      </c>
      <c r="F194" s="10" t="s">
        <v>31</v>
      </c>
      <c r="G194" s="10" t="s">
        <v>31</v>
      </c>
      <c r="H194" s="10"/>
    </row>
    <row r="195" spans="1:8" hidden="1">
      <c r="A195" s="10" t="s">
        <v>14</v>
      </c>
      <c r="B195" s="10" t="s">
        <v>242</v>
      </c>
      <c r="C195" s="10" t="s">
        <v>29</v>
      </c>
      <c r="D195" s="10" t="s">
        <v>30</v>
      </c>
      <c r="E195" s="5" t="s">
        <v>31</v>
      </c>
      <c r="F195" s="10" t="s">
        <v>31</v>
      </c>
      <c r="G195" s="10" t="s">
        <v>31</v>
      </c>
      <c r="H195" s="10"/>
    </row>
    <row r="196" spans="1:8" hidden="1">
      <c r="A196" s="10" t="s">
        <v>14</v>
      </c>
      <c r="B196" s="10" t="s">
        <v>243</v>
      </c>
      <c r="C196" s="10" t="s">
        <v>54</v>
      </c>
      <c r="D196" s="10" t="s">
        <v>30</v>
      </c>
      <c r="E196" s="5" t="s">
        <v>37</v>
      </c>
      <c r="F196" s="10" t="s">
        <v>45</v>
      </c>
      <c r="G196" s="10" t="s">
        <v>31</v>
      </c>
      <c r="H196" s="10"/>
    </row>
    <row r="197" spans="1:8" hidden="1">
      <c r="A197" s="10" t="s">
        <v>14</v>
      </c>
      <c r="B197" s="10" t="s">
        <v>244</v>
      </c>
      <c r="C197" s="10" t="s">
        <v>29</v>
      </c>
      <c r="D197" s="10" t="s">
        <v>30</v>
      </c>
      <c r="E197" s="5" t="s">
        <v>31</v>
      </c>
      <c r="F197" s="10" t="s">
        <v>31</v>
      </c>
      <c r="G197" s="10" t="s">
        <v>31</v>
      </c>
      <c r="H197" s="10"/>
    </row>
    <row r="198" spans="1:8" hidden="1">
      <c r="A198" s="10" t="s">
        <v>14</v>
      </c>
      <c r="B198" s="10" t="s">
        <v>245</v>
      </c>
      <c r="C198" s="10" t="s">
        <v>29</v>
      </c>
      <c r="D198" s="10" t="s">
        <v>30</v>
      </c>
      <c r="E198" s="5" t="s">
        <v>31</v>
      </c>
      <c r="F198" s="10" t="s">
        <v>31</v>
      </c>
      <c r="G198" s="10" t="s">
        <v>31</v>
      </c>
      <c r="H198" s="10"/>
    </row>
    <row r="199" spans="1:8" hidden="1">
      <c r="A199" s="10" t="s">
        <v>14</v>
      </c>
      <c r="B199" s="10" t="s">
        <v>246</v>
      </c>
      <c r="C199" s="10" t="s">
        <v>29</v>
      </c>
      <c r="D199" s="10" t="s">
        <v>30</v>
      </c>
      <c r="E199" s="5" t="s">
        <v>31</v>
      </c>
      <c r="F199" s="10" t="s">
        <v>31</v>
      </c>
      <c r="G199" s="10" t="s">
        <v>31</v>
      </c>
      <c r="H199" s="10"/>
    </row>
    <row r="200" spans="1:8" hidden="1">
      <c r="A200" s="10" t="s">
        <v>14</v>
      </c>
      <c r="B200" s="10" t="s">
        <v>247</v>
      </c>
      <c r="C200" s="10" t="s">
        <v>29</v>
      </c>
      <c r="D200" s="10" t="s">
        <v>30</v>
      </c>
      <c r="E200" s="5" t="s">
        <v>37</v>
      </c>
      <c r="F200" s="10" t="s">
        <v>37</v>
      </c>
      <c r="G200" s="10" t="s">
        <v>31</v>
      </c>
      <c r="H200" s="10"/>
    </row>
    <row r="201" spans="1:8" hidden="1">
      <c r="A201" s="10" t="s">
        <v>14</v>
      </c>
      <c r="B201" s="10" t="s">
        <v>248</v>
      </c>
      <c r="C201" s="10" t="s">
        <v>29</v>
      </c>
      <c r="D201" s="10" t="s">
        <v>30</v>
      </c>
      <c r="E201" s="5" t="s">
        <v>31</v>
      </c>
      <c r="F201" s="10" t="s">
        <v>31</v>
      </c>
      <c r="G201" s="10" t="s">
        <v>31</v>
      </c>
      <c r="H201" s="10"/>
    </row>
    <row r="202" spans="1:8" hidden="1">
      <c r="A202" s="10" t="s">
        <v>14</v>
      </c>
      <c r="B202" s="10" t="s">
        <v>249</v>
      </c>
      <c r="C202" s="10" t="s">
        <v>29</v>
      </c>
      <c r="D202" s="10" t="s">
        <v>30</v>
      </c>
      <c r="E202" s="5" t="s">
        <v>31</v>
      </c>
      <c r="F202" s="10" t="s">
        <v>31</v>
      </c>
      <c r="G202" s="10" t="s">
        <v>31</v>
      </c>
      <c r="H202" s="10"/>
    </row>
    <row r="203" spans="1:8" hidden="1">
      <c r="A203" s="10" t="s">
        <v>14</v>
      </c>
      <c r="B203" s="10" t="s">
        <v>250</v>
      </c>
      <c r="C203" s="10" t="s">
        <v>29</v>
      </c>
      <c r="D203" s="10" t="s">
        <v>30</v>
      </c>
      <c r="E203" s="5" t="s">
        <v>45</v>
      </c>
      <c r="F203" s="10" t="s">
        <v>45</v>
      </c>
      <c r="G203" s="10" t="s">
        <v>31</v>
      </c>
      <c r="H203" s="10"/>
    </row>
    <row r="204" spans="1:8" hidden="1">
      <c r="A204" s="10" t="s">
        <v>14</v>
      </c>
      <c r="B204" s="10" t="s">
        <v>251</v>
      </c>
      <c r="C204" s="10" t="s">
        <v>29</v>
      </c>
      <c r="D204" s="10" t="s">
        <v>30</v>
      </c>
      <c r="E204" s="5" t="s">
        <v>31</v>
      </c>
      <c r="F204" s="10" t="s">
        <v>31</v>
      </c>
      <c r="G204" s="10" t="s">
        <v>31</v>
      </c>
      <c r="H204" s="10"/>
    </row>
    <row r="205" spans="1:8" hidden="1">
      <c r="A205" s="10" t="s">
        <v>14</v>
      </c>
      <c r="B205" s="10" t="s">
        <v>252</v>
      </c>
      <c r="C205" s="10" t="s">
        <v>29</v>
      </c>
      <c r="D205" s="10" t="s">
        <v>30</v>
      </c>
      <c r="E205" s="5" t="s">
        <v>31</v>
      </c>
      <c r="F205" s="10" t="s">
        <v>31</v>
      </c>
      <c r="G205" s="10" t="s">
        <v>31</v>
      </c>
      <c r="H205" s="10"/>
    </row>
    <row r="206" spans="1:8" hidden="1">
      <c r="A206" s="10" t="s">
        <v>14</v>
      </c>
      <c r="B206" s="10" t="s">
        <v>253</v>
      </c>
      <c r="C206" s="10" t="s">
        <v>29</v>
      </c>
      <c r="D206" s="10" t="s">
        <v>30</v>
      </c>
      <c r="E206" s="5" t="s">
        <v>31</v>
      </c>
      <c r="F206" s="10" t="s">
        <v>31</v>
      </c>
      <c r="G206" s="10" t="s">
        <v>31</v>
      </c>
      <c r="H206" s="10"/>
    </row>
    <row r="207" spans="1:8" hidden="1">
      <c r="A207" s="10" t="s">
        <v>14</v>
      </c>
      <c r="B207" s="10" t="s">
        <v>254</v>
      </c>
      <c r="C207" s="10" t="s">
        <v>29</v>
      </c>
      <c r="D207" s="10" t="s">
        <v>30</v>
      </c>
      <c r="E207" s="5" t="s">
        <v>31</v>
      </c>
      <c r="F207" s="10" t="s">
        <v>31</v>
      </c>
      <c r="G207" s="10" t="s">
        <v>31</v>
      </c>
      <c r="H207" s="10"/>
    </row>
    <row r="208" spans="1:8" hidden="1">
      <c r="A208" s="10" t="s">
        <v>14</v>
      </c>
      <c r="B208" s="10" t="s">
        <v>255</v>
      </c>
      <c r="C208" s="10" t="s">
        <v>29</v>
      </c>
      <c r="D208" s="10" t="s">
        <v>30</v>
      </c>
      <c r="E208" s="5" t="s">
        <v>31</v>
      </c>
      <c r="F208" s="10" t="s">
        <v>31</v>
      </c>
      <c r="G208" s="10" t="s">
        <v>31</v>
      </c>
      <c r="H208" s="10"/>
    </row>
    <row r="209" spans="1:8" hidden="1">
      <c r="A209" s="10" t="s">
        <v>14</v>
      </c>
      <c r="B209" s="10" t="s">
        <v>256</v>
      </c>
      <c r="C209" s="10" t="s">
        <v>29</v>
      </c>
      <c r="D209" s="10" t="s">
        <v>30</v>
      </c>
      <c r="E209" s="5" t="s">
        <v>31</v>
      </c>
      <c r="F209" s="10" t="s">
        <v>31</v>
      </c>
      <c r="G209" s="10" t="s">
        <v>31</v>
      </c>
      <c r="H209" s="10"/>
    </row>
    <row r="210" spans="1:8" hidden="1">
      <c r="A210" s="10" t="s">
        <v>14</v>
      </c>
      <c r="B210" s="10" t="s">
        <v>257</v>
      </c>
      <c r="C210" s="10" t="s">
        <v>29</v>
      </c>
      <c r="D210" s="10" t="s">
        <v>30</v>
      </c>
      <c r="E210" s="5" t="s">
        <v>31</v>
      </c>
      <c r="F210" s="10" t="s">
        <v>31</v>
      </c>
      <c r="G210" s="10" t="s">
        <v>31</v>
      </c>
      <c r="H210" s="10"/>
    </row>
    <row r="211" spans="1:8" hidden="1">
      <c r="A211" s="10" t="s">
        <v>14</v>
      </c>
      <c r="B211" s="10" t="s">
        <v>258</v>
      </c>
      <c r="C211" s="10" t="s">
        <v>29</v>
      </c>
      <c r="D211" s="10" t="s">
        <v>30</v>
      </c>
      <c r="E211" s="5" t="s">
        <v>31</v>
      </c>
      <c r="F211" s="10" t="s">
        <v>31</v>
      </c>
      <c r="G211" s="10" t="s">
        <v>31</v>
      </c>
      <c r="H211" s="10"/>
    </row>
    <row r="212" spans="1:8" hidden="1">
      <c r="A212" s="10" t="s">
        <v>14</v>
      </c>
      <c r="B212" s="10" t="s">
        <v>259</v>
      </c>
      <c r="C212" s="10" t="s">
        <v>35</v>
      </c>
      <c r="D212" s="10" t="s">
        <v>30</v>
      </c>
      <c r="E212" s="5" t="s">
        <v>31</v>
      </c>
      <c r="F212" s="10" t="s">
        <v>31</v>
      </c>
      <c r="G212" s="10" t="s">
        <v>31</v>
      </c>
      <c r="H212" s="10"/>
    </row>
    <row r="213" spans="1:8" hidden="1">
      <c r="A213" s="10" t="s">
        <v>14</v>
      </c>
      <c r="B213" s="10" t="s">
        <v>260</v>
      </c>
      <c r="C213" s="10" t="s">
        <v>35</v>
      </c>
      <c r="D213" s="10" t="s">
        <v>30</v>
      </c>
      <c r="E213" s="5" t="s">
        <v>31</v>
      </c>
      <c r="F213" s="10" t="s">
        <v>31</v>
      </c>
      <c r="G213" s="10" t="s">
        <v>45</v>
      </c>
      <c r="H213" s="10"/>
    </row>
    <row r="214" spans="1:8" hidden="1">
      <c r="A214" s="10" t="s">
        <v>14</v>
      </c>
      <c r="B214" s="10" t="s">
        <v>261</v>
      </c>
      <c r="C214" s="10" t="s">
        <v>29</v>
      </c>
      <c r="D214" s="10" t="s">
        <v>30</v>
      </c>
      <c r="E214" s="5" t="s">
        <v>31</v>
      </c>
      <c r="F214" s="10" t="s">
        <v>31</v>
      </c>
      <c r="G214" s="10" t="s">
        <v>31</v>
      </c>
      <c r="H214" s="10"/>
    </row>
    <row r="215" spans="1:8" hidden="1">
      <c r="A215" s="10" t="s">
        <v>14</v>
      </c>
      <c r="B215" s="10" t="s">
        <v>262</v>
      </c>
      <c r="C215" s="10" t="s">
        <v>42</v>
      </c>
      <c r="D215" s="10" t="s">
        <v>30</v>
      </c>
      <c r="E215" s="5" t="s">
        <v>31</v>
      </c>
      <c r="F215" s="10" t="s">
        <v>31</v>
      </c>
      <c r="G215" s="10" t="s">
        <v>31</v>
      </c>
      <c r="H215" s="10"/>
    </row>
    <row r="216" spans="1:8" hidden="1">
      <c r="A216" s="10" t="s">
        <v>14</v>
      </c>
      <c r="B216" s="10" t="s">
        <v>263</v>
      </c>
      <c r="C216" s="10" t="s">
        <v>54</v>
      </c>
      <c r="D216" s="10" t="s">
        <v>30</v>
      </c>
      <c r="E216" s="5" t="s">
        <v>31</v>
      </c>
      <c r="F216" s="10" t="s">
        <v>31</v>
      </c>
      <c r="G216" s="10" t="s">
        <v>31</v>
      </c>
      <c r="H216" s="10"/>
    </row>
    <row r="217" spans="1:8" hidden="1">
      <c r="A217" s="10" t="s">
        <v>14</v>
      </c>
      <c r="B217" s="10" t="s">
        <v>264</v>
      </c>
      <c r="C217" s="10" t="s">
        <v>29</v>
      </c>
      <c r="D217" s="10" t="s">
        <v>30</v>
      </c>
      <c r="E217" s="5" t="s">
        <v>31</v>
      </c>
      <c r="F217" s="10" t="s">
        <v>31</v>
      </c>
      <c r="G217" s="10" t="s">
        <v>31</v>
      </c>
      <c r="H217" s="10"/>
    </row>
    <row r="218" spans="1:8" hidden="1">
      <c r="A218" s="10" t="s">
        <v>14</v>
      </c>
      <c r="B218" s="10" t="s">
        <v>265</v>
      </c>
      <c r="C218" s="10" t="s">
        <v>29</v>
      </c>
      <c r="D218" s="10" t="s">
        <v>30</v>
      </c>
      <c r="E218" s="5" t="s">
        <v>31</v>
      </c>
      <c r="F218" s="10" t="s">
        <v>31</v>
      </c>
      <c r="G218" s="10" t="s">
        <v>31</v>
      </c>
      <c r="H218" s="10"/>
    </row>
    <row r="219" spans="1:8" hidden="1">
      <c r="A219" s="10" t="s">
        <v>14</v>
      </c>
      <c r="B219" s="10" t="s">
        <v>266</v>
      </c>
      <c r="C219" s="10" t="s">
        <v>29</v>
      </c>
      <c r="D219" s="10" t="s">
        <v>30</v>
      </c>
      <c r="E219" s="5" t="s">
        <v>31</v>
      </c>
      <c r="F219" s="10" t="s">
        <v>31</v>
      </c>
      <c r="G219" s="10" t="s">
        <v>31</v>
      </c>
      <c r="H219" s="10"/>
    </row>
    <row r="220" spans="1:8" hidden="1">
      <c r="A220" s="10" t="s">
        <v>14</v>
      </c>
      <c r="B220" s="10" t="s">
        <v>267</v>
      </c>
      <c r="C220" s="10" t="s">
        <v>29</v>
      </c>
      <c r="D220" s="10" t="s">
        <v>30</v>
      </c>
      <c r="E220" s="5" t="s">
        <v>31</v>
      </c>
      <c r="F220" s="10" t="s">
        <v>31</v>
      </c>
      <c r="G220" s="10" t="s">
        <v>37</v>
      </c>
      <c r="H220" s="10"/>
    </row>
    <row r="221" spans="1:8" hidden="1">
      <c r="A221" s="10" t="s">
        <v>14</v>
      </c>
      <c r="B221" s="10" t="s">
        <v>268</v>
      </c>
      <c r="C221" s="10" t="s">
        <v>29</v>
      </c>
      <c r="D221" s="10" t="s">
        <v>30</v>
      </c>
      <c r="E221" s="5" t="s">
        <v>31</v>
      </c>
      <c r="F221" s="10" t="s">
        <v>31</v>
      </c>
      <c r="G221" s="10" t="s">
        <v>31</v>
      </c>
      <c r="H221" s="10"/>
    </row>
    <row r="222" spans="1:8" hidden="1">
      <c r="A222" s="10" t="s">
        <v>14</v>
      </c>
      <c r="B222" s="10" t="s">
        <v>269</v>
      </c>
      <c r="C222" s="10" t="s">
        <v>29</v>
      </c>
      <c r="D222" s="10" t="s">
        <v>30</v>
      </c>
      <c r="E222" s="5" t="s">
        <v>31</v>
      </c>
      <c r="F222" s="10" t="s">
        <v>31</v>
      </c>
      <c r="G222" s="10" t="s">
        <v>31</v>
      </c>
      <c r="H222" s="10"/>
    </row>
    <row r="223" spans="1:8" hidden="1">
      <c r="A223" s="10" t="s">
        <v>14</v>
      </c>
      <c r="B223" s="10" t="s">
        <v>270</v>
      </c>
      <c r="C223" s="10" t="s">
        <v>29</v>
      </c>
      <c r="D223" s="10" t="s">
        <v>30</v>
      </c>
      <c r="E223" s="5" t="s">
        <v>37</v>
      </c>
      <c r="F223" s="10" t="s">
        <v>37</v>
      </c>
      <c r="G223" s="10" t="s">
        <v>31</v>
      </c>
      <c r="H223" s="10"/>
    </row>
    <row r="224" spans="1:8" hidden="1">
      <c r="A224" s="10" t="s">
        <v>14</v>
      </c>
      <c r="B224" s="10" t="s">
        <v>271</v>
      </c>
      <c r="C224" s="10" t="s">
        <v>54</v>
      </c>
      <c r="D224" s="10" t="s">
        <v>30</v>
      </c>
      <c r="E224" s="5" t="s">
        <v>31</v>
      </c>
      <c r="F224" s="10" t="s">
        <v>31</v>
      </c>
      <c r="G224" s="10" t="s">
        <v>45</v>
      </c>
      <c r="H224" s="10"/>
    </row>
    <row r="225" spans="1:8" hidden="1">
      <c r="A225" s="10" t="s">
        <v>14</v>
      </c>
      <c r="B225" s="10" t="s">
        <v>272</v>
      </c>
      <c r="C225" s="10" t="s">
        <v>54</v>
      </c>
      <c r="D225" s="10" t="s">
        <v>30</v>
      </c>
      <c r="E225" s="5" t="s">
        <v>31</v>
      </c>
      <c r="F225" s="10" t="s">
        <v>31</v>
      </c>
      <c r="G225" s="10" t="s">
        <v>31</v>
      </c>
      <c r="H225" s="10"/>
    </row>
    <row r="226" spans="1:8" hidden="1">
      <c r="A226" s="10" t="s">
        <v>14</v>
      </c>
      <c r="B226" s="10" t="s">
        <v>273</v>
      </c>
      <c r="C226" s="10" t="s">
        <v>54</v>
      </c>
      <c r="D226" s="10" t="s">
        <v>30</v>
      </c>
      <c r="E226" s="5" t="s">
        <v>31</v>
      </c>
      <c r="F226" s="10" t="s">
        <v>31</v>
      </c>
      <c r="G226" s="10" t="s">
        <v>31</v>
      </c>
      <c r="H226" s="10"/>
    </row>
    <row r="227" spans="1:8" hidden="1">
      <c r="A227" s="10" t="s">
        <v>14</v>
      </c>
      <c r="B227" s="10" t="s">
        <v>274</v>
      </c>
      <c r="C227" s="10" t="s">
        <v>29</v>
      </c>
      <c r="D227" s="10" t="s">
        <v>30</v>
      </c>
      <c r="E227" s="5" t="s">
        <v>31</v>
      </c>
      <c r="F227" s="10" t="s">
        <v>31</v>
      </c>
      <c r="G227" s="10" t="s">
        <v>31</v>
      </c>
      <c r="H227" s="10"/>
    </row>
    <row r="228" spans="1:8" hidden="1">
      <c r="A228" s="10" t="s">
        <v>14</v>
      </c>
      <c r="B228" s="10" t="s">
        <v>275</v>
      </c>
      <c r="C228" s="10" t="s">
        <v>42</v>
      </c>
      <c r="D228" s="10" t="s">
        <v>30</v>
      </c>
      <c r="E228" s="5" t="s">
        <v>31</v>
      </c>
      <c r="F228" s="10" t="s">
        <v>31</v>
      </c>
      <c r="G228" s="10" t="s">
        <v>31</v>
      </c>
      <c r="H228" s="10"/>
    </row>
    <row r="229" spans="1:8" hidden="1">
      <c r="A229" s="10" t="s">
        <v>14</v>
      </c>
      <c r="B229" s="10" t="s">
        <v>276</v>
      </c>
      <c r="C229" s="10" t="s">
        <v>29</v>
      </c>
      <c r="D229" s="10" t="s">
        <v>30</v>
      </c>
      <c r="E229" s="5" t="s">
        <v>31</v>
      </c>
      <c r="F229" s="10" t="s">
        <v>31</v>
      </c>
      <c r="G229" s="10" t="s">
        <v>31</v>
      </c>
      <c r="H229" s="10"/>
    </row>
    <row r="230" spans="1:8" hidden="1">
      <c r="A230" s="10" t="s">
        <v>14</v>
      </c>
      <c r="B230" s="10" t="s">
        <v>277</v>
      </c>
      <c r="C230" s="10" t="s">
        <v>29</v>
      </c>
      <c r="D230" s="10" t="s">
        <v>30</v>
      </c>
      <c r="E230" s="5" t="s">
        <v>37</v>
      </c>
      <c r="F230" s="10" t="s">
        <v>37</v>
      </c>
      <c r="G230" s="10" t="s">
        <v>31</v>
      </c>
      <c r="H230" s="10"/>
    </row>
    <row r="231" spans="1:8" hidden="1">
      <c r="A231" s="10" t="s">
        <v>14</v>
      </c>
      <c r="B231" s="10" t="s">
        <v>278</v>
      </c>
      <c r="C231" s="10" t="s">
        <v>29</v>
      </c>
      <c r="D231" s="10" t="s">
        <v>30</v>
      </c>
      <c r="E231" s="5" t="s">
        <v>31</v>
      </c>
      <c r="F231" s="10" t="s">
        <v>31</v>
      </c>
      <c r="G231" s="10" t="s">
        <v>31</v>
      </c>
      <c r="H231" s="10"/>
    </row>
    <row r="232" spans="1:8" hidden="1">
      <c r="A232" s="10" t="s">
        <v>14</v>
      </c>
      <c r="B232" s="10" t="s">
        <v>279</v>
      </c>
      <c r="C232" s="10" t="s">
        <v>29</v>
      </c>
      <c r="D232" s="10" t="s">
        <v>30</v>
      </c>
      <c r="E232" s="5" t="s">
        <v>31</v>
      </c>
      <c r="F232" s="10" t="s">
        <v>31</v>
      </c>
      <c r="G232" s="10" t="s">
        <v>31</v>
      </c>
      <c r="H232" s="10"/>
    </row>
    <row r="233" spans="1:8" hidden="1">
      <c r="A233" s="10" t="s">
        <v>14</v>
      </c>
      <c r="B233" s="10" t="s">
        <v>280</v>
      </c>
      <c r="C233" s="10" t="s">
        <v>29</v>
      </c>
      <c r="D233" s="10" t="s">
        <v>30</v>
      </c>
      <c r="E233" s="5" t="s">
        <v>31</v>
      </c>
      <c r="F233" s="10" t="s">
        <v>31</v>
      </c>
      <c r="G233" s="10" t="s">
        <v>31</v>
      </c>
      <c r="H233" s="10"/>
    </row>
    <row r="234" spans="1:8" hidden="1">
      <c r="A234" s="10" t="s">
        <v>14</v>
      </c>
      <c r="B234" s="10" t="s">
        <v>281</v>
      </c>
      <c r="C234" s="10" t="s">
        <v>231</v>
      </c>
      <c r="D234" s="10" t="s">
        <v>30</v>
      </c>
      <c r="E234" s="5" t="s">
        <v>37</v>
      </c>
      <c r="F234" s="10" t="s">
        <v>37</v>
      </c>
      <c r="G234" s="10" t="s">
        <v>31</v>
      </c>
      <c r="H234" s="10"/>
    </row>
    <row r="235" spans="1:8" hidden="1">
      <c r="A235" s="10" t="s">
        <v>14</v>
      </c>
      <c r="B235" s="10" t="s">
        <v>282</v>
      </c>
      <c r="C235" s="10" t="s">
        <v>29</v>
      </c>
      <c r="D235" s="10" t="s">
        <v>30</v>
      </c>
      <c r="E235" s="5" t="s">
        <v>31</v>
      </c>
      <c r="F235" s="10" t="s">
        <v>31</v>
      </c>
      <c r="G235" s="10" t="s">
        <v>31</v>
      </c>
      <c r="H235" s="10"/>
    </row>
    <row r="236" spans="1:8" hidden="1">
      <c r="A236" s="10" t="s">
        <v>14</v>
      </c>
      <c r="B236" s="10" t="s">
        <v>283</v>
      </c>
      <c r="C236" s="10" t="s">
        <v>29</v>
      </c>
      <c r="D236" s="10" t="s">
        <v>30</v>
      </c>
      <c r="E236" s="5" t="s">
        <v>31</v>
      </c>
      <c r="F236" s="10" t="s">
        <v>31</v>
      </c>
      <c r="G236" s="10" t="s">
        <v>45</v>
      </c>
      <c r="H236" s="10"/>
    </row>
    <row r="237" spans="1:8" hidden="1">
      <c r="A237" s="10" t="s">
        <v>14</v>
      </c>
      <c r="B237" s="10" t="s">
        <v>284</v>
      </c>
      <c r="C237" s="10" t="s">
        <v>29</v>
      </c>
      <c r="D237" s="10" t="s">
        <v>30</v>
      </c>
      <c r="E237" s="5" t="s">
        <v>31</v>
      </c>
      <c r="F237" s="10" t="s">
        <v>31</v>
      </c>
      <c r="G237" s="10" t="s">
        <v>31</v>
      </c>
      <c r="H237" s="10"/>
    </row>
    <row r="238" spans="1:8" hidden="1">
      <c r="A238" s="10" t="s">
        <v>14</v>
      </c>
      <c r="B238" s="10" t="s">
        <v>285</v>
      </c>
      <c r="C238" s="10" t="s">
        <v>54</v>
      </c>
      <c r="D238" s="10" t="s">
        <v>36</v>
      </c>
      <c r="E238" s="5" t="s">
        <v>31</v>
      </c>
      <c r="F238" s="10" t="s">
        <v>31</v>
      </c>
      <c r="G238" s="10" t="s">
        <v>31</v>
      </c>
      <c r="H238" s="10"/>
    </row>
    <row r="239" spans="1:8" hidden="1">
      <c r="A239" s="10" t="s">
        <v>14</v>
      </c>
      <c r="B239" s="10" t="s">
        <v>286</v>
      </c>
      <c r="C239" s="10" t="s">
        <v>29</v>
      </c>
      <c r="D239" s="10" t="s">
        <v>30</v>
      </c>
      <c r="E239" s="5" t="s">
        <v>31</v>
      </c>
      <c r="F239" s="10" t="s">
        <v>31</v>
      </c>
      <c r="G239" s="10" t="s">
        <v>31</v>
      </c>
      <c r="H239" s="10"/>
    </row>
    <row r="240" spans="1:8" hidden="1">
      <c r="A240" s="10" t="s">
        <v>14</v>
      </c>
      <c r="B240" s="10" t="s">
        <v>287</v>
      </c>
      <c r="C240" s="10" t="s">
        <v>29</v>
      </c>
      <c r="D240" s="10" t="s">
        <v>30</v>
      </c>
      <c r="E240" s="5" t="s">
        <v>31</v>
      </c>
      <c r="F240" s="10" t="s">
        <v>31</v>
      </c>
      <c r="G240" s="10" t="s">
        <v>31</v>
      </c>
      <c r="H240" s="10"/>
    </row>
    <row r="241" spans="1:8" hidden="1">
      <c r="A241" s="10" t="s">
        <v>14</v>
      </c>
      <c r="B241" s="10" t="s">
        <v>288</v>
      </c>
      <c r="C241" s="10" t="s">
        <v>29</v>
      </c>
      <c r="D241" s="10" t="s">
        <v>30</v>
      </c>
      <c r="E241" s="5" t="s">
        <v>31</v>
      </c>
      <c r="F241" s="10" t="s">
        <v>31</v>
      </c>
      <c r="G241" s="10" t="s">
        <v>31</v>
      </c>
      <c r="H241" s="10"/>
    </row>
    <row r="242" spans="1:8" hidden="1">
      <c r="A242" s="10" t="s">
        <v>14</v>
      </c>
      <c r="B242" s="10" t="s">
        <v>289</v>
      </c>
      <c r="C242" s="10" t="s">
        <v>29</v>
      </c>
      <c r="D242" s="10" t="s">
        <v>30</v>
      </c>
      <c r="E242" s="5" t="s">
        <v>31</v>
      </c>
      <c r="F242" s="10" t="s">
        <v>31</v>
      </c>
      <c r="G242" s="10" t="s">
        <v>31</v>
      </c>
      <c r="H242" s="10"/>
    </row>
    <row r="243" spans="1:8" hidden="1">
      <c r="A243" s="10" t="s">
        <v>14</v>
      </c>
      <c r="B243" s="10" t="s">
        <v>290</v>
      </c>
      <c r="C243" s="10" t="s">
        <v>29</v>
      </c>
      <c r="D243" s="10" t="s">
        <v>30</v>
      </c>
      <c r="E243" s="5" t="s">
        <v>31</v>
      </c>
      <c r="F243" s="10" t="s">
        <v>31</v>
      </c>
      <c r="G243" s="10" t="s">
        <v>31</v>
      </c>
      <c r="H243" s="10"/>
    </row>
    <row r="244" spans="1:8" hidden="1">
      <c r="A244" s="10" t="s">
        <v>14</v>
      </c>
      <c r="B244" s="10" t="s">
        <v>291</v>
      </c>
      <c r="C244" s="10" t="s">
        <v>29</v>
      </c>
      <c r="D244" s="10" t="s">
        <v>30</v>
      </c>
      <c r="E244" s="5" t="s">
        <v>31</v>
      </c>
      <c r="F244" s="10" t="s">
        <v>31</v>
      </c>
      <c r="G244" s="10" t="s">
        <v>31</v>
      </c>
      <c r="H244" s="10"/>
    </row>
    <row r="245" spans="1:8" hidden="1">
      <c r="A245" s="10" t="s">
        <v>14</v>
      </c>
      <c r="B245" s="10" t="s">
        <v>292</v>
      </c>
      <c r="C245" s="10" t="s">
        <v>35</v>
      </c>
      <c r="D245" s="10" t="s">
        <v>30</v>
      </c>
      <c r="E245" s="5" t="s">
        <v>31</v>
      </c>
      <c r="F245" s="10" t="s">
        <v>31</v>
      </c>
      <c r="G245" s="10" t="s">
        <v>31</v>
      </c>
      <c r="H245" s="10"/>
    </row>
    <row r="246" spans="1:8" hidden="1">
      <c r="A246" s="10" t="s">
        <v>14</v>
      </c>
      <c r="B246" s="10" t="s">
        <v>293</v>
      </c>
      <c r="C246" s="10" t="s">
        <v>231</v>
      </c>
      <c r="D246" s="10" t="s">
        <v>30</v>
      </c>
      <c r="E246" s="5" t="s">
        <v>45</v>
      </c>
      <c r="F246" s="10" t="s">
        <v>45</v>
      </c>
      <c r="G246" s="10" t="s">
        <v>31</v>
      </c>
      <c r="H246" s="10"/>
    </row>
    <row r="247" spans="1:8" hidden="1">
      <c r="A247" s="10" t="s">
        <v>14</v>
      </c>
      <c r="B247" s="10" t="s">
        <v>294</v>
      </c>
      <c r="C247" s="10" t="s">
        <v>29</v>
      </c>
      <c r="D247" s="10" t="s">
        <v>30</v>
      </c>
      <c r="E247" s="5" t="s">
        <v>31</v>
      </c>
      <c r="F247" s="10" t="s">
        <v>31</v>
      </c>
      <c r="G247" s="10" t="s">
        <v>31</v>
      </c>
      <c r="H247" s="10"/>
    </row>
    <row r="248" spans="1:8" hidden="1">
      <c r="A248" s="10" t="s">
        <v>14</v>
      </c>
      <c r="B248" s="10" t="s">
        <v>295</v>
      </c>
      <c r="C248" s="10" t="s">
        <v>29</v>
      </c>
      <c r="D248" s="10" t="s">
        <v>30</v>
      </c>
      <c r="E248" s="5" t="s">
        <v>31</v>
      </c>
      <c r="F248" s="10" t="s">
        <v>31</v>
      </c>
      <c r="G248" s="10" t="s">
        <v>31</v>
      </c>
      <c r="H248" s="10"/>
    </row>
    <row r="249" spans="1:8" hidden="1">
      <c r="A249" s="10" t="s">
        <v>14</v>
      </c>
      <c r="B249" s="10" t="s">
        <v>296</v>
      </c>
      <c r="C249" s="10" t="s">
        <v>29</v>
      </c>
      <c r="D249" s="10" t="s">
        <v>30</v>
      </c>
      <c r="E249" s="5" t="s">
        <v>31</v>
      </c>
      <c r="F249" s="10" t="s">
        <v>31</v>
      </c>
      <c r="G249" s="10" t="s">
        <v>31</v>
      </c>
      <c r="H249" s="10"/>
    </row>
    <row r="250" spans="1:8" hidden="1">
      <c r="A250" s="10" t="s">
        <v>14</v>
      </c>
      <c r="B250" s="10" t="s">
        <v>297</v>
      </c>
      <c r="C250" s="10" t="s">
        <v>29</v>
      </c>
      <c r="D250" s="10" t="s">
        <v>30</v>
      </c>
      <c r="E250" s="5" t="s">
        <v>31</v>
      </c>
      <c r="F250" s="10" t="s">
        <v>31</v>
      </c>
      <c r="G250" s="10" t="s">
        <v>37</v>
      </c>
      <c r="H250" s="10"/>
    </row>
    <row r="251" spans="1:8" hidden="1">
      <c r="A251" s="10" t="s">
        <v>14</v>
      </c>
      <c r="B251" s="10" t="s">
        <v>298</v>
      </c>
      <c r="C251" s="10" t="s">
        <v>29</v>
      </c>
      <c r="D251" s="10" t="s">
        <v>30</v>
      </c>
      <c r="E251" s="5" t="s">
        <v>31</v>
      </c>
      <c r="F251" s="10" t="s">
        <v>31</v>
      </c>
      <c r="G251" s="10" t="s">
        <v>37</v>
      </c>
      <c r="H251" s="10"/>
    </row>
    <row r="252" spans="1:8" hidden="1">
      <c r="A252" s="10" t="s">
        <v>14</v>
      </c>
      <c r="B252" s="10" t="s">
        <v>299</v>
      </c>
      <c r="C252" s="10" t="s">
        <v>54</v>
      </c>
      <c r="D252" s="10" t="s">
        <v>36</v>
      </c>
      <c r="E252" s="5" t="s">
        <v>31</v>
      </c>
      <c r="F252" s="10" t="s">
        <v>31</v>
      </c>
      <c r="G252" s="10" t="s">
        <v>31</v>
      </c>
      <c r="H252" s="10"/>
    </row>
    <row r="253" spans="1:8" hidden="1">
      <c r="A253" s="10" t="s">
        <v>14</v>
      </c>
      <c r="B253" s="10" t="s">
        <v>300</v>
      </c>
      <c r="C253" s="10" t="s">
        <v>29</v>
      </c>
      <c r="D253" s="10" t="s">
        <v>30</v>
      </c>
      <c r="E253" s="5" t="s">
        <v>31</v>
      </c>
      <c r="F253" s="10" t="s">
        <v>31</v>
      </c>
      <c r="G253" s="10" t="s">
        <v>31</v>
      </c>
      <c r="H253" s="10"/>
    </row>
    <row r="254" spans="1:8" hidden="1">
      <c r="A254" s="10" t="s">
        <v>14</v>
      </c>
      <c r="B254" s="10" t="s">
        <v>301</v>
      </c>
      <c r="C254" s="10" t="s">
        <v>29</v>
      </c>
      <c r="D254" s="10" t="s">
        <v>30</v>
      </c>
      <c r="E254" s="5" t="s">
        <v>31</v>
      </c>
      <c r="F254" s="10" t="s">
        <v>31</v>
      </c>
      <c r="G254" s="10" t="s">
        <v>31</v>
      </c>
      <c r="H254" s="10"/>
    </row>
    <row r="255" spans="1:8" hidden="1">
      <c r="A255" s="10" t="s">
        <v>14</v>
      </c>
      <c r="B255" s="10" t="s">
        <v>302</v>
      </c>
      <c r="C255" s="10" t="s">
        <v>29</v>
      </c>
      <c r="D255" s="10" t="s">
        <v>30</v>
      </c>
      <c r="E255" s="5" t="s">
        <v>31</v>
      </c>
      <c r="F255" s="10" t="s">
        <v>31</v>
      </c>
      <c r="G255" s="10" t="s">
        <v>31</v>
      </c>
      <c r="H255" s="10"/>
    </row>
    <row r="256" spans="1:8" hidden="1">
      <c r="A256" s="10" t="s">
        <v>14</v>
      </c>
      <c r="B256" s="10" t="s">
        <v>303</v>
      </c>
      <c r="C256" s="10" t="s">
        <v>29</v>
      </c>
      <c r="D256" s="10" t="s">
        <v>30</v>
      </c>
      <c r="E256" s="5" t="s">
        <v>31</v>
      </c>
      <c r="F256" s="10" t="s">
        <v>31</v>
      </c>
      <c r="G256" s="10" t="s">
        <v>31</v>
      </c>
      <c r="H256" s="10"/>
    </row>
    <row r="257" spans="1:8" hidden="1">
      <c r="A257" s="10" t="s">
        <v>14</v>
      </c>
      <c r="B257" s="10" t="s">
        <v>304</v>
      </c>
      <c r="C257" s="10" t="s">
        <v>29</v>
      </c>
      <c r="D257" s="10" t="s">
        <v>30</v>
      </c>
      <c r="E257" s="5" t="s">
        <v>31</v>
      </c>
      <c r="F257" s="10" t="s">
        <v>31</v>
      </c>
      <c r="G257" s="10" t="s">
        <v>31</v>
      </c>
      <c r="H257" s="10"/>
    </row>
    <row r="258" spans="1:8" hidden="1">
      <c r="A258" s="10" t="s">
        <v>14</v>
      </c>
      <c r="B258" s="10" t="s">
        <v>305</v>
      </c>
      <c r="C258" s="10" t="s">
        <v>29</v>
      </c>
      <c r="D258" s="10" t="s">
        <v>30</v>
      </c>
      <c r="E258" s="5" t="s">
        <v>31</v>
      </c>
      <c r="F258" s="10" t="s">
        <v>31</v>
      </c>
      <c r="G258" s="10" t="s">
        <v>31</v>
      </c>
      <c r="H258" s="10"/>
    </row>
    <row r="259" spans="1:8" hidden="1">
      <c r="A259" s="10" t="s">
        <v>14</v>
      </c>
      <c r="B259" s="10" t="s">
        <v>306</v>
      </c>
      <c r="C259" s="10" t="s">
        <v>29</v>
      </c>
      <c r="D259" s="10" t="s">
        <v>36</v>
      </c>
      <c r="E259" s="5" t="s">
        <v>31</v>
      </c>
      <c r="F259" s="10" t="s">
        <v>31</v>
      </c>
      <c r="G259" s="10" t="s">
        <v>31</v>
      </c>
      <c r="H259" s="10"/>
    </row>
    <row r="260" spans="1:8" hidden="1">
      <c r="A260" s="10" t="s">
        <v>14</v>
      </c>
      <c r="B260" s="10" t="s">
        <v>307</v>
      </c>
      <c r="C260" s="10" t="s">
        <v>29</v>
      </c>
      <c r="D260" s="10" t="s">
        <v>30</v>
      </c>
      <c r="E260" s="5" t="s">
        <v>37</v>
      </c>
      <c r="F260" s="10" t="s">
        <v>37</v>
      </c>
      <c r="G260" s="10" t="s">
        <v>31</v>
      </c>
      <c r="H260" s="10"/>
    </row>
    <row r="261" spans="1:8" hidden="1">
      <c r="A261" s="10" t="s">
        <v>14</v>
      </c>
      <c r="B261" s="10" t="s">
        <v>308</v>
      </c>
      <c r="C261" s="10" t="s">
        <v>29</v>
      </c>
      <c r="D261" s="10" t="s">
        <v>30</v>
      </c>
      <c r="E261" s="5" t="s">
        <v>31</v>
      </c>
      <c r="F261" s="10" t="s">
        <v>31</v>
      </c>
      <c r="G261" s="10" t="s">
        <v>31</v>
      </c>
      <c r="H261" s="10"/>
    </row>
    <row r="262" spans="1:8" hidden="1">
      <c r="A262" s="10" t="s">
        <v>14</v>
      </c>
      <c r="B262" s="10" t="s">
        <v>309</v>
      </c>
      <c r="C262" s="10" t="s">
        <v>54</v>
      </c>
      <c r="D262" s="10" t="s">
        <v>30</v>
      </c>
      <c r="E262" s="5" t="s">
        <v>31</v>
      </c>
      <c r="F262" s="10" t="s">
        <v>31</v>
      </c>
      <c r="G262" s="10" t="s">
        <v>31</v>
      </c>
      <c r="H262" s="10"/>
    </row>
    <row r="263" spans="1:8" hidden="1">
      <c r="A263" s="10" t="s">
        <v>14</v>
      </c>
      <c r="B263" s="10" t="s">
        <v>310</v>
      </c>
      <c r="C263" s="10" t="s">
        <v>54</v>
      </c>
      <c r="D263" s="10" t="s">
        <v>30</v>
      </c>
      <c r="E263" s="5" t="s">
        <v>45</v>
      </c>
      <c r="F263" s="10" t="s">
        <v>45</v>
      </c>
      <c r="G263" s="10" t="s">
        <v>31</v>
      </c>
      <c r="H263" s="10"/>
    </row>
    <row r="264" spans="1:8" hidden="1">
      <c r="A264" s="10" t="s">
        <v>14</v>
      </c>
      <c r="B264" s="10" t="s">
        <v>311</v>
      </c>
      <c r="C264" s="10" t="s">
        <v>42</v>
      </c>
      <c r="D264" s="10" t="s">
        <v>30</v>
      </c>
      <c r="E264" s="5" t="s">
        <v>31</v>
      </c>
      <c r="F264" s="10" t="s">
        <v>31</v>
      </c>
      <c r="G264" s="10" t="s">
        <v>31</v>
      </c>
      <c r="H264" s="10"/>
    </row>
    <row r="265" spans="1:8" hidden="1">
      <c r="A265" s="10" t="s">
        <v>14</v>
      </c>
      <c r="B265" s="10" t="s">
        <v>312</v>
      </c>
      <c r="C265" s="10" t="s">
        <v>29</v>
      </c>
      <c r="D265" s="10" t="s">
        <v>30</v>
      </c>
      <c r="E265" s="5" t="s">
        <v>45</v>
      </c>
      <c r="F265" s="10" t="s">
        <v>37</v>
      </c>
      <c r="G265" s="10" t="s">
        <v>31</v>
      </c>
      <c r="H265" s="10"/>
    </row>
    <row r="266" spans="1:8" hidden="1">
      <c r="A266" s="10" t="s">
        <v>14</v>
      </c>
      <c r="B266" s="10" t="s">
        <v>313</v>
      </c>
      <c r="C266" s="10" t="s">
        <v>29</v>
      </c>
      <c r="D266" s="10" t="s">
        <v>30</v>
      </c>
      <c r="E266" s="5" t="s">
        <v>31</v>
      </c>
      <c r="F266" s="10" t="s">
        <v>31</v>
      </c>
      <c r="G266" s="10" t="s">
        <v>31</v>
      </c>
      <c r="H266" s="10"/>
    </row>
    <row r="267" spans="1:8" hidden="1">
      <c r="A267" s="10" t="s">
        <v>14</v>
      </c>
      <c r="B267" s="10" t="s">
        <v>314</v>
      </c>
      <c r="C267" s="10" t="s">
        <v>29</v>
      </c>
      <c r="D267" s="10" t="s">
        <v>30</v>
      </c>
      <c r="E267" s="5" t="s">
        <v>31</v>
      </c>
      <c r="F267" s="10" t="s">
        <v>31</v>
      </c>
      <c r="G267" s="10" t="s">
        <v>31</v>
      </c>
      <c r="H267" s="10"/>
    </row>
    <row r="268" spans="1:8" hidden="1">
      <c r="A268" s="10" t="s">
        <v>14</v>
      </c>
      <c r="B268" s="10" t="s">
        <v>315</v>
      </c>
      <c r="C268" s="10" t="s">
        <v>29</v>
      </c>
      <c r="D268" s="10" t="s">
        <v>30</v>
      </c>
      <c r="E268" s="5" t="s">
        <v>31</v>
      </c>
      <c r="F268" s="10" t="s">
        <v>31</v>
      </c>
      <c r="G268" s="10" t="s">
        <v>31</v>
      </c>
      <c r="H268" s="10"/>
    </row>
    <row r="269" spans="1:8" hidden="1">
      <c r="A269" s="10" t="s">
        <v>14</v>
      </c>
      <c r="B269" s="10" t="s">
        <v>316</v>
      </c>
      <c r="C269" s="10" t="s">
        <v>29</v>
      </c>
      <c r="D269" s="10" t="s">
        <v>30</v>
      </c>
      <c r="E269" s="5" t="s">
        <v>31</v>
      </c>
      <c r="F269" s="10" t="s">
        <v>31</v>
      </c>
      <c r="G269" s="10" t="s">
        <v>45</v>
      </c>
      <c r="H269" s="10"/>
    </row>
    <row r="270" spans="1:8" hidden="1">
      <c r="A270" s="10" t="s">
        <v>14</v>
      </c>
      <c r="B270" s="10" t="s">
        <v>317</v>
      </c>
      <c r="C270" s="10" t="s">
        <v>29</v>
      </c>
      <c r="D270" s="10" t="s">
        <v>30</v>
      </c>
      <c r="E270" s="5" t="s">
        <v>31</v>
      </c>
      <c r="F270" s="10" t="s">
        <v>31</v>
      </c>
      <c r="G270" s="10" t="s">
        <v>31</v>
      </c>
      <c r="H270" s="10"/>
    </row>
    <row r="271" spans="1:8" hidden="1">
      <c r="A271" s="10" t="s">
        <v>14</v>
      </c>
      <c r="B271" s="10" t="s">
        <v>318</v>
      </c>
      <c r="C271" s="10" t="s">
        <v>29</v>
      </c>
      <c r="D271" s="10" t="s">
        <v>30</v>
      </c>
      <c r="E271" s="5" t="s">
        <v>31</v>
      </c>
      <c r="F271" s="10" t="s">
        <v>31</v>
      </c>
      <c r="G271" s="10" t="s">
        <v>31</v>
      </c>
      <c r="H271" s="10"/>
    </row>
    <row r="272" spans="1:8" hidden="1">
      <c r="A272" s="10" t="s">
        <v>14</v>
      </c>
      <c r="B272" s="10" t="s">
        <v>319</v>
      </c>
      <c r="C272" s="10" t="s">
        <v>29</v>
      </c>
      <c r="D272" s="10" t="s">
        <v>30</v>
      </c>
      <c r="E272" s="5" t="s">
        <v>31</v>
      </c>
      <c r="F272" s="10" t="s">
        <v>31</v>
      </c>
      <c r="G272" s="10" t="s">
        <v>31</v>
      </c>
      <c r="H272" s="10"/>
    </row>
    <row r="273" spans="1:8" hidden="1">
      <c r="A273" s="10" t="s">
        <v>14</v>
      </c>
      <c r="B273" s="10" t="s">
        <v>320</v>
      </c>
      <c r="C273" s="10" t="s">
        <v>29</v>
      </c>
      <c r="D273" s="10" t="s">
        <v>36</v>
      </c>
      <c r="E273" s="5" t="s">
        <v>31</v>
      </c>
      <c r="F273" s="10" t="s">
        <v>31</v>
      </c>
      <c r="G273" s="10" t="s">
        <v>37</v>
      </c>
      <c r="H273" s="10"/>
    </row>
    <row r="274" spans="1:8" hidden="1">
      <c r="A274" s="10" t="s">
        <v>14</v>
      </c>
      <c r="B274" s="10" t="s">
        <v>321</v>
      </c>
      <c r="C274" s="10" t="s">
        <v>29</v>
      </c>
      <c r="D274" s="10" t="s">
        <v>30</v>
      </c>
      <c r="E274" s="5" t="s">
        <v>31</v>
      </c>
      <c r="F274" s="10" t="s">
        <v>31</v>
      </c>
      <c r="G274" s="10" t="s">
        <v>31</v>
      </c>
      <c r="H274" s="10"/>
    </row>
    <row r="275" spans="1:8" hidden="1">
      <c r="A275" s="10" t="s">
        <v>14</v>
      </c>
      <c r="B275" s="10" t="s">
        <v>322</v>
      </c>
      <c r="C275" s="10" t="s">
        <v>29</v>
      </c>
      <c r="D275" s="10" t="s">
        <v>30</v>
      </c>
      <c r="E275" s="5" t="s">
        <v>31</v>
      </c>
      <c r="F275" s="10" t="s">
        <v>31</v>
      </c>
      <c r="G275" s="10" t="s">
        <v>31</v>
      </c>
      <c r="H275" s="10"/>
    </row>
    <row r="276" spans="1:8" hidden="1">
      <c r="A276" s="10" t="s">
        <v>14</v>
      </c>
      <c r="B276" s="10" t="s">
        <v>323</v>
      </c>
      <c r="C276" s="10" t="s">
        <v>29</v>
      </c>
      <c r="D276" s="10" t="s">
        <v>30</v>
      </c>
      <c r="E276" s="5" t="s">
        <v>31</v>
      </c>
      <c r="F276" s="10" t="s">
        <v>31</v>
      </c>
      <c r="G276" s="10" t="s">
        <v>45</v>
      </c>
      <c r="H276" s="10"/>
    </row>
    <row r="277" spans="1:8" hidden="1">
      <c r="A277" s="10" t="s">
        <v>14</v>
      </c>
      <c r="B277" s="10" t="s">
        <v>324</v>
      </c>
      <c r="C277" s="10" t="s">
        <v>29</v>
      </c>
      <c r="D277" s="10" t="s">
        <v>30</v>
      </c>
      <c r="E277" s="5" t="s">
        <v>31</v>
      </c>
      <c r="F277" s="10" t="s">
        <v>31</v>
      </c>
      <c r="G277" s="10" t="s">
        <v>31</v>
      </c>
      <c r="H277" s="10"/>
    </row>
    <row r="278" spans="1:8" hidden="1">
      <c r="A278" s="10" t="s">
        <v>14</v>
      </c>
      <c r="B278" s="10" t="s">
        <v>325</v>
      </c>
      <c r="C278" s="10" t="s">
        <v>29</v>
      </c>
      <c r="D278" s="10" t="s">
        <v>30</v>
      </c>
      <c r="E278" s="5" t="s">
        <v>31</v>
      </c>
      <c r="F278" s="10" t="s">
        <v>31</v>
      </c>
      <c r="G278" s="10" t="s">
        <v>31</v>
      </c>
      <c r="H278" s="10"/>
    </row>
    <row r="279" spans="1:8" hidden="1">
      <c r="A279" s="10" t="s">
        <v>14</v>
      </c>
      <c r="B279" s="10" t="s">
        <v>326</v>
      </c>
      <c r="C279" s="10" t="s">
        <v>29</v>
      </c>
      <c r="D279" s="10" t="s">
        <v>30</v>
      </c>
      <c r="E279" s="5" t="s">
        <v>31</v>
      </c>
      <c r="F279" s="10" t="s">
        <v>31</v>
      </c>
      <c r="G279" s="10" t="s">
        <v>31</v>
      </c>
      <c r="H279" s="10"/>
    </row>
    <row r="280" spans="1:8" hidden="1">
      <c r="A280" s="10" t="s">
        <v>14</v>
      </c>
      <c r="B280" s="10" t="s">
        <v>327</v>
      </c>
      <c r="C280" s="10" t="s">
        <v>29</v>
      </c>
      <c r="D280" s="10" t="s">
        <v>30</v>
      </c>
      <c r="E280" s="5" t="s">
        <v>31</v>
      </c>
      <c r="F280" s="10" t="s">
        <v>31</v>
      </c>
      <c r="G280" s="10" t="s">
        <v>37</v>
      </c>
      <c r="H280" s="10"/>
    </row>
    <row r="281" spans="1:8" hidden="1">
      <c r="A281" s="10" t="s">
        <v>14</v>
      </c>
      <c r="B281" s="10" t="s">
        <v>328</v>
      </c>
      <c r="C281" s="10" t="s">
        <v>29</v>
      </c>
      <c r="D281" s="10" t="s">
        <v>30</v>
      </c>
      <c r="E281" s="5" t="s">
        <v>37</v>
      </c>
      <c r="F281" s="10" t="s">
        <v>37</v>
      </c>
      <c r="G281" s="10" t="s">
        <v>31</v>
      </c>
      <c r="H281" s="10"/>
    </row>
    <row r="282" spans="1:8" hidden="1">
      <c r="A282" s="10" t="s">
        <v>14</v>
      </c>
      <c r="B282" s="10" t="s">
        <v>329</v>
      </c>
      <c r="C282" s="10" t="s">
        <v>29</v>
      </c>
      <c r="D282" s="10" t="s">
        <v>30</v>
      </c>
      <c r="E282" s="5" t="s">
        <v>31</v>
      </c>
      <c r="F282" s="10" t="s">
        <v>31</v>
      </c>
      <c r="G282" s="10" t="s">
        <v>31</v>
      </c>
      <c r="H282" s="10"/>
    </row>
    <row r="283" spans="1:8" hidden="1">
      <c r="A283" s="10" t="s">
        <v>14</v>
      </c>
      <c r="B283" s="10" t="s">
        <v>330</v>
      </c>
      <c r="C283" s="10" t="s">
        <v>29</v>
      </c>
      <c r="D283" s="10" t="s">
        <v>30</v>
      </c>
      <c r="E283" s="5" t="s">
        <v>31</v>
      </c>
      <c r="F283" s="10" t="s">
        <v>31</v>
      </c>
      <c r="G283" s="10" t="s">
        <v>37</v>
      </c>
      <c r="H283" s="10"/>
    </row>
    <row r="284" spans="1:8" hidden="1">
      <c r="A284" s="10" t="s">
        <v>14</v>
      </c>
      <c r="B284" s="10" t="s">
        <v>331</v>
      </c>
      <c r="C284" s="10" t="s">
        <v>29</v>
      </c>
      <c r="D284" s="10" t="s">
        <v>30</v>
      </c>
      <c r="E284" s="5" t="s">
        <v>37</v>
      </c>
      <c r="F284" s="10" t="s">
        <v>37</v>
      </c>
      <c r="G284" s="10" t="s">
        <v>31</v>
      </c>
      <c r="H284" s="10"/>
    </row>
    <row r="285" spans="1:8" hidden="1">
      <c r="A285" s="10" t="s">
        <v>14</v>
      </c>
      <c r="B285" s="10" t="s">
        <v>332</v>
      </c>
      <c r="C285" s="10" t="s">
        <v>29</v>
      </c>
      <c r="D285" s="10" t="s">
        <v>30</v>
      </c>
      <c r="E285" s="5" t="s">
        <v>31</v>
      </c>
      <c r="F285" s="10" t="s">
        <v>31</v>
      </c>
      <c r="G285" s="10" t="s">
        <v>31</v>
      </c>
      <c r="H285" s="10"/>
    </row>
    <row r="286" spans="1:8" hidden="1">
      <c r="A286" s="10" t="s">
        <v>14</v>
      </c>
      <c r="B286" s="10" t="s">
        <v>333</v>
      </c>
      <c r="C286" s="10" t="s">
        <v>29</v>
      </c>
      <c r="D286" s="10" t="s">
        <v>30</v>
      </c>
      <c r="E286" s="5" t="s">
        <v>31</v>
      </c>
      <c r="F286" s="10" t="s">
        <v>31</v>
      </c>
      <c r="G286" s="10" t="s">
        <v>31</v>
      </c>
      <c r="H286" s="10"/>
    </row>
    <row r="287" spans="1:8" hidden="1">
      <c r="A287" s="10" t="s">
        <v>14</v>
      </c>
      <c r="B287" s="10" t="s">
        <v>334</v>
      </c>
      <c r="C287" s="10" t="s">
        <v>29</v>
      </c>
      <c r="D287" s="10" t="s">
        <v>30</v>
      </c>
      <c r="E287" s="5" t="s">
        <v>31</v>
      </c>
      <c r="F287" s="10" t="s">
        <v>31</v>
      </c>
      <c r="G287" s="10" t="s">
        <v>31</v>
      </c>
      <c r="H287" s="10"/>
    </row>
    <row r="288" spans="1:8" hidden="1">
      <c r="A288" s="10" t="s">
        <v>14</v>
      </c>
      <c r="B288" s="10" t="s">
        <v>335</v>
      </c>
      <c r="C288" s="10" t="s">
        <v>29</v>
      </c>
      <c r="D288" s="10" t="s">
        <v>30</v>
      </c>
      <c r="E288" s="5" t="s">
        <v>37</v>
      </c>
      <c r="F288" s="10" t="s">
        <v>37</v>
      </c>
      <c r="G288" s="10" t="s">
        <v>31</v>
      </c>
      <c r="H288" s="10"/>
    </row>
    <row r="289" spans="1:8" hidden="1">
      <c r="A289" s="10" t="s">
        <v>14</v>
      </c>
      <c r="B289" s="10" t="s">
        <v>336</v>
      </c>
      <c r="C289" s="10" t="s">
        <v>29</v>
      </c>
      <c r="D289" s="10" t="s">
        <v>30</v>
      </c>
      <c r="E289" s="5" t="s">
        <v>31</v>
      </c>
      <c r="F289" s="10" t="s">
        <v>31</v>
      </c>
      <c r="G289" s="10" t="s">
        <v>31</v>
      </c>
      <c r="H289" s="10"/>
    </row>
    <row r="290" spans="1:8" hidden="1">
      <c r="A290" s="10" t="s">
        <v>14</v>
      </c>
      <c r="B290" s="10" t="s">
        <v>337</v>
      </c>
      <c r="C290" s="10" t="s">
        <v>231</v>
      </c>
      <c r="D290" s="10" t="s">
        <v>30</v>
      </c>
      <c r="E290" s="5" t="s">
        <v>45</v>
      </c>
      <c r="F290" s="10" t="s">
        <v>45</v>
      </c>
      <c r="G290" s="10" t="s">
        <v>31</v>
      </c>
      <c r="H290" s="10"/>
    </row>
    <row r="291" spans="1:8" hidden="1">
      <c r="A291" s="10" t="s">
        <v>14</v>
      </c>
      <c r="B291" s="10" t="s">
        <v>338</v>
      </c>
      <c r="C291" s="10" t="s">
        <v>29</v>
      </c>
      <c r="D291" s="10" t="s">
        <v>30</v>
      </c>
      <c r="E291" s="5" t="s">
        <v>37</v>
      </c>
      <c r="F291" s="10" t="s">
        <v>37</v>
      </c>
      <c r="G291" s="10" t="s">
        <v>31</v>
      </c>
      <c r="H291" s="10"/>
    </row>
    <row r="292" spans="1:8" hidden="1">
      <c r="A292" s="10" t="s">
        <v>14</v>
      </c>
      <c r="B292" s="10" t="s">
        <v>339</v>
      </c>
      <c r="C292" s="10" t="s">
        <v>29</v>
      </c>
      <c r="D292" s="10" t="s">
        <v>30</v>
      </c>
      <c r="E292" s="5" t="s">
        <v>31</v>
      </c>
      <c r="F292" s="10" t="s">
        <v>31</v>
      </c>
      <c r="G292" s="10" t="s">
        <v>31</v>
      </c>
      <c r="H292" s="10"/>
    </row>
    <row r="293" spans="1:8" hidden="1">
      <c r="A293" s="10" t="s">
        <v>14</v>
      </c>
      <c r="B293" s="10" t="s">
        <v>340</v>
      </c>
      <c r="C293" s="10" t="s">
        <v>29</v>
      </c>
      <c r="D293" s="10" t="s">
        <v>30</v>
      </c>
      <c r="E293" s="5" t="s">
        <v>31</v>
      </c>
      <c r="F293" s="10" t="s">
        <v>31</v>
      </c>
      <c r="G293" s="10" t="s">
        <v>31</v>
      </c>
      <c r="H293" s="10"/>
    </row>
    <row r="294" spans="1:8" hidden="1">
      <c r="A294" s="10" t="s">
        <v>14</v>
      </c>
      <c r="B294" s="10" t="s">
        <v>341</v>
      </c>
      <c r="C294" s="10" t="s">
        <v>29</v>
      </c>
      <c r="D294" s="10" t="s">
        <v>30</v>
      </c>
      <c r="E294" s="5" t="s">
        <v>31</v>
      </c>
      <c r="F294" s="10" t="s">
        <v>31</v>
      </c>
      <c r="G294" s="10" t="s">
        <v>31</v>
      </c>
      <c r="H294" s="10"/>
    </row>
    <row r="295" spans="1:8" hidden="1">
      <c r="A295" s="10" t="s">
        <v>14</v>
      </c>
      <c r="B295" s="10" t="s">
        <v>342</v>
      </c>
      <c r="C295" s="10" t="s">
        <v>29</v>
      </c>
      <c r="D295" s="10" t="s">
        <v>30</v>
      </c>
      <c r="E295" s="5" t="s">
        <v>31</v>
      </c>
      <c r="F295" s="10" t="s">
        <v>31</v>
      </c>
      <c r="G295" s="10" t="s">
        <v>31</v>
      </c>
      <c r="H295" s="10"/>
    </row>
    <row r="296" spans="1:8" hidden="1">
      <c r="A296" s="10" t="s">
        <v>14</v>
      </c>
      <c r="B296" s="10" t="s">
        <v>343</v>
      </c>
      <c r="C296" s="10" t="s">
        <v>29</v>
      </c>
      <c r="D296" s="10" t="s">
        <v>30</v>
      </c>
      <c r="E296" s="5" t="s">
        <v>31</v>
      </c>
      <c r="F296" s="10" t="s">
        <v>31</v>
      </c>
      <c r="G296" s="10" t="s">
        <v>45</v>
      </c>
      <c r="H296" s="10"/>
    </row>
    <row r="297" spans="1:8" hidden="1">
      <c r="A297" s="10" t="s">
        <v>14</v>
      </c>
      <c r="B297" s="10" t="s">
        <v>344</v>
      </c>
      <c r="C297" s="10" t="s">
        <v>54</v>
      </c>
      <c r="D297" s="10" t="s">
        <v>36</v>
      </c>
      <c r="E297" s="5" t="s">
        <v>45</v>
      </c>
      <c r="F297" s="10" t="s">
        <v>45</v>
      </c>
      <c r="G297" s="10" t="s">
        <v>31</v>
      </c>
      <c r="H297" s="10"/>
    </row>
    <row r="298" spans="1:8" hidden="1">
      <c r="A298" s="10" t="s">
        <v>14</v>
      </c>
      <c r="B298" s="10" t="s">
        <v>345</v>
      </c>
      <c r="C298" s="10" t="s">
        <v>54</v>
      </c>
      <c r="D298" s="10" t="s">
        <v>30</v>
      </c>
      <c r="E298" s="5" t="s">
        <v>45</v>
      </c>
      <c r="F298" s="10" t="s">
        <v>45</v>
      </c>
      <c r="G298" s="10" t="s">
        <v>31</v>
      </c>
      <c r="H298" s="10"/>
    </row>
    <row r="299" spans="1:8" hidden="1">
      <c r="A299" s="10" t="s">
        <v>14</v>
      </c>
      <c r="B299" s="10" t="s">
        <v>346</v>
      </c>
      <c r="C299" s="10" t="s">
        <v>29</v>
      </c>
      <c r="D299" s="10" t="s">
        <v>30</v>
      </c>
      <c r="E299" s="5" t="s">
        <v>45</v>
      </c>
      <c r="F299" s="10" t="s">
        <v>31</v>
      </c>
      <c r="G299" s="10" t="s">
        <v>31</v>
      </c>
      <c r="H299" s="10"/>
    </row>
    <row r="300" spans="1:8" hidden="1">
      <c r="A300" s="10" t="s">
        <v>14</v>
      </c>
      <c r="B300" s="10" t="s">
        <v>347</v>
      </c>
      <c r="C300" s="10" t="s">
        <v>29</v>
      </c>
      <c r="D300" s="10" t="s">
        <v>30</v>
      </c>
      <c r="E300" s="5" t="s">
        <v>31</v>
      </c>
      <c r="F300" s="10" t="s">
        <v>31</v>
      </c>
      <c r="G300" s="10" t="s">
        <v>31</v>
      </c>
      <c r="H300" s="10"/>
    </row>
    <row r="301" spans="1:8" hidden="1">
      <c r="A301" s="10" t="s">
        <v>14</v>
      </c>
      <c r="B301" s="10" t="s">
        <v>348</v>
      </c>
      <c r="C301" s="10" t="s">
        <v>29</v>
      </c>
      <c r="D301" s="10" t="s">
        <v>30</v>
      </c>
      <c r="E301" s="5" t="s">
        <v>31</v>
      </c>
      <c r="F301" s="10" t="s">
        <v>31</v>
      </c>
      <c r="G301" s="10" t="s">
        <v>31</v>
      </c>
      <c r="H301" s="10"/>
    </row>
    <row r="302" spans="1:8" hidden="1">
      <c r="A302" s="10" t="s">
        <v>14</v>
      </c>
      <c r="B302" s="10" t="s">
        <v>349</v>
      </c>
      <c r="C302" s="10" t="s">
        <v>29</v>
      </c>
      <c r="D302" s="10" t="s">
        <v>30</v>
      </c>
      <c r="E302" s="5" t="s">
        <v>31</v>
      </c>
      <c r="F302" s="10" t="s">
        <v>31</v>
      </c>
      <c r="G302" s="10" t="s">
        <v>31</v>
      </c>
      <c r="H302" s="10"/>
    </row>
    <row r="303" spans="1:8" hidden="1">
      <c r="A303" s="10" t="s">
        <v>14</v>
      </c>
      <c r="B303" s="10" t="s">
        <v>350</v>
      </c>
      <c r="C303" s="10" t="s">
        <v>29</v>
      </c>
      <c r="D303" s="10" t="s">
        <v>30</v>
      </c>
      <c r="E303" s="5" t="s">
        <v>37</v>
      </c>
      <c r="F303" s="10" t="s">
        <v>37</v>
      </c>
      <c r="G303" s="10" t="s">
        <v>31</v>
      </c>
      <c r="H303" s="10"/>
    </row>
    <row r="304" spans="1:8" hidden="1">
      <c r="A304" s="10" t="s">
        <v>14</v>
      </c>
      <c r="B304" s="10" t="s">
        <v>351</v>
      </c>
      <c r="C304" s="10" t="s">
        <v>29</v>
      </c>
      <c r="D304" s="10" t="s">
        <v>30</v>
      </c>
      <c r="E304" s="5" t="s">
        <v>45</v>
      </c>
      <c r="F304" s="10" t="s">
        <v>45</v>
      </c>
      <c r="G304" s="10" t="s">
        <v>31</v>
      </c>
      <c r="H304" s="10"/>
    </row>
    <row r="305" spans="1:8" hidden="1">
      <c r="A305" s="10" t="s">
        <v>14</v>
      </c>
      <c r="B305" s="10" t="s">
        <v>352</v>
      </c>
      <c r="C305" s="10" t="s">
        <v>54</v>
      </c>
      <c r="D305" s="10" t="s">
        <v>36</v>
      </c>
      <c r="E305" s="5" t="s">
        <v>31</v>
      </c>
      <c r="F305" s="10" t="s">
        <v>31</v>
      </c>
      <c r="G305" s="10" t="s">
        <v>31</v>
      </c>
      <c r="H305" s="10"/>
    </row>
    <row r="306" spans="1:8" hidden="1">
      <c r="A306" s="10" t="s">
        <v>14</v>
      </c>
      <c r="B306" s="10" t="s">
        <v>353</v>
      </c>
      <c r="C306" s="10" t="s">
        <v>29</v>
      </c>
      <c r="D306" s="10" t="s">
        <v>30</v>
      </c>
      <c r="E306" s="5" t="s">
        <v>31</v>
      </c>
      <c r="F306" s="10" t="s">
        <v>31</v>
      </c>
      <c r="G306" s="10" t="s">
        <v>37</v>
      </c>
      <c r="H306" s="10"/>
    </row>
    <row r="307" spans="1:8" hidden="1">
      <c r="A307" s="10" t="s">
        <v>14</v>
      </c>
      <c r="B307" s="10" t="s">
        <v>354</v>
      </c>
      <c r="C307" s="10" t="s">
        <v>29</v>
      </c>
      <c r="D307" s="10" t="s">
        <v>30</v>
      </c>
      <c r="E307" s="5" t="s">
        <v>31</v>
      </c>
      <c r="F307" s="10" t="s">
        <v>31</v>
      </c>
      <c r="G307" s="10" t="s">
        <v>31</v>
      </c>
      <c r="H307" s="10"/>
    </row>
    <row r="308" spans="1:8" hidden="1">
      <c r="A308" s="10" t="s">
        <v>14</v>
      </c>
      <c r="B308" s="10" t="s">
        <v>355</v>
      </c>
      <c r="C308" s="10" t="s">
        <v>29</v>
      </c>
      <c r="D308" s="10" t="s">
        <v>30</v>
      </c>
      <c r="E308" s="5" t="s">
        <v>31</v>
      </c>
      <c r="F308" s="10" t="s">
        <v>31</v>
      </c>
      <c r="G308" s="10" t="s">
        <v>31</v>
      </c>
      <c r="H308" s="10"/>
    </row>
    <row r="309" spans="1:8" hidden="1">
      <c r="A309" s="10" t="s">
        <v>14</v>
      </c>
      <c r="B309" s="10" t="s">
        <v>356</v>
      </c>
      <c r="C309" s="10" t="s">
        <v>29</v>
      </c>
      <c r="D309" s="10" t="s">
        <v>30</v>
      </c>
      <c r="E309" s="5" t="s">
        <v>31</v>
      </c>
      <c r="F309" s="10" t="s">
        <v>31</v>
      </c>
      <c r="G309" s="10" t="s">
        <v>31</v>
      </c>
      <c r="H309" s="10"/>
    </row>
    <row r="310" spans="1:8" hidden="1">
      <c r="A310" s="10" t="s">
        <v>14</v>
      </c>
      <c r="B310" s="10" t="s">
        <v>357</v>
      </c>
      <c r="C310" s="10" t="s">
        <v>29</v>
      </c>
      <c r="D310" s="10" t="s">
        <v>30</v>
      </c>
      <c r="E310" s="5" t="s">
        <v>31</v>
      </c>
      <c r="F310" s="10" t="s">
        <v>31</v>
      </c>
      <c r="G310" s="10" t="s">
        <v>31</v>
      </c>
      <c r="H310" s="10"/>
    </row>
    <row r="311" spans="1:8" hidden="1">
      <c r="A311" s="10" t="s">
        <v>14</v>
      </c>
      <c r="B311" s="10" t="s">
        <v>358</v>
      </c>
      <c r="C311" s="10" t="s">
        <v>29</v>
      </c>
      <c r="D311" s="10" t="s">
        <v>30</v>
      </c>
      <c r="E311" s="5" t="s">
        <v>31</v>
      </c>
      <c r="F311" s="10" t="s">
        <v>31</v>
      </c>
      <c r="G311" s="10" t="s">
        <v>31</v>
      </c>
      <c r="H311" s="10"/>
    </row>
    <row r="312" spans="1:8" hidden="1">
      <c r="A312" s="10" t="s">
        <v>14</v>
      </c>
      <c r="B312" s="10" t="s">
        <v>359</v>
      </c>
      <c r="C312" s="10" t="s">
        <v>29</v>
      </c>
      <c r="D312" s="10" t="s">
        <v>30</v>
      </c>
      <c r="E312" s="5" t="s">
        <v>31</v>
      </c>
      <c r="F312" s="10" t="s">
        <v>31</v>
      </c>
      <c r="G312" s="10" t="s">
        <v>31</v>
      </c>
      <c r="H312" s="10"/>
    </row>
    <row r="313" spans="1:8" hidden="1">
      <c r="A313" s="10" t="s">
        <v>14</v>
      </c>
      <c r="B313" s="10" t="s">
        <v>360</v>
      </c>
      <c r="C313" s="10" t="s">
        <v>29</v>
      </c>
      <c r="D313" s="10" t="s">
        <v>30</v>
      </c>
      <c r="E313" s="5" t="s">
        <v>31</v>
      </c>
      <c r="F313" s="10" t="s">
        <v>31</v>
      </c>
      <c r="G313" s="10" t="s">
        <v>37</v>
      </c>
      <c r="H313" s="10"/>
    </row>
    <row r="314" spans="1:8" hidden="1">
      <c r="A314" s="10" t="s">
        <v>14</v>
      </c>
      <c r="B314" s="10" t="s">
        <v>361</v>
      </c>
      <c r="C314" s="10" t="s">
        <v>29</v>
      </c>
      <c r="D314" s="10" t="s">
        <v>30</v>
      </c>
      <c r="E314" s="5" t="s">
        <v>37</v>
      </c>
      <c r="F314" s="10" t="s">
        <v>37</v>
      </c>
      <c r="G314" s="10" t="s">
        <v>31</v>
      </c>
      <c r="H314" s="10"/>
    </row>
    <row r="315" spans="1:8" hidden="1">
      <c r="A315" s="10" t="s">
        <v>14</v>
      </c>
      <c r="B315" s="10" t="s">
        <v>362</v>
      </c>
      <c r="C315" s="10" t="s">
        <v>29</v>
      </c>
      <c r="D315" s="10" t="s">
        <v>30</v>
      </c>
      <c r="E315" s="5" t="s">
        <v>31</v>
      </c>
      <c r="F315" s="10" t="s">
        <v>31</v>
      </c>
      <c r="G315" s="10" t="s">
        <v>31</v>
      </c>
      <c r="H315" s="10"/>
    </row>
    <row r="316" spans="1:8" hidden="1">
      <c r="A316" s="10" t="s">
        <v>14</v>
      </c>
      <c r="B316" s="10" t="s">
        <v>363</v>
      </c>
      <c r="C316" s="10" t="s">
        <v>29</v>
      </c>
      <c r="D316" s="10" t="s">
        <v>30</v>
      </c>
      <c r="E316" s="5" t="s">
        <v>31</v>
      </c>
      <c r="F316" s="10" t="s">
        <v>31</v>
      </c>
      <c r="G316" s="10" t="s">
        <v>31</v>
      </c>
      <c r="H316" s="10"/>
    </row>
    <row r="317" spans="1:8" hidden="1">
      <c r="A317" s="10" t="s">
        <v>14</v>
      </c>
      <c r="B317" s="10" t="s">
        <v>364</v>
      </c>
      <c r="C317" s="10" t="s">
        <v>29</v>
      </c>
      <c r="D317" s="10" t="s">
        <v>30</v>
      </c>
      <c r="E317" s="5" t="s">
        <v>31</v>
      </c>
      <c r="F317" s="10" t="s">
        <v>31</v>
      </c>
      <c r="G317" s="10" t="s">
        <v>31</v>
      </c>
      <c r="H317" s="10"/>
    </row>
    <row r="318" spans="1:8" hidden="1">
      <c r="A318" s="10" t="s">
        <v>14</v>
      </c>
      <c r="B318" s="10" t="s">
        <v>365</v>
      </c>
      <c r="C318" s="10" t="s">
        <v>29</v>
      </c>
      <c r="D318" s="10" t="s">
        <v>30</v>
      </c>
      <c r="E318" s="5" t="s">
        <v>31</v>
      </c>
      <c r="F318" s="10" t="s">
        <v>31</v>
      </c>
      <c r="G318" s="10" t="s">
        <v>31</v>
      </c>
      <c r="H318" s="10"/>
    </row>
    <row r="319" spans="1:8" hidden="1">
      <c r="A319" s="10" t="s">
        <v>14</v>
      </c>
      <c r="B319" s="10" t="s">
        <v>366</v>
      </c>
      <c r="C319" s="10" t="s">
        <v>29</v>
      </c>
      <c r="D319" s="10" t="s">
        <v>30</v>
      </c>
      <c r="E319" s="5" t="s">
        <v>31</v>
      </c>
      <c r="F319" s="10" t="s">
        <v>31</v>
      </c>
      <c r="G319" s="10" t="s">
        <v>31</v>
      </c>
      <c r="H319" s="10"/>
    </row>
    <row r="320" spans="1:8" hidden="1">
      <c r="A320" s="10" t="s">
        <v>14</v>
      </c>
      <c r="B320" s="10" t="s">
        <v>367</v>
      </c>
      <c r="C320" s="10" t="s">
        <v>29</v>
      </c>
      <c r="D320" s="10" t="s">
        <v>30</v>
      </c>
      <c r="E320" s="5" t="s">
        <v>31</v>
      </c>
      <c r="F320" s="10" t="s">
        <v>31</v>
      </c>
      <c r="G320" s="10" t="s">
        <v>31</v>
      </c>
      <c r="H320" s="10"/>
    </row>
    <row r="321" spans="1:8" hidden="1">
      <c r="A321" s="10" t="s">
        <v>14</v>
      </c>
      <c r="B321" s="10" t="s">
        <v>368</v>
      </c>
      <c r="C321" s="10" t="s">
        <v>29</v>
      </c>
      <c r="D321" s="10" t="s">
        <v>30</v>
      </c>
      <c r="E321" s="5" t="s">
        <v>37</v>
      </c>
      <c r="F321" s="10" t="s">
        <v>37</v>
      </c>
      <c r="G321" s="10" t="s">
        <v>31</v>
      </c>
      <c r="H321" s="10"/>
    </row>
    <row r="322" spans="1:8" hidden="1">
      <c r="A322" s="10" t="s">
        <v>14</v>
      </c>
      <c r="B322" s="10" t="s">
        <v>369</v>
      </c>
      <c r="C322" s="10" t="s">
        <v>29</v>
      </c>
      <c r="D322" s="10" t="s">
        <v>30</v>
      </c>
      <c r="E322" s="5" t="s">
        <v>31</v>
      </c>
      <c r="F322" s="10" t="s">
        <v>31</v>
      </c>
      <c r="G322" s="10" t="s">
        <v>31</v>
      </c>
      <c r="H322" s="10"/>
    </row>
    <row r="323" spans="1:8" hidden="1">
      <c r="A323" s="10" t="s">
        <v>14</v>
      </c>
      <c r="B323" s="10" t="s">
        <v>370</v>
      </c>
      <c r="C323" s="10" t="s">
        <v>29</v>
      </c>
      <c r="D323" s="10" t="s">
        <v>30</v>
      </c>
      <c r="E323" s="5" t="s">
        <v>31</v>
      </c>
      <c r="F323" s="10" t="s">
        <v>31</v>
      </c>
      <c r="G323" s="10" t="s">
        <v>31</v>
      </c>
      <c r="H323" s="10"/>
    </row>
    <row r="324" spans="1:8" hidden="1">
      <c r="A324" s="10" t="s">
        <v>14</v>
      </c>
      <c r="B324" s="16" t="s">
        <v>371</v>
      </c>
      <c r="C324" s="10" t="s">
        <v>29</v>
      </c>
      <c r="D324" s="10" t="s">
        <v>30</v>
      </c>
      <c r="E324" s="5" t="s">
        <v>31</v>
      </c>
      <c r="F324" s="10" t="s">
        <v>31</v>
      </c>
      <c r="G324" s="10" t="s">
        <v>45</v>
      </c>
      <c r="H324" s="10"/>
    </row>
    <row r="325" spans="1:8" hidden="1">
      <c r="A325" s="10" t="s">
        <v>14</v>
      </c>
      <c r="B325" s="10" t="s">
        <v>372</v>
      </c>
      <c r="C325" s="10" t="s">
        <v>35</v>
      </c>
      <c r="D325" s="10" t="s">
        <v>30</v>
      </c>
      <c r="E325" s="5" t="s">
        <v>31</v>
      </c>
      <c r="F325" s="10" t="s">
        <v>31</v>
      </c>
      <c r="G325" s="10" t="s">
        <v>31</v>
      </c>
      <c r="H325" s="10"/>
    </row>
    <row r="326" spans="1:8" hidden="1">
      <c r="A326" s="10" t="s">
        <v>14</v>
      </c>
      <c r="B326" s="10" t="s">
        <v>373</v>
      </c>
      <c r="C326" s="10" t="s">
        <v>29</v>
      </c>
      <c r="D326" s="10" t="s">
        <v>30</v>
      </c>
      <c r="E326" s="5" t="s">
        <v>31</v>
      </c>
      <c r="F326" s="10" t="s">
        <v>31</v>
      </c>
      <c r="G326" s="10" t="s">
        <v>31</v>
      </c>
      <c r="H326" s="10"/>
    </row>
    <row r="327" spans="1:8" hidden="1">
      <c r="A327" s="10" t="s">
        <v>14</v>
      </c>
      <c r="B327" s="10" t="s">
        <v>374</v>
      </c>
      <c r="C327" s="10" t="s">
        <v>29</v>
      </c>
      <c r="D327" s="10" t="s">
        <v>30</v>
      </c>
      <c r="E327" s="5" t="s">
        <v>31</v>
      </c>
      <c r="F327" s="10" t="s">
        <v>31</v>
      </c>
      <c r="G327" s="10" t="s">
        <v>45</v>
      </c>
      <c r="H327" s="10"/>
    </row>
    <row r="328" spans="1:8" hidden="1">
      <c r="A328" s="10" t="s">
        <v>14</v>
      </c>
      <c r="B328" s="10" t="s">
        <v>375</v>
      </c>
      <c r="C328" s="10" t="s">
        <v>29</v>
      </c>
      <c r="D328" s="10" t="s">
        <v>30</v>
      </c>
      <c r="E328" s="5" t="s">
        <v>31</v>
      </c>
      <c r="F328" s="10" t="s">
        <v>31</v>
      </c>
      <c r="G328" s="10" t="s">
        <v>31</v>
      </c>
      <c r="H328" s="10"/>
    </row>
    <row r="329" spans="1:8" hidden="1">
      <c r="A329" s="10" t="s">
        <v>14</v>
      </c>
      <c r="B329" s="10" t="s">
        <v>376</v>
      </c>
      <c r="C329" s="10" t="s">
        <v>29</v>
      </c>
      <c r="D329" s="10" t="s">
        <v>30</v>
      </c>
      <c r="E329" s="5" t="s">
        <v>31</v>
      </c>
      <c r="F329" s="10" t="s">
        <v>31</v>
      </c>
      <c r="G329" s="10" t="s">
        <v>45</v>
      </c>
      <c r="H329" s="10"/>
    </row>
    <row r="330" spans="1:8" hidden="1">
      <c r="A330" s="10" t="s">
        <v>14</v>
      </c>
      <c r="B330" s="10" t="s">
        <v>377</v>
      </c>
      <c r="C330" s="10" t="s">
        <v>29</v>
      </c>
      <c r="D330" s="10" t="s">
        <v>30</v>
      </c>
      <c r="E330" s="5" t="s">
        <v>31</v>
      </c>
      <c r="F330" s="10" t="s">
        <v>31</v>
      </c>
      <c r="G330" s="10" t="s">
        <v>31</v>
      </c>
      <c r="H330" s="10"/>
    </row>
    <row r="331" spans="1:8" hidden="1">
      <c r="A331" s="10" t="s">
        <v>14</v>
      </c>
      <c r="B331" s="10" t="s">
        <v>378</v>
      </c>
      <c r="C331" s="10" t="s">
        <v>29</v>
      </c>
      <c r="D331" s="10" t="s">
        <v>30</v>
      </c>
      <c r="E331" s="5" t="s">
        <v>31</v>
      </c>
      <c r="F331" s="10" t="s">
        <v>31</v>
      </c>
      <c r="G331" s="10" t="s">
        <v>31</v>
      </c>
      <c r="H331" s="10"/>
    </row>
    <row r="332" spans="1:8" hidden="1">
      <c r="A332" s="10" t="s">
        <v>14</v>
      </c>
      <c r="B332" s="10" t="s">
        <v>379</v>
      </c>
      <c r="C332" s="10" t="s">
        <v>29</v>
      </c>
      <c r="D332" s="10" t="s">
        <v>30</v>
      </c>
      <c r="E332" s="5" t="s">
        <v>31</v>
      </c>
      <c r="F332" s="10" t="s">
        <v>31</v>
      </c>
      <c r="G332" s="10" t="s">
        <v>31</v>
      </c>
      <c r="H332" s="10"/>
    </row>
    <row r="333" spans="1:8" hidden="1">
      <c r="A333" s="10" t="s">
        <v>14</v>
      </c>
      <c r="B333" s="10" t="s">
        <v>380</v>
      </c>
      <c r="C333" s="10" t="s">
        <v>29</v>
      </c>
      <c r="D333" s="10" t="s">
        <v>30</v>
      </c>
      <c r="E333" s="5" t="s">
        <v>31</v>
      </c>
      <c r="F333" s="10" t="s">
        <v>31</v>
      </c>
      <c r="G333" s="10" t="s">
        <v>31</v>
      </c>
      <c r="H333" s="10"/>
    </row>
    <row r="334" spans="1:8" hidden="1">
      <c r="A334" s="10" t="s">
        <v>14</v>
      </c>
      <c r="B334" s="10" t="s">
        <v>381</v>
      </c>
      <c r="C334" s="10" t="s">
        <v>29</v>
      </c>
      <c r="D334" s="10" t="s">
        <v>30</v>
      </c>
      <c r="E334" s="5" t="s">
        <v>31</v>
      </c>
      <c r="F334" s="10" t="s">
        <v>31</v>
      </c>
      <c r="G334" s="10" t="s">
        <v>31</v>
      </c>
      <c r="H334" s="10"/>
    </row>
    <row r="335" spans="1:8" hidden="1">
      <c r="A335" s="10" t="s">
        <v>14</v>
      </c>
      <c r="B335" s="10" t="s">
        <v>382</v>
      </c>
      <c r="C335" s="10" t="s">
        <v>29</v>
      </c>
      <c r="D335" s="10" t="s">
        <v>30</v>
      </c>
      <c r="E335" s="5" t="s">
        <v>37</v>
      </c>
      <c r="F335" s="10" t="s">
        <v>37</v>
      </c>
      <c r="G335" s="10" t="s">
        <v>31</v>
      </c>
      <c r="H335" s="10"/>
    </row>
    <row r="336" spans="1:8" hidden="1">
      <c r="A336" s="10" t="s">
        <v>14</v>
      </c>
      <c r="B336" s="10" t="s">
        <v>383</v>
      </c>
      <c r="C336" s="10" t="s">
        <v>231</v>
      </c>
      <c r="D336" s="10" t="s">
        <v>30</v>
      </c>
      <c r="E336" s="5" t="s">
        <v>31</v>
      </c>
      <c r="F336" s="10" t="s">
        <v>31</v>
      </c>
      <c r="G336" s="10" t="s">
        <v>31</v>
      </c>
      <c r="H336" s="10"/>
    </row>
    <row r="337" spans="1:8" hidden="1">
      <c r="A337" s="10" t="s">
        <v>14</v>
      </c>
      <c r="B337" s="10" t="s">
        <v>384</v>
      </c>
      <c r="C337" s="10" t="s">
        <v>35</v>
      </c>
      <c r="D337" s="10" t="s">
        <v>30</v>
      </c>
      <c r="E337" s="5" t="s">
        <v>31</v>
      </c>
      <c r="F337" s="10" t="s">
        <v>31</v>
      </c>
      <c r="G337" s="10" t="s">
        <v>31</v>
      </c>
      <c r="H337" s="10"/>
    </row>
    <row r="338" spans="1:8" hidden="1">
      <c r="A338" s="10" t="s">
        <v>14</v>
      </c>
      <c r="B338" s="10" t="s">
        <v>385</v>
      </c>
      <c r="C338" s="10" t="s">
        <v>29</v>
      </c>
      <c r="D338" s="10" t="s">
        <v>30</v>
      </c>
      <c r="E338" s="5" t="s">
        <v>31</v>
      </c>
      <c r="F338" s="10" t="s">
        <v>31</v>
      </c>
      <c r="G338" s="10" t="s">
        <v>31</v>
      </c>
      <c r="H338" s="10"/>
    </row>
    <row r="339" spans="1:8" hidden="1">
      <c r="A339" s="10" t="s">
        <v>14</v>
      </c>
      <c r="B339" s="10" t="s">
        <v>386</v>
      </c>
      <c r="C339" s="10" t="s">
        <v>42</v>
      </c>
      <c r="D339" s="10" t="s">
        <v>30</v>
      </c>
      <c r="E339" s="5" t="s">
        <v>31</v>
      </c>
      <c r="F339" s="10" t="s">
        <v>31</v>
      </c>
      <c r="G339" s="10" t="s">
        <v>31</v>
      </c>
      <c r="H339" s="10"/>
    </row>
    <row r="340" spans="1:8" hidden="1">
      <c r="A340" s="10" t="s">
        <v>14</v>
      </c>
      <c r="B340" s="10" t="s">
        <v>387</v>
      </c>
      <c r="C340" s="10" t="s">
        <v>29</v>
      </c>
      <c r="D340" s="10" t="s">
        <v>30</v>
      </c>
      <c r="E340" s="5" t="s">
        <v>31</v>
      </c>
      <c r="F340" s="10" t="s">
        <v>31</v>
      </c>
      <c r="G340" s="10" t="s">
        <v>31</v>
      </c>
      <c r="H340" s="10"/>
    </row>
    <row r="341" spans="1:8" hidden="1">
      <c r="A341" s="10" t="s">
        <v>14</v>
      </c>
      <c r="B341" s="10" t="s">
        <v>388</v>
      </c>
      <c r="C341" s="10" t="s">
        <v>29</v>
      </c>
      <c r="D341" s="10" t="s">
        <v>30</v>
      </c>
      <c r="E341" s="5" t="s">
        <v>31</v>
      </c>
      <c r="F341" s="10" t="s">
        <v>31</v>
      </c>
      <c r="G341" s="10" t="s">
        <v>31</v>
      </c>
      <c r="H341" s="10"/>
    </row>
    <row r="342" spans="1:8" hidden="1">
      <c r="A342" s="10" t="s">
        <v>14</v>
      </c>
      <c r="B342" s="10" t="s">
        <v>389</v>
      </c>
      <c r="C342" s="10" t="s">
        <v>29</v>
      </c>
      <c r="D342" s="10" t="s">
        <v>30</v>
      </c>
      <c r="E342" s="5" t="s">
        <v>31</v>
      </c>
      <c r="F342" s="10" t="s">
        <v>31</v>
      </c>
      <c r="G342" s="10" t="s">
        <v>31</v>
      </c>
      <c r="H342" s="10"/>
    </row>
    <row r="343" spans="1:8" hidden="1">
      <c r="A343" s="10" t="s">
        <v>14</v>
      </c>
      <c r="B343" s="10" t="s">
        <v>390</v>
      </c>
      <c r="C343" s="10" t="s">
        <v>29</v>
      </c>
      <c r="D343" s="10" t="s">
        <v>30</v>
      </c>
      <c r="E343" s="5" t="s">
        <v>31</v>
      </c>
      <c r="F343" s="10" t="s">
        <v>31</v>
      </c>
      <c r="G343" s="10" t="s">
        <v>31</v>
      </c>
      <c r="H343" s="10"/>
    </row>
    <row r="344" spans="1:8" hidden="1">
      <c r="A344" s="10" t="s">
        <v>14</v>
      </c>
      <c r="B344" s="10" t="s">
        <v>391</v>
      </c>
      <c r="C344" s="10" t="s">
        <v>29</v>
      </c>
      <c r="D344" s="10" t="s">
        <v>30</v>
      </c>
      <c r="E344" s="5" t="s">
        <v>31</v>
      </c>
      <c r="F344" s="10" t="s">
        <v>31</v>
      </c>
      <c r="G344" s="10" t="s">
        <v>31</v>
      </c>
      <c r="H344" s="10"/>
    </row>
    <row r="345" spans="1:8" hidden="1">
      <c r="A345" s="10" t="s">
        <v>14</v>
      </c>
      <c r="B345" s="10" t="s">
        <v>392</v>
      </c>
      <c r="C345" s="10" t="s">
        <v>29</v>
      </c>
      <c r="D345" s="10" t="s">
        <v>30</v>
      </c>
      <c r="E345" s="5" t="s">
        <v>31</v>
      </c>
      <c r="F345" s="10" t="s">
        <v>31</v>
      </c>
      <c r="G345" s="10" t="s">
        <v>31</v>
      </c>
      <c r="H345" s="10"/>
    </row>
    <row r="346" spans="1:8" hidden="1">
      <c r="A346" s="10" t="s">
        <v>14</v>
      </c>
      <c r="B346" s="10" t="s">
        <v>393</v>
      </c>
      <c r="C346" s="10" t="s">
        <v>29</v>
      </c>
      <c r="D346" s="10" t="s">
        <v>30</v>
      </c>
      <c r="E346" s="5" t="s">
        <v>31</v>
      </c>
      <c r="F346" s="10" t="s">
        <v>31</v>
      </c>
      <c r="G346" s="10" t="s">
        <v>31</v>
      </c>
      <c r="H346" s="10"/>
    </row>
    <row r="347" spans="1:8" hidden="1">
      <c r="A347" s="10" t="s">
        <v>14</v>
      </c>
      <c r="B347" s="10" t="s">
        <v>394</v>
      </c>
      <c r="C347" s="10" t="s">
        <v>29</v>
      </c>
      <c r="D347" s="10" t="s">
        <v>30</v>
      </c>
      <c r="E347" s="5" t="s">
        <v>45</v>
      </c>
      <c r="F347" s="10" t="s">
        <v>45</v>
      </c>
      <c r="G347" s="10" t="s">
        <v>31</v>
      </c>
      <c r="H347" s="10"/>
    </row>
    <row r="348" spans="1:8" hidden="1">
      <c r="A348" s="10" t="s">
        <v>14</v>
      </c>
      <c r="B348" s="10" t="s">
        <v>395</v>
      </c>
      <c r="C348" s="10" t="s">
        <v>29</v>
      </c>
      <c r="D348" s="10" t="s">
        <v>30</v>
      </c>
      <c r="E348" s="5" t="s">
        <v>31</v>
      </c>
      <c r="F348" s="10" t="s">
        <v>31</v>
      </c>
      <c r="G348" s="10" t="s">
        <v>31</v>
      </c>
      <c r="H348" s="10"/>
    </row>
    <row r="349" spans="1:8" hidden="1">
      <c r="A349" s="10" t="s">
        <v>14</v>
      </c>
      <c r="B349" s="10" t="s">
        <v>396</v>
      </c>
      <c r="C349" s="10" t="s">
        <v>29</v>
      </c>
      <c r="D349" s="10" t="s">
        <v>30</v>
      </c>
      <c r="E349" s="5" t="s">
        <v>31</v>
      </c>
      <c r="F349" s="10" t="s">
        <v>31</v>
      </c>
      <c r="G349" s="10" t="s">
        <v>31</v>
      </c>
      <c r="H349" s="10"/>
    </row>
    <row r="350" spans="1:8" hidden="1">
      <c r="A350" s="10" t="s">
        <v>14</v>
      </c>
      <c r="B350" s="10" t="s">
        <v>397</v>
      </c>
      <c r="C350" s="10" t="s">
        <v>29</v>
      </c>
      <c r="D350" s="10" t="s">
        <v>30</v>
      </c>
      <c r="E350" s="5" t="s">
        <v>31</v>
      </c>
      <c r="F350" s="10" t="s">
        <v>31</v>
      </c>
      <c r="G350" s="10" t="s">
        <v>31</v>
      </c>
      <c r="H350" s="10"/>
    </row>
    <row r="351" spans="1:8" hidden="1">
      <c r="A351" s="10" t="s">
        <v>14</v>
      </c>
      <c r="B351" s="10" t="s">
        <v>398</v>
      </c>
      <c r="C351" s="10" t="s">
        <v>29</v>
      </c>
      <c r="D351" s="10" t="s">
        <v>30</v>
      </c>
      <c r="E351" s="5" t="s">
        <v>31</v>
      </c>
      <c r="F351" s="10" t="s">
        <v>31</v>
      </c>
      <c r="G351" s="10" t="s">
        <v>31</v>
      </c>
      <c r="H351" s="10"/>
    </row>
    <row r="352" spans="1:8" hidden="1">
      <c r="A352" s="10" t="s">
        <v>14</v>
      </c>
      <c r="B352" s="10" t="s">
        <v>399</v>
      </c>
      <c r="C352" s="10" t="s">
        <v>29</v>
      </c>
      <c r="D352" s="10" t="s">
        <v>30</v>
      </c>
      <c r="E352" s="5" t="s">
        <v>31</v>
      </c>
      <c r="F352" s="10" t="s">
        <v>31</v>
      </c>
      <c r="G352" s="10" t="s">
        <v>31</v>
      </c>
      <c r="H352" s="10"/>
    </row>
    <row r="353" spans="1:8" hidden="1">
      <c r="A353" s="10" t="s">
        <v>14</v>
      </c>
      <c r="B353" s="10" t="s">
        <v>400</v>
      </c>
      <c r="C353" s="10" t="s">
        <v>29</v>
      </c>
      <c r="D353" s="10" t="s">
        <v>30</v>
      </c>
      <c r="E353" s="5" t="s">
        <v>31</v>
      </c>
      <c r="F353" s="10" t="s">
        <v>31</v>
      </c>
      <c r="G353" s="10" t="s">
        <v>31</v>
      </c>
      <c r="H353" s="10"/>
    </row>
    <row r="354" spans="1:8" hidden="1">
      <c r="A354" s="10" t="s">
        <v>14</v>
      </c>
      <c r="B354" s="10" t="s">
        <v>401</v>
      </c>
      <c r="C354" s="10" t="s">
        <v>29</v>
      </c>
      <c r="D354" s="10" t="s">
        <v>30</v>
      </c>
      <c r="E354" s="5" t="s">
        <v>31</v>
      </c>
      <c r="F354" s="10" t="s">
        <v>31</v>
      </c>
      <c r="G354" s="10" t="s">
        <v>31</v>
      </c>
      <c r="H354" s="10"/>
    </row>
    <row r="355" spans="1:8" hidden="1">
      <c r="A355" s="10" t="s">
        <v>14</v>
      </c>
      <c r="B355" s="10" t="s">
        <v>402</v>
      </c>
      <c r="C355" s="10" t="s">
        <v>29</v>
      </c>
      <c r="D355" s="10" t="s">
        <v>30</v>
      </c>
      <c r="E355" s="5" t="s">
        <v>31</v>
      </c>
      <c r="F355" s="10" t="s">
        <v>31</v>
      </c>
      <c r="G355" s="10" t="s">
        <v>31</v>
      </c>
      <c r="H355" s="10"/>
    </row>
    <row r="356" spans="1:8" hidden="1">
      <c r="A356" s="10" t="s">
        <v>14</v>
      </c>
      <c r="B356" s="10" t="s">
        <v>403</v>
      </c>
      <c r="C356" s="10" t="s">
        <v>29</v>
      </c>
      <c r="D356" s="10" t="s">
        <v>30</v>
      </c>
      <c r="E356" s="5" t="s">
        <v>31</v>
      </c>
      <c r="F356" s="10" t="s">
        <v>31</v>
      </c>
      <c r="G356" s="10" t="s">
        <v>31</v>
      </c>
      <c r="H356" s="10"/>
    </row>
    <row r="357" spans="1:8" hidden="1">
      <c r="A357" s="10" t="s">
        <v>14</v>
      </c>
      <c r="B357" s="10" t="s">
        <v>404</v>
      </c>
      <c r="C357" s="10" t="s">
        <v>29</v>
      </c>
      <c r="D357" s="10" t="s">
        <v>30</v>
      </c>
      <c r="E357" s="5" t="s">
        <v>31</v>
      </c>
      <c r="F357" s="10" t="s">
        <v>31</v>
      </c>
      <c r="G357" s="10" t="s">
        <v>37</v>
      </c>
      <c r="H357" s="10"/>
    </row>
    <row r="358" spans="1:8" hidden="1">
      <c r="A358" s="10" t="s">
        <v>14</v>
      </c>
      <c r="B358" s="10" t="s">
        <v>405</v>
      </c>
      <c r="C358" s="10" t="s">
        <v>29</v>
      </c>
      <c r="D358" s="10" t="s">
        <v>30</v>
      </c>
      <c r="E358" s="5" t="s">
        <v>31</v>
      </c>
      <c r="F358" s="10" t="s">
        <v>31</v>
      </c>
      <c r="G358" s="10" t="s">
        <v>31</v>
      </c>
      <c r="H358" s="10"/>
    </row>
    <row r="359" spans="1:8" hidden="1">
      <c r="A359" s="10" t="s">
        <v>14</v>
      </c>
      <c r="B359" s="10" t="s">
        <v>406</v>
      </c>
      <c r="C359" s="10" t="s">
        <v>29</v>
      </c>
      <c r="D359" s="10" t="s">
        <v>30</v>
      </c>
      <c r="E359" s="5" t="s">
        <v>31</v>
      </c>
      <c r="F359" s="10" t="s">
        <v>31</v>
      </c>
      <c r="G359" s="10" t="s">
        <v>31</v>
      </c>
      <c r="H359" s="10"/>
    </row>
    <row r="360" spans="1:8" hidden="1">
      <c r="A360" s="10" t="s">
        <v>14</v>
      </c>
      <c r="B360" s="10" t="s">
        <v>407</v>
      </c>
      <c r="C360" s="10" t="s">
        <v>29</v>
      </c>
      <c r="D360" s="10" t="s">
        <v>30</v>
      </c>
      <c r="E360" s="5" t="s">
        <v>31</v>
      </c>
      <c r="F360" s="10" t="s">
        <v>31</v>
      </c>
      <c r="G360" s="10" t="s">
        <v>31</v>
      </c>
      <c r="H360" s="10"/>
    </row>
    <row r="361" spans="1:8" hidden="1">
      <c r="A361" s="10" t="s">
        <v>14</v>
      </c>
      <c r="B361" s="10" t="s">
        <v>408</v>
      </c>
      <c r="C361" s="10" t="s">
        <v>29</v>
      </c>
      <c r="D361" s="10" t="s">
        <v>30</v>
      </c>
      <c r="E361" s="5" t="s">
        <v>31</v>
      </c>
      <c r="F361" s="10" t="s">
        <v>31</v>
      </c>
      <c r="G361" s="10" t="s">
        <v>31</v>
      </c>
      <c r="H361" s="10"/>
    </row>
    <row r="362" spans="1:8" hidden="1">
      <c r="A362" s="10" t="s">
        <v>14</v>
      </c>
      <c r="B362" s="10" t="s">
        <v>409</v>
      </c>
      <c r="C362" s="10" t="s">
        <v>29</v>
      </c>
      <c r="D362" s="10" t="s">
        <v>30</v>
      </c>
      <c r="E362" s="5" t="s">
        <v>31</v>
      </c>
      <c r="F362" s="10" t="s">
        <v>31</v>
      </c>
      <c r="G362" s="10" t="s">
        <v>31</v>
      </c>
      <c r="H362" s="10"/>
    </row>
    <row r="363" spans="1:8" hidden="1">
      <c r="A363" s="10" t="s">
        <v>14</v>
      </c>
      <c r="B363" s="10" t="s">
        <v>410</v>
      </c>
      <c r="C363" s="10" t="s">
        <v>29</v>
      </c>
      <c r="D363" s="10" t="s">
        <v>30</v>
      </c>
      <c r="E363" s="5" t="s">
        <v>31</v>
      </c>
      <c r="F363" s="10" t="s">
        <v>31</v>
      </c>
      <c r="G363" s="10" t="s">
        <v>31</v>
      </c>
      <c r="H363" s="10"/>
    </row>
    <row r="364" spans="1:8" hidden="1">
      <c r="A364" s="10" t="s">
        <v>14</v>
      </c>
      <c r="B364" s="10" t="s">
        <v>411</v>
      </c>
      <c r="C364" s="10" t="s">
        <v>29</v>
      </c>
      <c r="D364" s="10" t="s">
        <v>30</v>
      </c>
      <c r="E364" s="5" t="s">
        <v>31</v>
      </c>
      <c r="F364" s="10" t="s">
        <v>31</v>
      </c>
      <c r="G364" s="10" t="s">
        <v>37</v>
      </c>
      <c r="H364" s="10"/>
    </row>
    <row r="365" spans="1:8" hidden="1">
      <c r="A365" s="10" t="s">
        <v>14</v>
      </c>
      <c r="B365" s="10" t="s">
        <v>412</v>
      </c>
      <c r="C365" s="10" t="s">
        <v>29</v>
      </c>
      <c r="D365" s="10" t="s">
        <v>30</v>
      </c>
      <c r="E365" s="5" t="s">
        <v>31</v>
      </c>
      <c r="F365" s="10" t="s">
        <v>31</v>
      </c>
      <c r="G365" s="10" t="s">
        <v>31</v>
      </c>
      <c r="H365" s="10"/>
    </row>
    <row r="366" spans="1:8" hidden="1">
      <c r="A366" s="10" t="s">
        <v>14</v>
      </c>
      <c r="B366" s="10" t="s">
        <v>413</v>
      </c>
      <c r="C366" s="10" t="s">
        <v>29</v>
      </c>
      <c r="D366" s="10" t="s">
        <v>30</v>
      </c>
      <c r="E366" s="5" t="s">
        <v>31</v>
      </c>
      <c r="F366" s="10" t="s">
        <v>31</v>
      </c>
      <c r="G366" s="10" t="s">
        <v>31</v>
      </c>
      <c r="H366" s="10"/>
    </row>
    <row r="367" spans="1:8" hidden="1">
      <c r="A367" s="10" t="s">
        <v>14</v>
      </c>
      <c r="B367" s="10" t="s">
        <v>414</v>
      </c>
      <c r="C367" s="10" t="s">
        <v>54</v>
      </c>
      <c r="D367" s="10" t="s">
        <v>30</v>
      </c>
      <c r="E367" s="5" t="s">
        <v>31</v>
      </c>
      <c r="F367" s="10" t="s">
        <v>31</v>
      </c>
      <c r="G367" s="10" t="s">
        <v>31</v>
      </c>
      <c r="H367" s="10"/>
    </row>
    <row r="368" spans="1:8" hidden="1">
      <c r="A368" s="10" t="s">
        <v>14</v>
      </c>
      <c r="B368" s="10" t="s">
        <v>415</v>
      </c>
      <c r="C368" s="10" t="s">
        <v>29</v>
      </c>
      <c r="D368" s="10" t="s">
        <v>30</v>
      </c>
      <c r="E368" s="5" t="s">
        <v>31</v>
      </c>
      <c r="F368" s="10" t="s">
        <v>31</v>
      </c>
      <c r="G368" s="10" t="s">
        <v>31</v>
      </c>
      <c r="H368" s="10"/>
    </row>
    <row r="369" spans="1:8" hidden="1">
      <c r="A369" s="10" t="s">
        <v>14</v>
      </c>
      <c r="B369" s="10" t="s">
        <v>416</v>
      </c>
      <c r="C369" s="10" t="s">
        <v>29</v>
      </c>
      <c r="D369" s="10" t="s">
        <v>30</v>
      </c>
      <c r="E369" s="5" t="s">
        <v>37</v>
      </c>
      <c r="F369" s="10" t="s">
        <v>37</v>
      </c>
      <c r="G369" s="10" t="s">
        <v>31</v>
      </c>
      <c r="H369" s="10"/>
    </row>
    <row r="370" spans="1:8" hidden="1">
      <c r="A370" s="10" t="s">
        <v>14</v>
      </c>
      <c r="B370" s="10" t="s">
        <v>417</v>
      </c>
      <c r="C370" s="10" t="s">
        <v>29</v>
      </c>
      <c r="D370" s="10" t="s">
        <v>30</v>
      </c>
      <c r="E370" s="5" t="s">
        <v>31</v>
      </c>
      <c r="F370" s="10" t="s">
        <v>31</v>
      </c>
      <c r="G370" s="10" t="s">
        <v>31</v>
      </c>
      <c r="H370" s="10"/>
    </row>
    <row r="371" spans="1:8" hidden="1">
      <c r="A371" s="10" t="s">
        <v>14</v>
      </c>
      <c r="B371" s="10" t="s">
        <v>418</v>
      </c>
      <c r="C371" s="10" t="s">
        <v>29</v>
      </c>
      <c r="D371" s="10" t="s">
        <v>30</v>
      </c>
      <c r="E371" s="5" t="s">
        <v>31</v>
      </c>
      <c r="F371" s="10" t="s">
        <v>31</v>
      </c>
      <c r="G371" s="10" t="s">
        <v>31</v>
      </c>
      <c r="H371" s="10"/>
    </row>
    <row r="372" spans="1:8" hidden="1">
      <c r="A372" s="10" t="s">
        <v>14</v>
      </c>
      <c r="B372" s="10" t="s">
        <v>419</v>
      </c>
      <c r="C372" s="10" t="s">
        <v>29</v>
      </c>
      <c r="D372" s="10" t="s">
        <v>30</v>
      </c>
      <c r="E372" s="5" t="s">
        <v>31</v>
      </c>
      <c r="F372" s="10" t="s">
        <v>31</v>
      </c>
      <c r="G372" s="10" t="s">
        <v>31</v>
      </c>
      <c r="H372" s="10"/>
    </row>
    <row r="373" spans="1:8" hidden="1">
      <c r="A373" s="10" t="s">
        <v>14</v>
      </c>
      <c r="B373" s="10" t="s">
        <v>420</v>
      </c>
      <c r="C373" s="10" t="s">
        <v>29</v>
      </c>
      <c r="D373" s="10" t="s">
        <v>30</v>
      </c>
      <c r="E373" s="5" t="s">
        <v>31</v>
      </c>
      <c r="F373" s="10" t="s">
        <v>31</v>
      </c>
      <c r="G373" s="10" t="s">
        <v>31</v>
      </c>
      <c r="H373" s="10"/>
    </row>
    <row r="374" spans="1:8" hidden="1">
      <c r="A374" s="10" t="s">
        <v>14</v>
      </c>
      <c r="B374" s="10" t="s">
        <v>421</v>
      </c>
      <c r="C374" s="10" t="s">
        <v>29</v>
      </c>
      <c r="D374" s="10" t="s">
        <v>30</v>
      </c>
      <c r="E374" s="5" t="s">
        <v>31</v>
      </c>
      <c r="F374" s="10" t="s">
        <v>31</v>
      </c>
      <c r="G374" s="10" t="s">
        <v>31</v>
      </c>
      <c r="H374" s="10"/>
    </row>
    <row r="375" spans="1:8" hidden="1">
      <c r="A375" s="10" t="s">
        <v>14</v>
      </c>
      <c r="B375" s="10" t="s">
        <v>422</v>
      </c>
      <c r="C375" s="10" t="s">
        <v>29</v>
      </c>
      <c r="D375" s="10" t="s">
        <v>30</v>
      </c>
      <c r="E375" s="5" t="s">
        <v>31</v>
      </c>
      <c r="F375" s="10" t="s">
        <v>31</v>
      </c>
      <c r="G375" s="10" t="s">
        <v>31</v>
      </c>
      <c r="H375" s="10"/>
    </row>
    <row r="376" spans="1:8" hidden="1">
      <c r="A376" s="10" t="s">
        <v>14</v>
      </c>
      <c r="B376" s="10" t="s">
        <v>423</v>
      </c>
      <c r="C376" s="10" t="s">
        <v>29</v>
      </c>
      <c r="D376" s="10" t="s">
        <v>30</v>
      </c>
      <c r="E376" s="5" t="s">
        <v>31</v>
      </c>
      <c r="F376" s="10" t="s">
        <v>31</v>
      </c>
      <c r="G376" s="10" t="s">
        <v>31</v>
      </c>
      <c r="H376" s="10"/>
    </row>
    <row r="377" spans="1:8" hidden="1">
      <c r="A377" s="10" t="s">
        <v>14</v>
      </c>
      <c r="B377" s="10" t="s">
        <v>424</v>
      </c>
      <c r="C377" s="10" t="s">
        <v>29</v>
      </c>
      <c r="D377" s="10" t="s">
        <v>30</v>
      </c>
      <c r="E377" s="5" t="s">
        <v>31</v>
      </c>
      <c r="F377" s="10" t="s">
        <v>31</v>
      </c>
      <c r="G377" s="10" t="s">
        <v>31</v>
      </c>
      <c r="H377" s="10"/>
    </row>
    <row r="378" spans="1:8" hidden="1">
      <c r="A378" s="10" t="s">
        <v>14</v>
      </c>
      <c r="B378" s="10" t="s">
        <v>425</v>
      </c>
      <c r="C378" s="10" t="s">
        <v>29</v>
      </c>
      <c r="D378" s="10" t="s">
        <v>30</v>
      </c>
      <c r="E378" s="5" t="s">
        <v>31</v>
      </c>
      <c r="F378" s="10" t="s">
        <v>31</v>
      </c>
      <c r="G378" s="10" t="s">
        <v>31</v>
      </c>
      <c r="H378" s="10"/>
    </row>
    <row r="379" spans="1:8" hidden="1">
      <c r="A379" s="10" t="s">
        <v>14</v>
      </c>
      <c r="B379" s="10" t="s">
        <v>426</v>
      </c>
      <c r="C379" s="10" t="s">
        <v>29</v>
      </c>
      <c r="D379" s="10" t="s">
        <v>30</v>
      </c>
      <c r="E379" s="5" t="s">
        <v>31</v>
      </c>
      <c r="F379" s="10" t="s">
        <v>31</v>
      </c>
      <c r="G379" s="10" t="s">
        <v>31</v>
      </c>
      <c r="H379" s="10"/>
    </row>
    <row r="380" spans="1:8" hidden="1">
      <c r="A380" s="10" t="s">
        <v>14</v>
      </c>
      <c r="B380" s="10" t="s">
        <v>427</v>
      </c>
      <c r="C380" s="10" t="s">
        <v>29</v>
      </c>
      <c r="D380" s="10" t="s">
        <v>30</v>
      </c>
      <c r="E380" s="5" t="s">
        <v>31</v>
      </c>
      <c r="F380" s="10" t="s">
        <v>31</v>
      </c>
      <c r="G380" s="10" t="s">
        <v>45</v>
      </c>
      <c r="H380" s="10"/>
    </row>
    <row r="381" spans="1:8" hidden="1">
      <c r="A381" s="10" t="s">
        <v>14</v>
      </c>
      <c r="B381" s="10" t="s">
        <v>428</v>
      </c>
      <c r="C381" s="10" t="s">
        <v>231</v>
      </c>
      <c r="D381" s="10" t="s">
        <v>30</v>
      </c>
      <c r="E381" s="5" t="s">
        <v>31</v>
      </c>
      <c r="F381" s="10" t="s">
        <v>31</v>
      </c>
      <c r="G381" s="10" t="s">
        <v>31</v>
      </c>
      <c r="H381" s="10"/>
    </row>
    <row r="382" spans="1:8" hidden="1">
      <c r="A382" s="10" t="s">
        <v>14</v>
      </c>
      <c r="B382" s="10" t="s">
        <v>429</v>
      </c>
      <c r="C382" s="10" t="s">
        <v>29</v>
      </c>
      <c r="D382" s="10" t="s">
        <v>30</v>
      </c>
      <c r="E382" s="5" t="s">
        <v>31</v>
      </c>
      <c r="F382" s="10" t="s">
        <v>31</v>
      </c>
      <c r="G382" s="10" t="s">
        <v>31</v>
      </c>
      <c r="H382" s="10"/>
    </row>
    <row r="383" spans="1:8" hidden="1">
      <c r="A383" s="10" t="s">
        <v>14</v>
      </c>
      <c r="B383" s="10" t="s">
        <v>430</v>
      </c>
      <c r="C383" s="10" t="s">
        <v>29</v>
      </c>
      <c r="D383" s="10" t="s">
        <v>30</v>
      </c>
      <c r="E383" s="5" t="s">
        <v>31</v>
      </c>
      <c r="F383" s="10" t="s">
        <v>31</v>
      </c>
      <c r="G383" s="10" t="s">
        <v>31</v>
      </c>
      <c r="H383" s="10"/>
    </row>
    <row r="384" spans="1:8" hidden="1">
      <c r="A384" s="10" t="s">
        <v>14</v>
      </c>
      <c r="B384" s="10" t="s">
        <v>431</v>
      </c>
      <c r="C384" s="10" t="s">
        <v>29</v>
      </c>
      <c r="D384" s="10" t="s">
        <v>30</v>
      </c>
      <c r="E384" s="5" t="s">
        <v>31</v>
      </c>
      <c r="F384" s="10" t="s">
        <v>31</v>
      </c>
      <c r="G384" s="10" t="s">
        <v>31</v>
      </c>
      <c r="H384" s="10"/>
    </row>
    <row r="385" spans="1:8" hidden="1">
      <c r="A385" s="10" t="s">
        <v>14</v>
      </c>
      <c r="B385" s="10" t="s">
        <v>432</v>
      </c>
      <c r="C385" s="10" t="s">
        <v>54</v>
      </c>
      <c r="D385" s="10" t="s">
        <v>30</v>
      </c>
      <c r="E385" s="5" t="s">
        <v>37</v>
      </c>
      <c r="F385" s="10" t="s">
        <v>37</v>
      </c>
      <c r="G385" s="10" t="s">
        <v>31</v>
      </c>
      <c r="H385" s="10"/>
    </row>
    <row r="386" spans="1:8" hidden="1">
      <c r="A386" s="10" t="s">
        <v>14</v>
      </c>
      <c r="B386" s="10" t="s">
        <v>433</v>
      </c>
      <c r="C386" s="10" t="s">
        <v>29</v>
      </c>
      <c r="D386" s="10" t="s">
        <v>30</v>
      </c>
      <c r="E386" s="5" t="s">
        <v>31</v>
      </c>
      <c r="F386" s="10" t="s">
        <v>31</v>
      </c>
      <c r="G386" s="10" t="s">
        <v>31</v>
      </c>
      <c r="H386" s="10"/>
    </row>
    <row r="387" spans="1:8" hidden="1">
      <c r="A387" s="10" t="s">
        <v>14</v>
      </c>
      <c r="B387" s="10" t="s">
        <v>434</v>
      </c>
      <c r="C387" s="10" t="s">
        <v>29</v>
      </c>
      <c r="D387" s="10" t="s">
        <v>30</v>
      </c>
      <c r="E387" s="5" t="s">
        <v>31</v>
      </c>
      <c r="F387" s="10" t="s">
        <v>31</v>
      </c>
      <c r="G387" s="10" t="s">
        <v>45</v>
      </c>
      <c r="H387" s="10"/>
    </row>
    <row r="388" spans="1:8" hidden="1">
      <c r="A388" s="10" t="s">
        <v>14</v>
      </c>
      <c r="B388" s="10" t="s">
        <v>435</v>
      </c>
      <c r="C388" s="10" t="s">
        <v>54</v>
      </c>
      <c r="D388" s="10" t="s">
        <v>36</v>
      </c>
      <c r="E388" s="5" t="s">
        <v>31</v>
      </c>
      <c r="F388" s="10" t="s">
        <v>31</v>
      </c>
      <c r="G388" s="10" t="s">
        <v>31</v>
      </c>
      <c r="H388" s="10"/>
    </row>
    <row r="389" spans="1:8" hidden="1">
      <c r="A389" s="10" t="s">
        <v>14</v>
      </c>
      <c r="B389" s="10" t="s">
        <v>436</v>
      </c>
      <c r="C389" s="10" t="s">
        <v>29</v>
      </c>
      <c r="D389" s="10" t="s">
        <v>30</v>
      </c>
      <c r="E389" s="5" t="s">
        <v>31</v>
      </c>
      <c r="F389" s="10" t="s">
        <v>31</v>
      </c>
      <c r="G389" s="10" t="s">
        <v>31</v>
      </c>
      <c r="H389" s="10"/>
    </row>
    <row r="390" spans="1:8" hidden="1">
      <c r="A390" s="10" t="s">
        <v>14</v>
      </c>
      <c r="B390" s="10" t="s">
        <v>437</v>
      </c>
      <c r="C390" s="10" t="s">
        <v>29</v>
      </c>
      <c r="D390" s="10" t="s">
        <v>30</v>
      </c>
      <c r="E390" s="5" t="s">
        <v>31</v>
      </c>
      <c r="F390" s="10" t="s">
        <v>31</v>
      </c>
      <c r="G390" s="10" t="s">
        <v>31</v>
      </c>
      <c r="H390" s="10"/>
    </row>
    <row r="391" spans="1:8" hidden="1">
      <c r="A391" s="10" t="s">
        <v>14</v>
      </c>
      <c r="B391" s="10" t="s">
        <v>438</v>
      </c>
      <c r="C391" s="10" t="s">
        <v>29</v>
      </c>
      <c r="D391" s="10" t="s">
        <v>30</v>
      </c>
      <c r="E391" s="5" t="s">
        <v>31</v>
      </c>
      <c r="F391" s="10" t="s">
        <v>31</v>
      </c>
      <c r="G391" s="10" t="s">
        <v>31</v>
      </c>
      <c r="H391" s="10"/>
    </row>
    <row r="392" spans="1:8" hidden="1">
      <c r="A392" s="10" t="s">
        <v>14</v>
      </c>
      <c r="B392" s="10" t="s">
        <v>439</v>
      </c>
      <c r="C392" s="10" t="s">
        <v>29</v>
      </c>
      <c r="D392" s="10" t="s">
        <v>30</v>
      </c>
      <c r="E392" s="5" t="s">
        <v>37</v>
      </c>
      <c r="F392" s="10" t="s">
        <v>37</v>
      </c>
      <c r="G392" s="10" t="s">
        <v>31</v>
      </c>
      <c r="H392" s="10"/>
    </row>
    <row r="393" spans="1:8" hidden="1">
      <c r="A393" s="10" t="s">
        <v>14</v>
      </c>
      <c r="B393" s="10" t="s">
        <v>440</v>
      </c>
      <c r="C393" s="10" t="s">
        <v>29</v>
      </c>
      <c r="D393" s="10" t="s">
        <v>36</v>
      </c>
      <c r="E393" s="5" t="s">
        <v>31</v>
      </c>
      <c r="F393" s="10" t="s">
        <v>31</v>
      </c>
      <c r="G393" s="10" t="s">
        <v>31</v>
      </c>
      <c r="H393" s="10"/>
    </row>
    <row r="394" spans="1:8" hidden="1">
      <c r="A394" s="10" t="s">
        <v>14</v>
      </c>
      <c r="B394" s="10" t="s">
        <v>441</v>
      </c>
      <c r="C394" s="10" t="s">
        <v>29</v>
      </c>
      <c r="D394" s="10" t="s">
        <v>36</v>
      </c>
      <c r="E394" s="5" t="s">
        <v>31</v>
      </c>
      <c r="F394" s="10" t="s">
        <v>31</v>
      </c>
      <c r="G394" s="10" t="s">
        <v>31</v>
      </c>
      <c r="H394" s="10"/>
    </row>
    <row r="395" spans="1:8" hidden="1">
      <c r="A395" s="10" t="s">
        <v>14</v>
      </c>
      <c r="B395" s="10" t="s">
        <v>442</v>
      </c>
      <c r="C395" s="10" t="s">
        <v>29</v>
      </c>
      <c r="D395" s="10" t="s">
        <v>30</v>
      </c>
      <c r="E395" s="5" t="s">
        <v>31</v>
      </c>
      <c r="F395" s="10" t="s">
        <v>31</v>
      </c>
      <c r="G395" s="10" t="s">
        <v>31</v>
      </c>
      <c r="H395" s="10"/>
    </row>
    <row r="396" spans="1:8" hidden="1">
      <c r="A396" s="10" t="s">
        <v>14</v>
      </c>
      <c r="B396" s="10" t="s">
        <v>443</v>
      </c>
      <c r="C396" s="10" t="s">
        <v>29</v>
      </c>
      <c r="D396" s="10" t="s">
        <v>30</v>
      </c>
      <c r="E396" s="5" t="s">
        <v>31</v>
      </c>
      <c r="F396" s="10" t="s">
        <v>31</v>
      </c>
      <c r="G396" s="10" t="s">
        <v>31</v>
      </c>
      <c r="H396" s="10"/>
    </row>
    <row r="397" spans="1:8" hidden="1">
      <c r="A397" s="10" t="s">
        <v>14</v>
      </c>
      <c r="B397" s="10" t="s">
        <v>444</v>
      </c>
      <c r="C397" s="10" t="s">
        <v>29</v>
      </c>
      <c r="D397" s="10" t="s">
        <v>30</v>
      </c>
      <c r="E397" s="5" t="s">
        <v>31</v>
      </c>
      <c r="F397" s="10" t="s">
        <v>31</v>
      </c>
      <c r="G397" s="10" t="s">
        <v>31</v>
      </c>
      <c r="H397" s="10"/>
    </row>
    <row r="398" spans="1:8" hidden="1">
      <c r="A398" s="10" t="s">
        <v>14</v>
      </c>
      <c r="B398" s="10" t="s">
        <v>445</v>
      </c>
      <c r="C398" s="10" t="s">
        <v>29</v>
      </c>
      <c r="D398" s="10" t="s">
        <v>30</v>
      </c>
      <c r="E398" s="5" t="s">
        <v>31</v>
      </c>
      <c r="F398" s="10" t="s">
        <v>31</v>
      </c>
      <c r="G398" s="10" t="s">
        <v>31</v>
      </c>
      <c r="H398" s="10"/>
    </row>
    <row r="399" spans="1:8" hidden="1">
      <c r="A399" s="10" t="s">
        <v>14</v>
      </c>
      <c r="B399" s="10" t="s">
        <v>446</v>
      </c>
      <c r="C399" s="10" t="s">
        <v>29</v>
      </c>
      <c r="D399" s="10" t="s">
        <v>30</v>
      </c>
      <c r="E399" s="5" t="s">
        <v>31</v>
      </c>
      <c r="F399" s="10" t="s">
        <v>31</v>
      </c>
      <c r="G399" s="10" t="s">
        <v>31</v>
      </c>
      <c r="H399" s="10"/>
    </row>
    <row r="400" spans="1:8" hidden="1">
      <c r="A400" s="10" t="s">
        <v>14</v>
      </c>
      <c r="B400" s="10" t="s">
        <v>447</v>
      </c>
      <c r="C400" s="10" t="s">
        <v>29</v>
      </c>
      <c r="D400" s="10" t="s">
        <v>30</v>
      </c>
      <c r="E400" s="5" t="s">
        <v>31</v>
      </c>
      <c r="F400" s="10" t="s">
        <v>31</v>
      </c>
      <c r="G400" s="10" t="s">
        <v>31</v>
      </c>
      <c r="H400" s="10"/>
    </row>
    <row r="401" spans="1:8" hidden="1">
      <c r="A401" s="10" t="s">
        <v>14</v>
      </c>
      <c r="B401" s="10" t="s">
        <v>448</v>
      </c>
      <c r="C401" s="10" t="s">
        <v>29</v>
      </c>
      <c r="D401" s="10" t="s">
        <v>30</v>
      </c>
      <c r="E401" s="5" t="s">
        <v>31</v>
      </c>
      <c r="F401" s="10" t="s">
        <v>31</v>
      </c>
      <c r="G401" s="10" t="s">
        <v>31</v>
      </c>
      <c r="H401" s="10"/>
    </row>
    <row r="402" spans="1:8" hidden="1">
      <c r="A402" s="10" t="s">
        <v>14</v>
      </c>
      <c r="B402" s="10" t="s">
        <v>449</v>
      </c>
      <c r="C402" s="10" t="s">
        <v>42</v>
      </c>
      <c r="D402" s="10" t="s">
        <v>30</v>
      </c>
      <c r="E402" s="5" t="s">
        <v>31</v>
      </c>
      <c r="F402" s="10" t="s">
        <v>31</v>
      </c>
      <c r="G402" s="10" t="s">
        <v>31</v>
      </c>
      <c r="H402" s="10"/>
    </row>
    <row r="403" spans="1:8" hidden="1">
      <c r="A403" s="10" t="s">
        <v>14</v>
      </c>
      <c r="B403" s="10" t="s">
        <v>450</v>
      </c>
      <c r="C403" s="10" t="s">
        <v>29</v>
      </c>
      <c r="D403" s="10" t="s">
        <v>30</v>
      </c>
      <c r="E403" s="5" t="s">
        <v>31</v>
      </c>
      <c r="F403" s="10" t="s">
        <v>31</v>
      </c>
      <c r="G403" s="10" t="s">
        <v>31</v>
      </c>
      <c r="H403" s="10"/>
    </row>
    <row r="404" spans="1:8" hidden="1">
      <c r="A404" s="10" t="s">
        <v>14</v>
      </c>
      <c r="B404" s="10" t="s">
        <v>451</v>
      </c>
      <c r="C404" s="10" t="s">
        <v>29</v>
      </c>
      <c r="D404" s="10" t="s">
        <v>30</v>
      </c>
      <c r="E404" s="5" t="s">
        <v>31</v>
      </c>
      <c r="F404" s="10" t="s">
        <v>31</v>
      </c>
      <c r="G404" s="10" t="s">
        <v>31</v>
      </c>
      <c r="H404" s="10"/>
    </row>
    <row r="405" spans="1:8" hidden="1">
      <c r="A405" s="10" t="s">
        <v>14</v>
      </c>
      <c r="B405" s="10" t="s">
        <v>452</v>
      </c>
      <c r="C405" s="10" t="s">
        <v>29</v>
      </c>
      <c r="D405" s="10" t="s">
        <v>30</v>
      </c>
      <c r="E405" s="5" t="s">
        <v>31</v>
      </c>
      <c r="F405" s="10" t="s">
        <v>31</v>
      </c>
      <c r="G405" s="10" t="s">
        <v>31</v>
      </c>
      <c r="H405" s="10"/>
    </row>
    <row r="406" spans="1:8" hidden="1">
      <c r="A406" s="10" t="s">
        <v>14</v>
      </c>
      <c r="B406" s="10" t="s">
        <v>453</v>
      </c>
      <c r="C406" s="10" t="s">
        <v>29</v>
      </c>
      <c r="D406" s="10" t="s">
        <v>30</v>
      </c>
      <c r="E406" s="5" t="s">
        <v>31</v>
      </c>
      <c r="F406" s="10" t="s">
        <v>31</v>
      </c>
      <c r="G406" s="10" t="s">
        <v>31</v>
      </c>
      <c r="H406" s="10"/>
    </row>
    <row r="407" spans="1:8" hidden="1">
      <c r="A407" s="10" t="s">
        <v>14</v>
      </c>
      <c r="B407" s="10" t="s">
        <v>454</v>
      </c>
      <c r="C407" s="10" t="s">
        <v>29</v>
      </c>
      <c r="D407" s="10" t="s">
        <v>30</v>
      </c>
      <c r="E407" s="5" t="s">
        <v>31</v>
      </c>
      <c r="F407" s="10" t="s">
        <v>31</v>
      </c>
      <c r="G407" s="10" t="s">
        <v>31</v>
      </c>
      <c r="H407" s="10"/>
    </row>
    <row r="408" spans="1:8" hidden="1">
      <c r="A408" s="10" t="s">
        <v>14</v>
      </c>
      <c r="B408" s="10" t="s">
        <v>455</v>
      </c>
      <c r="C408" s="10" t="s">
        <v>54</v>
      </c>
      <c r="D408" s="10" t="s">
        <v>30</v>
      </c>
      <c r="E408" s="5" t="s">
        <v>31</v>
      </c>
      <c r="F408" s="10" t="s">
        <v>31</v>
      </c>
      <c r="G408" s="10" t="s">
        <v>31</v>
      </c>
      <c r="H408" s="10"/>
    </row>
    <row r="409" spans="1:8" hidden="1">
      <c r="A409" s="10" t="s">
        <v>14</v>
      </c>
      <c r="B409" s="10" t="s">
        <v>456</v>
      </c>
      <c r="C409" s="10" t="s">
        <v>29</v>
      </c>
      <c r="D409" s="10" t="s">
        <v>30</v>
      </c>
      <c r="E409" s="5" t="s">
        <v>31</v>
      </c>
      <c r="F409" s="10" t="s">
        <v>31</v>
      </c>
      <c r="G409" s="10" t="s">
        <v>31</v>
      </c>
      <c r="H409" s="10"/>
    </row>
    <row r="410" spans="1:8" hidden="1">
      <c r="A410" s="10" t="s">
        <v>14</v>
      </c>
      <c r="B410" s="10" t="s">
        <v>457</v>
      </c>
      <c r="C410" s="10" t="s">
        <v>29</v>
      </c>
      <c r="D410" s="10" t="s">
        <v>30</v>
      </c>
      <c r="E410" s="5" t="s">
        <v>31</v>
      </c>
      <c r="F410" s="10" t="s">
        <v>31</v>
      </c>
      <c r="G410" s="10" t="s">
        <v>31</v>
      </c>
      <c r="H410" s="10"/>
    </row>
    <row r="411" spans="1:8" hidden="1">
      <c r="A411" s="10" t="s">
        <v>14</v>
      </c>
      <c r="B411" s="10" t="s">
        <v>458</v>
      </c>
      <c r="C411" s="10" t="s">
        <v>29</v>
      </c>
      <c r="D411" s="10" t="s">
        <v>30</v>
      </c>
      <c r="E411" s="5" t="s">
        <v>31</v>
      </c>
      <c r="F411" s="10" t="s">
        <v>31</v>
      </c>
      <c r="G411" s="10" t="s">
        <v>31</v>
      </c>
      <c r="H411" s="10"/>
    </row>
    <row r="412" spans="1:8" hidden="1">
      <c r="A412" s="10" t="s">
        <v>14</v>
      </c>
      <c r="B412" s="10" t="s">
        <v>459</v>
      </c>
      <c r="C412" s="10" t="s">
        <v>29</v>
      </c>
      <c r="D412" s="10" t="s">
        <v>30</v>
      </c>
      <c r="E412" s="5" t="s">
        <v>31</v>
      </c>
      <c r="F412" s="10" t="s">
        <v>31</v>
      </c>
      <c r="G412" s="10" t="s">
        <v>31</v>
      </c>
      <c r="H412" s="10"/>
    </row>
    <row r="413" spans="1:8" hidden="1">
      <c r="A413" s="10" t="s">
        <v>14</v>
      </c>
      <c r="B413" s="10" t="s">
        <v>460</v>
      </c>
      <c r="C413" s="10" t="s">
        <v>29</v>
      </c>
      <c r="D413" s="10" t="s">
        <v>30</v>
      </c>
      <c r="E413" s="5" t="s">
        <v>31</v>
      </c>
      <c r="F413" s="10" t="s">
        <v>31</v>
      </c>
      <c r="G413" s="10" t="s">
        <v>31</v>
      </c>
      <c r="H413" s="10"/>
    </row>
    <row r="414" spans="1:8" hidden="1">
      <c r="A414" s="10" t="s">
        <v>14</v>
      </c>
      <c r="B414" s="10" t="s">
        <v>461</v>
      </c>
      <c r="C414" s="10" t="s">
        <v>29</v>
      </c>
      <c r="D414" s="10" t="s">
        <v>30</v>
      </c>
      <c r="E414" s="5" t="s">
        <v>31</v>
      </c>
      <c r="F414" s="10" t="s">
        <v>31</v>
      </c>
      <c r="G414" s="10" t="s">
        <v>31</v>
      </c>
      <c r="H414" s="10"/>
    </row>
    <row r="415" spans="1:8" hidden="1">
      <c r="A415" s="10" t="s">
        <v>14</v>
      </c>
      <c r="B415" s="10" t="s">
        <v>462</v>
      </c>
      <c r="C415" s="10" t="s">
        <v>29</v>
      </c>
      <c r="D415" s="10" t="s">
        <v>30</v>
      </c>
      <c r="E415" s="5" t="s">
        <v>31</v>
      </c>
      <c r="F415" s="10" t="s">
        <v>31</v>
      </c>
      <c r="G415" s="10" t="s">
        <v>31</v>
      </c>
      <c r="H415" s="10"/>
    </row>
    <row r="416" spans="1:8" hidden="1">
      <c r="A416" s="10" t="s">
        <v>14</v>
      </c>
      <c r="B416" s="10" t="s">
        <v>463</v>
      </c>
      <c r="C416" s="10" t="s">
        <v>29</v>
      </c>
      <c r="D416" s="10" t="s">
        <v>30</v>
      </c>
      <c r="E416" s="5" t="s">
        <v>31</v>
      </c>
      <c r="F416" s="10" t="s">
        <v>31</v>
      </c>
      <c r="G416" s="10" t="s">
        <v>31</v>
      </c>
      <c r="H416" s="10"/>
    </row>
    <row r="417" spans="1:8" hidden="1">
      <c r="A417" s="10" t="s">
        <v>14</v>
      </c>
      <c r="B417" s="10" t="s">
        <v>464</v>
      </c>
      <c r="C417" s="10" t="s">
        <v>29</v>
      </c>
      <c r="D417" s="10" t="s">
        <v>30</v>
      </c>
      <c r="E417" s="5" t="s">
        <v>31</v>
      </c>
      <c r="F417" s="10" t="s">
        <v>31</v>
      </c>
      <c r="G417" s="10" t="s">
        <v>31</v>
      </c>
      <c r="H417" s="10"/>
    </row>
    <row r="418" spans="1:8" hidden="1">
      <c r="A418" s="10" t="s">
        <v>14</v>
      </c>
      <c r="B418" s="10" t="s">
        <v>465</v>
      </c>
      <c r="C418" s="10" t="s">
        <v>29</v>
      </c>
      <c r="D418" s="10" t="s">
        <v>30</v>
      </c>
      <c r="E418" s="5" t="s">
        <v>31</v>
      </c>
      <c r="F418" s="10" t="s">
        <v>31</v>
      </c>
      <c r="G418" s="10" t="s">
        <v>31</v>
      </c>
      <c r="H418" s="10"/>
    </row>
    <row r="419" spans="1:8" hidden="1">
      <c r="A419" s="10" t="s">
        <v>14</v>
      </c>
      <c r="B419" s="10" t="s">
        <v>466</v>
      </c>
      <c r="C419" s="10" t="s">
        <v>54</v>
      </c>
      <c r="D419" s="10" t="s">
        <v>30</v>
      </c>
      <c r="E419" s="5" t="s">
        <v>31</v>
      </c>
      <c r="F419" s="10" t="s">
        <v>31</v>
      </c>
      <c r="G419" s="10" t="s">
        <v>31</v>
      </c>
      <c r="H419" s="10"/>
    </row>
    <row r="420" spans="1:8" hidden="1">
      <c r="A420" s="10" t="s">
        <v>14</v>
      </c>
      <c r="B420" s="10" t="s">
        <v>467</v>
      </c>
      <c r="C420" s="10" t="s">
        <v>29</v>
      </c>
      <c r="D420" s="10" t="s">
        <v>30</v>
      </c>
      <c r="E420" s="5" t="s">
        <v>31</v>
      </c>
      <c r="F420" s="10" t="s">
        <v>31</v>
      </c>
      <c r="G420" s="10" t="s">
        <v>31</v>
      </c>
      <c r="H420" s="10"/>
    </row>
    <row r="421" spans="1:8" hidden="1">
      <c r="A421" s="10" t="s">
        <v>14</v>
      </c>
      <c r="B421" s="10" t="s">
        <v>468</v>
      </c>
      <c r="C421" s="10" t="s">
        <v>29</v>
      </c>
      <c r="D421" s="10" t="s">
        <v>30</v>
      </c>
      <c r="E421" s="5" t="s">
        <v>31</v>
      </c>
      <c r="F421" s="10" t="s">
        <v>31</v>
      </c>
      <c r="G421" s="10" t="s">
        <v>31</v>
      </c>
      <c r="H421" s="10"/>
    </row>
    <row r="422" spans="1:8" hidden="1">
      <c r="A422" s="10" t="s">
        <v>14</v>
      </c>
      <c r="B422" s="10" t="s">
        <v>469</v>
      </c>
      <c r="C422" s="10" t="s">
        <v>29</v>
      </c>
      <c r="D422" s="10" t="s">
        <v>30</v>
      </c>
      <c r="E422" s="5" t="s">
        <v>31</v>
      </c>
      <c r="F422" s="10" t="s">
        <v>31</v>
      </c>
      <c r="G422" s="10" t="s">
        <v>31</v>
      </c>
      <c r="H422" s="10"/>
    </row>
    <row r="423" spans="1:8" hidden="1">
      <c r="A423" s="10" t="s">
        <v>14</v>
      </c>
      <c r="B423" s="10" t="s">
        <v>470</v>
      </c>
      <c r="C423" s="10" t="s">
        <v>29</v>
      </c>
      <c r="D423" s="10" t="s">
        <v>30</v>
      </c>
      <c r="E423" s="5" t="s">
        <v>31</v>
      </c>
      <c r="F423" s="10" t="s">
        <v>31</v>
      </c>
      <c r="G423" s="10" t="s">
        <v>31</v>
      </c>
      <c r="H423" s="10"/>
    </row>
    <row r="424" spans="1:8" hidden="1">
      <c r="A424" s="10" t="s">
        <v>14</v>
      </c>
      <c r="B424" s="10" t="s">
        <v>471</v>
      </c>
      <c r="C424" s="10" t="s">
        <v>29</v>
      </c>
      <c r="D424" s="10" t="s">
        <v>30</v>
      </c>
      <c r="E424" s="5" t="s">
        <v>31</v>
      </c>
      <c r="F424" s="10" t="s">
        <v>31</v>
      </c>
      <c r="G424" s="10" t="s">
        <v>31</v>
      </c>
      <c r="H424" s="10"/>
    </row>
    <row r="425" spans="1:8" hidden="1">
      <c r="A425" s="10" t="s">
        <v>14</v>
      </c>
      <c r="B425" s="10" t="s">
        <v>472</v>
      </c>
      <c r="C425" s="10" t="s">
        <v>29</v>
      </c>
      <c r="D425" s="10" t="s">
        <v>30</v>
      </c>
      <c r="E425" s="5" t="s">
        <v>31</v>
      </c>
      <c r="F425" s="10" t="s">
        <v>31</v>
      </c>
      <c r="G425" s="10" t="s">
        <v>31</v>
      </c>
      <c r="H425" s="10"/>
    </row>
    <row r="426" spans="1:8" hidden="1">
      <c r="A426" s="10" t="s">
        <v>14</v>
      </c>
      <c r="B426" s="10" t="s">
        <v>473</v>
      </c>
      <c r="C426" s="10" t="s">
        <v>29</v>
      </c>
      <c r="D426" s="10" t="s">
        <v>30</v>
      </c>
      <c r="E426" s="5" t="s">
        <v>31</v>
      </c>
      <c r="F426" s="10" t="s">
        <v>31</v>
      </c>
      <c r="G426" s="10" t="s">
        <v>31</v>
      </c>
      <c r="H426" s="10"/>
    </row>
    <row r="427" spans="1:8" hidden="1">
      <c r="A427" s="10" t="s">
        <v>14</v>
      </c>
      <c r="B427" s="10" t="s">
        <v>474</v>
      </c>
      <c r="C427" s="10" t="s">
        <v>35</v>
      </c>
      <c r="D427" s="10" t="s">
        <v>30</v>
      </c>
      <c r="E427" s="5" t="s">
        <v>31</v>
      </c>
      <c r="F427" s="10" t="s">
        <v>31</v>
      </c>
      <c r="G427" s="10" t="s">
        <v>31</v>
      </c>
      <c r="H427" s="10"/>
    </row>
    <row r="428" spans="1:8" hidden="1">
      <c r="A428" s="10" t="s">
        <v>14</v>
      </c>
      <c r="B428" s="10" t="s">
        <v>475</v>
      </c>
      <c r="C428" s="10" t="s">
        <v>29</v>
      </c>
      <c r="D428" s="10" t="s">
        <v>30</v>
      </c>
      <c r="E428" s="5" t="s">
        <v>31</v>
      </c>
      <c r="F428" s="10" t="s">
        <v>31</v>
      </c>
      <c r="G428" s="10" t="s">
        <v>31</v>
      </c>
      <c r="H428" s="10"/>
    </row>
    <row r="429" spans="1:8" hidden="1">
      <c r="A429" s="10" t="s">
        <v>14</v>
      </c>
      <c r="B429" s="10" t="s">
        <v>476</v>
      </c>
      <c r="C429" s="10" t="s">
        <v>29</v>
      </c>
      <c r="D429" s="10" t="s">
        <v>30</v>
      </c>
      <c r="E429" s="5" t="s">
        <v>31</v>
      </c>
      <c r="F429" s="10" t="s">
        <v>31</v>
      </c>
      <c r="G429" s="10" t="s">
        <v>31</v>
      </c>
      <c r="H429" s="10"/>
    </row>
    <row r="430" spans="1:8" hidden="1">
      <c r="A430" s="10" t="s">
        <v>14</v>
      </c>
      <c r="B430" s="10" t="s">
        <v>477</v>
      </c>
      <c r="C430" s="10" t="s">
        <v>29</v>
      </c>
      <c r="D430" s="10" t="s">
        <v>30</v>
      </c>
      <c r="E430" s="5" t="s">
        <v>31</v>
      </c>
      <c r="F430" s="10" t="s">
        <v>31</v>
      </c>
      <c r="G430" s="10" t="s">
        <v>31</v>
      </c>
      <c r="H430" s="10"/>
    </row>
    <row r="431" spans="1:8" hidden="1">
      <c r="A431" s="10" t="s">
        <v>14</v>
      </c>
      <c r="B431" s="10" t="s">
        <v>478</v>
      </c>
      <c r="C431" s="10" t="s">
        <v>29</v>
      </c>
      <c r="D431" s="10" t="s">
        <v>30</v>
      </c>
      <c r="E431" s="5" t="s">
        <v>31</v>
      </c>
      <c r="F431" s="10" t="s">
        <v>31</v>
      </c>
      <c r="G431" s="10" t="s">
        <v>31</v>
      </c>
      <c r="H431" s="10"/>
    </row>
    <row r="432" spans="1:8" hidden="1">
      <c r="A432" s="10" t="s">
        <v>14</v>
      </c>
      <c r="B432" s="10" t="s">
        <v>479</v>
      </c>
      <c r="C432" s="10" t="s">
        <v>29</v>
      </c>
      <c r="D432" s="10" t="s">
        <v>30</v>
      </c>
      <c r="E432" s="5" t="s">
        <v>31</v>
      </c>
      <c r="F432" s="10" t="s">
        <v>31</v>
      </c>
      <c r="G432" s="10" t="s">
        <v>31</v>
      </c>
      <c r="H432" s="10"/>
    </row>
    <row r="433" spans="1:8" hidden="1">
      <c r="A433" s="10" t="s">
        <v>14</v>
      </c>
      <c r="B433" s="10" t="s">
        <v>480</v>
      </c>
      <c r="C433" s="10" t="s">
        <v>29</v>
      </c>
      <c r="D433" s="10" t="s">
        <v>30</v>
      </c>
      <c r="E433" s="5" t="s">
        <v>31</v>
      </c>
      <c r="F433" s="10" t="s">
        <v>31</v>
      </c>
      <c r="G433" s="10" t="s">
        <v>31</v>
      </c>
      <c r="H433" s="10"/>
    </row>
    <row r="434" spans="1:8" hidden="1">
      <c r="A434" s="10" t="s">
        <v>14</v>
      </c>
      <c r="B434" s="10" t="s">
        <v>481</v>
      </c>
      <c r="C434" s="10" t="s">
        <v>29</v>
      </c>
      <c r="D434" s="10" t="s">
        <v>30</v>
      </c>
      <c r="E434" s="5" t="s">
        <v>31</v>
      </c>
      <c r="F434" s="10" t="s">
        <v>31</v>
      </c>
      <c r="G434" s="10" t="s">
        <v>31</v>
      </c>
      <c r="H434" s="10"/>
    </row>
    <row r="435" spans="1:8" hidden="1">
      <c r="A435" s="10" t="s">
        <v>14</v>
      </c>
      <c r="B435" s="10" t="s">
        <v>482</v>
      </c>
      <c r="C435" s="10" t="s">
        <v>29</v>
      </c>
      <c r="D435" s="10" t="s">
        <v>30</v>
      </c>
      <c r="E435" s="5" t="s">
        <v>31</v>
      </c>
      <c r="F435" s="10" t="s">
        <v>31</v>
      </c>
      <c r="G435" s="10" t="s">
        <v>31</v>
      </c>
      <c r="H435" s="10"/>
    </row>
    <row r="436" spans="1:8" hidden="1">
      <c r="A436" s="10" t="s">
        <v>14</v>
      </c>
      <c r="B436" s="10" t="s">
        <v>483</v>
      </c>
      <c r="C436" s="10" t="s">
        <v>29</v>
      </c>
      <c r="D436" s="10" t="s">
        <v>30</v>
      </c>
      <c r="E436" s="5" t="s">
        <v>31</v>
      </c>
      <c r="F436" s="10" t="s">
        <v>31</v>
      </c>
      <c r="G436" s="10" t="s">
        <v>31</v>
      </c>
      <c r="H436" s="10"/>
    </row>
    <row r="437" spans="1:8" hidden="1">
      <c r="A437" s="10" t="s">
        <v>14</v>
      </c>
      <c r="B437" s="10" t="s">
        <v>484</v>
      </c>
      <c r="C437" s="10" t="s">
        <v>29</v>
      </c>
      <c r="D437" s="10" t="s">
        <v>30</v>
      </c>
      <c r="E437" s="5" t="s">
        <v>31</v>
      </c>
      <c r="F437" s="10" t="s">
        <v>31</v>
      </c>
      <c r="G437" s="10" t="s">
        <v>31</v>
      </c>
      <c r="H437" s="10"/>
    </row>
    <row r="438" spans="1:8" hidden="1">
      <c r="A438" s="10" t="s">
        <v>14</v>
      </c>
      <c r="B438" s="10" t="s">
        <v>485</v>
      </c>
      <c r="C438" s="10" t="s">
        <v>29</v>
      </c>
      <c r="D438" s="10" t="s">
        <v>30</v>
      </c>
      <c r="E438" s="5" t="s">
        <v>31</v>
      </c>
      <c r="F438" s="10" t="s">
        <v>31</v>
      </c>
      <c r="G438" s="10" t="s">
        <v>31</v>
      </c>
      <c r="H438" s="10"/>
    </row>
    <row r="439" spans="1:8" hidden="1">
      <c r="A439" s="10" t="s">
        <v>14</v>
      </c>
      <c r="B439" s="10" t="s">
        <v>486</v>
      </c>
      <c r="C439" s="10" t="s">
        <v>29</v>
      </c>
      <c r="D439" s="10" t="s">
        <v>30</v>
      </c>
      <c r="E439" s="5" t="s">
        <v>31</v>
      </c>
      <c r="F439" s="10" t="s">
        <v>31</v>
      </c>
      <c r="G439" s="10" t="s">
        <v>31</v>
      </c>
      <c r="H439" s="10"/>
    </row>
    <row r="440" spans="1:8" hidden="1">
      <c r="A440" s="10" t="s">
        <v>14</v>
      </c>
      <c r="B440" s="10" t="s">
        <v>487</v>
      </c>
      <c r="C440" s="10" t="s">
        <v>29</v>
      </c>
      <c r="D440" s="10" t="s">
        <v>30</v>
      </c>
      <c r="E440" s="5" t="s">
        <v>31</v>
      </c>
      <c r="F440" s="10" t="s">
        <v>31</v>
      </c>
      <c r="G440" s="10" t="s">
        <v>31</v>
      </c>
      <c r="H440" s="10"/>
    </row>
    <row r="441" spans="1:8" hidden="1">
      <c r="A441" s="10" t="s">
        <v>14</v>
      </c>
      <c r="B441" s="10" t="s">
        <v>488</v>
      </c>
      <c r="C441" s="10" t="s">
        <v>29</v>
      </c>
      <c r="D441" s="10" t="s">
        <v>30</v>
      </c>
      <c r="E441" s="5" t="s">
        <v>31</v>
      </c>
      <c r="F441" s="10" t="s">
        <v>31</v>
      </c>
      <c r="G441" s="10" t="s">
        <v>31</v>
      </c>
      <c r="H441" s="10"/>
    </row>
    <row r="442" spans="1:8" hidden="1">
      <c r="A442" s="10" t="s">
        <v>14</v>
      </c>
      <c r="B442" s="10" t="s">
        <v>489</v>
      </c>
      <c r="C442" s="10" t="s">
        <v>29</v>
      </c>
      <c r="D442" s="10" t="s">
        <v>30</v>
      </c>
      <c r="E442" s="5" t="s">
        <v>31</v>
      </c>
      <c r="F442" s="10" t="s">
        <v>31</v>
      </c>
      <c r="G442" s="10" t="s">
        <v>31</v>
      </c>
      <c r="H442" s="10"/>
    </row>
    <row r="443" spans="1:8" hidden="1">
      <c r="A443" s="10" t="s">
        <v>14</v>
      </c>
      <c r="B443" s="10" t="s">
        <v>490</v>
      </c>
      <c r="C443" s="10" t="s">
        <v>42</v>
      </c>
      <c r="D443" s="10" t="s">
        <v>30</v>
      </c>
      <c r="E443" s="5" t="s">
        <v>31</v>
      </c>
      <c r="F443" s="10" t="s">
        <v>31</v>
      </c>
      <c r="G443" s="10" t="s">
        <v>31</v>
      </c>
      <c r="H443" s="10"/>
    </row>
    <row r="444" spans="1:8" hidden="1">
      <c r="A444" s="10" t="s">
        <v>14</v>
      </c>
      <c r="B444" s="10" t="s">
        <v>491</v>
      </c>
      <c r="C444" s="10" t="s">
        <v>42</v>
      </c>
      <c r="D444" s="10" t="s">
        <v>30</v>
      </c>
      <c r="E444" s="5" t="s">
        <v>31</v>
      </c>
      <c r="F444" s="10" t="s">
        <v>31</v>
      </c>
      <c r="G444" s="10" t="s">
        <v>31</v>
      </c>
      <c r="H444" s="10"/>
    </row>
    <row r="445" spans="1:8" hidden="1">
      <c r="A445" s="10" t="s">
        <v>14</v>
      </c>
      <c r="B445" s="10" t="s">
        <v>492</v>
      </c>
      <c r="C445" s="10" t="s">
        <v>29</v>
      </c>
      <c r="D445" s="10" t="s">
        <v>30</v>
      </c>
      <c r="E445" s="5" t="s">
        <v>31</v>
      </c>
      <c r="F445" s="10" t="s">
        <v>31</v>
      </c>
      <c r="G445" s="10" t="s">
        <v>37</v>
      </c>
      <c r="H445" s="10"/>
    </row>
    <row r="446" spans="1:8" hidden="1">
      <c r="A446" s="10" t="s">
        <v>14</v>
      </c>
      <c r="B446" s="10" t="s">
        <v>493</v>
      </c>
      <c r="C446" s="10" t="s">
        <v>29</v>
      </c>
      <c r="D446" s="10" t="s">
        <v>30</v>
      </c>
      <c r="E446" s="5" t="s">
        <v>31</v>
      </c>
      <c r="F446" s="10" t="s">
        <v>31</v>
      </c>
      <c r="G446" s="10" t="s">
        <v>31</v>
      </c>
      <c r="H446" s="10"/>
    </row>
    <row r="447" spans="1:8" hidden="1">
      <c r="A447" s="10" t="s">
        <v>14</v>
      </c>
      <c r="B447" s="10" t="s">
        <v>494</v>
      </c>
      <c r="C447" s="10" t="s">
        <v>29</v>
      </c>
      <c r="D447" s="10" t="s">
        <v>30</v>
      </c>
      <c r="E447" s="5" t="s">
        <v>31</v>
      </c>
      <c r="F447" s="10" t="s">
        <v>31</v>
      </c>
      <c r="G447" s="10" t="s">
        <v>37</v>
      </c>
      <c r="H447" s="10"/>
    </row>
    <row r="448" spans="1:8" hidden="1">
      <c r="A448" s="10" t="s">
        <v>14</v>
      </c>
      <c r="B448" s="10" t="s">
        <v>495</v>
      </c>
      <c r="C448" s="10" t="s">
        <v>29</v>
      </c>
      <c r="D448" s="10" t="s">
        <v>30</v>
      </c>
      <c r="E448" s="5" t="s">
        <v>31</v>
      </c>
      <c r="F448" s="10" t="s">
        <v>31</v>
      </c>
      <c r="G448" s="10" t="s">
        <v>37</v>
      </c>
      <c r="H448" s="10"/>
    </row>
    <row r="449" spans="1:8" hidden="1">
      <c r="A449" s="10" t="s">
        <v>14</v>
      </c>
      <c r="B449" s="10" t="s">
        <v>496</v>
      </c>
      <c r="C449" s="10" t="s">
        <v>54</v>
      </c>
      <c r="D449" s="10" t="s">
        <v>30</v>
      </c>
      <c r="E449" s="5" t="s">
        <v>31</v>
      </c>
      <c r="F449" s="10" t="s">
        <v>31</v>
      </c>
      <c r="G449" s="10" t="s">
        <v>31</v>
      </c>
      <c r="H449" s="10"/>
    </row>
    <row r="450" spans="1:8" hidden="1">
      <c r="A450" s="10" t="s">
        <v>14</v>
      </c>
      <c r="B450" s="10" t="s">
        <v>497</v>
      </c>
      <c r="C450" s="10" t="s">
        <v>29</v>
      </c>
      <c r="D450" s="10" t="s">
        <v>30</v>
      </c>
      <c r="E450" s="5" t="s">
        <v>37</v>
      </c>
      <c r="F450" s="10" t="s">
        <v>37</v>
      </c>
      <c r="G450" s="10" t="s">
        <v>31</v>
      </c>
      <c r="H450" s="10"/>
    </row>
    <row r="451" spans="1:8" hidden="1">
      <c r="A451" s="10" t="s">
        <v>14</v>
      </c>
      <c r="B451" s="10" t="s">
        <v>498</v>
      </c>
      <c r="C451" s="10" t="s">
        <v>29</v>
      </c>
      <c r="D451" s="10" t="s">
        <v>30</v>
      </c>
      <c r="E451" s="5" t="s">
        <v>37</v>
      </c>
      <c r="F451" s="10" t="s">
        <v>37</v>
      </c>
      <c r="G451" s="10" t="s">
        <v>31</v>
      </c>
      <c r="H451" s="10"/>
    </row>
    <row r="452" spans="1:8" hidden="1">
      <c r="A452" s="10" t="s">
        <v>14</v>
      </c>
      <c r="B452" s="10" t="s">
        <v>499</v>
      </c>
      <c r="C452" s="10" t="s">
        <v>29</v>
      </c>
      <c r="D452" s="10" t="s">
        <v>30</v>
      </c>
      <c r="E452" s="5" t="s">
        <v>37</v>
      </c>
      <c r="F452" s="10" t="s">
        <v>37</v>
      </c>
      <c r="G452" s="10" t="s">
        <v>31</v>
      </c>
      <c r="H452" s="10"/>
    </row>
    <row r="453" spans="1:8" hidden="1">
      <c r="A453" s="10" t="s">
        <v>14</v>
      </c>
      <c r="B453" s="10" t="s">
        <v>500</v>
      </c>
      <c r="C453" s="10" t="s">
        <v>42</v>
      </c>
      <c r="D453" s="10" t="s">
        <v>30</v>
      </c>
      <c r="E453" s="5" t="s">
        <v>31</v>
      </c>
      <c r="F453" s="10" t="s">
        <v>31</v>
      </c>
      <c r="G453" s="10" t="s">
        <v>31</v>
      </c>
      <c r="H453" s="10"/>
    </row>
    <row r="454" spans="1:8" hidden="1">
      <c r="A454" s="10" t="s">
        <v>14</v>
      </c>
      <c r="B454" s="10" t="s">
        <v>501</v>
      </c>
      <c r="C454" s="10" t="s">
        <v>29</v>
      </c>
      <c r="D454" s="10" t="s">
        <v>30</v>
      </c>
      <c r="E454" s="5" t="s">
        <v>31</v>
      </c>
      <c r="F454" s="10" t="s">
        <v>31</v>
      </c>
      <c r="G454" s="10" t="s">
        <v>31</v>
      </c>
      <c r="H454" s="10"/>
    </row>
    <row r="455" spans="1:8" hidden="1">
      <c r="A455" s="10" t="s">
        <v>14</v>
      </c>
      <c r="B455" s="10" t="s">
        <v>502</v>
      </c>
      <c r="C455" s="10" t="s">
        <v>29</v>
      </c>
      <c r="D455" s="10" t="s">
        <v>30</v>
      </c>
      <c r="E455" s="5" t="s">
        <v>31</v>
      </c>
      <c r="F455" s="10" t="s">
        <v>31</v>
      </c>
      <c r="G455" s="10" t="s">
        <v>31</v>
      </c>
      <c r="H455" s="10"/>
    </row>
    <row r="456" spans="1:8" hidden="1">
      <c r="A456" s="10" t="s">
        <v>14</v>
      </c>
      <c r="B456" s="10" t="s">
        <v>503</v>
      </c>
      <c r="C456" s="10" t="s">
        <v>29</v>
      </c>
      <c r="D456" s="10" t="s">
        <v>30</v>
      </c>
      <c r="E456" s="5" t="s">
        <v>31</v>
      </c>
      <c r="F456" s="10" t="s">
        <v>31</v>
      </c>
      <c r="G456" s="10" t="s">
        <v>31</v>
      </c>
      <c r="H456" s="10"/>
    </row>
    <row r="457" spans="1:8" hidden="1">
      <c r="A457" s="10" t="s">
        <v>14</v>
      </c>
      <c r="B457" s="10" t="s">
        <v>504</v>
      </c>
      <c r="C457" s="10" t="s">
        <v>29</v>
      </c>
      <c r="D457" s="10" t="s">
        <v>30</v>
      </c>
      <c r="E457" s="5" t="s">
        <v>31</v>
      </c>
      <c r="F457" s="10" t="s">
        <v>31</v>
      </c>
      <c r="G457" s="10" t="s">
        <v>31</v>
      </c>
      <c r="H457" s="10"/>
    </row>
    <row r="458" spans="1:8" hidden="1">
      <c r="A458" s="10" t="s">
        <v>14</v>
      </c>
      <c r="B458" s="10" t="s">
        <v>505</v>
      </c>
      <c r="C458" s="10" t="s">
        <v>42</v>
      </c>
      <c r="D458" s="10" t="s">
        <v>30</v>
      </c>
      <c r="E458" s="5" t="s">
        <v>31</v>
      </c>
      <c r="F458" s="10" t="s">
        <v>31</v>
      </c>
      <c r="G458" s="10" t="s">
        <v>31</v>
      </c>
      <c r="H458" s="10"/>
    </row>
    <row r="459" spans="1:8" hidden="1">
      <c r="A459" s="10" t="s">
        <v>14</v>
      </c>
      <c r="B459" s="10" t="s">
        <v>506</v>
      </c>
      <c r="C459" s="10" t="s">
        <v>29</v>
      </c>
      <c r="D459" s="10" t="s">
        <v>30</v>
      </c>
      <c r="E459" s="5" t="s">
        <v>31</v>
      </c>
      <c r="F459" s="10" t="s">
        <v>31</v>
      </c>
      <c r="G459" s="10" t="s">
        <v>31</v>
      </c>
      <c r="H459" s="10"/>
    </row>
    <row r="460" spans="1:8" hidden="1">
      <c r="A460" s="10" t="s">
        <v>14</v>
      </c>
      <c r="B460" s="10" t="s">
        <v>507</v>
      </c>
      <c r="C460" s="10" t="s">
        <v>29</v>
      </c>
      <c r="D460" s="10" t="s">
        <v>30</v>
      </c>
      <c r="E460" s="5" t="s">
        <v>31</v>
      </c>
      <c r="F460" s="10" t="s">
        <v>31</v>
      </c>
      <c r="G460" s="10" t="s">
        <v>31</v>
      </c>
      <c r="H460" s="10"/>
    </row>
    <row r="461" spans="1:8" hidden="1">
      <c r="A461" s="10" t="s">
        <v>14</v>
      </c>
      <c r="B461" s="10" t="s">
        <v>508</v>
      </c>
      <c r="C461" s="10" t="s">
        <v>29</v>
      </c>
      <c r="D461" s="10" t="s">
        <v>30</v>
      </c>
      <c r="E461" s="5" t="s">
        <v>31</v>
      </c>
      <c r="F461" s="10" t="s">
        <v>31</v>
      </c>
      <c r="G461" s="10" t="s">
        <v>31</v>
      </c>
      <c r="H461" s="10"/>
    </row>
    <row r="462" spans="1:8" hidden="1">
      <c r="A462" s="10" t="s">
        <v>14</v>
      </c>
      <c r="B462" s="10" t="s">
        <v>509</v>
      </c>
      <c r="C462" s="10" t="s">
        <v>29</v>
      </c>
      <c r="D462" s="10" t="s">
        <v>30</v>
      </c>
      <c r="E462" s="5" t="s">
        <v>31</v>
      </c>
      <c r="F462" s="10" t="s">
        <v>31</v>
      </c>
      <c r="G462" s="10" t="s">
        <v>31</v>
      </c>
      <c r="H462" s="10"/>
    </row>
    <row r="463" spans="1:8" hidden="1">
      <c r="A463" s="10" t="s">
        <v>14</v>
      </c>
      <c r="B463" s="10" t="s">
        <v>510</v>
      </c>
      <c r="C463" s="10" t="s">
        <v>29</v>
      </c>
      <c r="D463" s="10" t="s">
        <v>30</v>
      </c>
      <c r="E463" s="5" t="s">
        <v>31</v>
      </c>
      <c r="F463" s="10" t="s">
        <v>31</v>
      </c>
      <c r="G463" s="10" t="s">
        <v>31</v>
      </c>
      <c r="H463" s="10"/>
    </row>
    <row r="464" spans="1:8" hidden="1">
      <c r="A464" s="10" t="s">
        <v>14</v>
      </c>
      <c r="B464" s="10" t="s">
        <v>511</v>
      </c>
      <c r="C464" s="10" t="s">
        <v>29</v>
      </c>
      <c r="D464" s="10" t="s">
        <v>30</v>
      </c>
      <c r="E464" s="5" t="s">
        <v>31</v>
      </c>
      <c r="F464" s="10" t="s">
        <v>31</v>
      </c>
      <c r="G464" s="10" t="s">
        <v>31</v>
      </c>
      <c r="H464" s="10"/>
    </row>
    <row r="465" spans="1:11" hidden="1">
      <c r="A465" s="10" t="s">
        <v>14</v>
      </c>
      <c r="B465" s="10" t="s">
        <v>512</v>
      </c>
      <c r="C465" s="10" t="s">
        <v>54</v>
      </c>
      <c r="D465" s="10" t="s">
        <v>30</v>
      </c>
      <c r="E465" s="5" t="s">
        <v>31</v>
      </c>
      <c r="F465" s="10" t="s">
        <v>31</v>
      </c>
      <c r="G465" s="10" t="s">
        <v>31</v>
      </c>
      <c r="H465" s="10"/>
    </row>
    <row r="466" spans="1:11" hidden="1">
      <c r="A466" s="10" t="s">
        <v>14</v>
      </c>
      <c r="B466" s="10" t="s">
        <v>513</v>
      </c>
      <c r="C466" s="10" t="s">
        <v>54</v>
      </c>
      <c r="D466" s="10" t="s">
        <v>30</v>
      </c>
      <c r="E466" s="5" t="s">
        <v>31</v>
      </c>
      <c r="F466" s="10" t="s">
        <v>31</v>
      </c>
      <c r="G466" s="10" t="s">
        <v>45</v>
      </c>
      <c r="H466" s="10"/>
    </row>
    <row r="467" spans="1:11" hidden="1">
      <c r="A467" s="10" t="s">
        <v>14</v>
      </c>
      <c r="B467" s="10" t="s">
        <v>514</v>
      </c>
      <c r="C467" s="10" t="s">
        <v>29</v>
      </c>
      <c r="D467" s="10" t="s">
        <v>30</v>
      </c>
      <c r="E467" s="5" t="s">
        <v>31</v>
      </c>
      <c r="F467" s="10" t="s">
        <v>31</v>
      </c>
      <c r="G467" s="10" t="s">
        <v>31</v>
      </c>
      <c r="H467" s="10"/>
    </row>
    <row r="468" spans="1:11" hidden="1">
      <c r="A468" s="10" t="s">
        <v>14</v>
      </c>
      <c r="B468" s="10" t="s">
        <v>515</v>
      </c>
      <c r="C468" s="10" t="s">
        <v>231</v>
      </c>
      <c r="D468" s="10" t="s">
        <v>30</v>
      </c>
      <c r="E468" s="5" t="s">
        <v>37</v>
      </c>
      <c r="F468" s="10" t="s">
        <v>37</v>
      </c>
      <c r="G468" s="10" t="s">
        <v>31</v>
      </c>
      <c r="H468" s="10"/>
    </row>
    <row r="469" spans="1:11" hidden="1">
      <c r="A469" s="10" t="s">
        <v>14</v>
      </c>
      <c r="B469" s="10" t="s">
        <v>516</v>
      </c>
      <c r="C469" s="10" t="s">
        <v>29</v>
      </c>
      <c r="D469" s="10" t="s">
        <v>30</v>
      </c>
      <c r="E469" s="5" t="s">
        <v>45</v>
      </c>
      <c r="F469" s="10" t="s">
        <v>45</v>
      </c>
      <c r="G469" s="10" t="s">
        <v>31</v>
      </c>
      <c r="H469" s="10"/>
    </row>
    <row r="470" spans="1:11" hidden="1">
      <c r="A470" s="10" t="s">
        <v>14</v>
      </c>
      <c r="B470" s="10" t="s">
        <v>517</v>
      </c>
      <c r="C470" s="10" t="s">
        <v>29</v>
      </c>
      <c r="D470" s="10" t="s">
        <v>30</v>
      </c>
      <c r="E470" s="5" t="s">
        <v>31</v>
      </c>
      <c r="F470" s="10" t="s">
        <v>31</v>
      </c>
      <c r="G470" s="10" t="s">
        <v>31</v>
      </c>
      <c r="H470" s="10"/>
    </row>
    <row r="471" spans="1:11" hidden="1">
      <c r="A471" s="10" t="s">
        <v>14</v>
      </c>
      <c r="B471" s="10" t="s">
        <v>518</v>
      </c>
      <c r="C471" s="10" t="s">
        <v>29</v>
      </c>
      <c r="D471" s="10" t="s">
        <v>30</v>
      </c>
      <c r="E471" s="5" t="s">
        <v>31</v>
      </c>
      <c r="F471" s="10" t="s">
        <v>31</v>
      </c>
      <c r="G471" s="10" t="s">
        <v>31</v>
      </c>
      <c r="H471" s="10"/>
    </row>
    <row r="472" spans="1:11" hidden="1">
      <c r="A472" s="10" t="s">
        <v>14</v>
      </c>
      <c r="B472" s="10" t="s">
        <v>519</v>
      </c>
      <c r="C472" s="10" t="s">
        <v>42</v>
      </c>
      <c r="D472" s="10" t="s">
        <v>30</v>
      </c>
      <c r="E472" s="5" t="s">
        <v>31</v>
      </c>
      <c r="F472" s="10" t="s">
        <v>31</v>
      </c>
      <c r="G472" s="10" t="s">
        <v>31</v>
      </c>
      <c r="H472" s="10"/>
    </row>
    <row r="473" spans="1:11" hidden="1">
      <c r="A473" s="10" t="s">
        <v>14</v>
      </c>
      <c r="B473" s="10" t="s">
        <v>520</v>
      </c>
      <c r="C473" s="10" t="s">
        <v>29</v>
      </c>
      <c r="D473" s="10" t="s">
        <v>30</v>
      </c>
      <c r="E473" s="5" t="s">
        <v>31</v>
      </c>
      <c r="F473" s="10" t="s">
        <v>31</v>
      </c>
      <c r="G473" s="10" t="s">
        <v>31</v>
      </c>
      <c r="H473" s="10"/>
    </row>
    <row r="474" spans="1:11" hidden="1">
      <c r="A474" s="10" t="s">
        <v>14</v>
      </c>
      <c r="B474" s="10" t="s">
        <v>521</v>
      </c>
      <c r="C474" s="10" t="s">
        <v>35</v>
      </c>
      <c r="D474" s="10" t="s">
        <v>30</v>
      </c>
      <c r="E474" s="5" t="s">
        <v>45</v>
      </c>
      <c r="F474" s="10" t="s">
        <v>31</v>
      </c>
      <c r="G474" s="10" t="s">
        <v>31</v>
      </c>
      <c r="H474" s="10"/>
    </row>
    <row r="475" spans="1:11" hidden="1">
      <c r="A475" s="10" t="s">
        <v>14</v>
      </c>
      <c r="B475" s="10" t="s">
        <v>522</v>
      </c>
      <c r="C475" s="10" t="s">
        <v>42</v>
      </c>
      <c r="D475" s="10" t="s">
        <v>30</v>
      </c>
      <c r="E475" s="5" t="s">
        <v>31</v>
      </c>
      <c r="F475" s="10" t="s">
        <v>31</v>
      </c>
      <c r="G475" s="10" t="s">
        <v>31</v>
      </c>
      <c r="H475" s="10"/>
    </row>
    <row r="476" spans="1:11" hidden="1">
      <c r="A476" s="10" t="s">
        <v>14</v>
      </c>
      <c r="B476" s="10" t="s">
        <v>523</v>
      </c>
      <c r="C476" s="10" t="s">
        <v>29</v>
      </c>
      <c r="D476" s="10" t="s">
        <v>30</v>
      </c>
      <c r="E476" s="5" t="s">
        <v>31</v>
      </c>
      <c r="F476" s="10" t="s">
        <v>31</v>
      </c>
      <c r="G476" s="10" t="s">
        <v>31</v>
      </c>
      <c r="H476" s="10"/>
    </row>
    <row r="477" spans="1:11" hidden="1">
      <c r="A477" s="10" t="s">
        <v>14</v>
      </c>
      <c r="B477" s="10" t="s">
        <v>524</v>
      </c>
      <c r="C477" s="10" t="s">
        <v>29</v>
      </c>
      <c r="D477" s="10" t="s">
        <v>30</v>
      </c>
      <c r="E477" s="5" t="s">
        <v>31</v>
      </c>
      <c r="F477" s="10" t="s">
        <v>31</v>
      </c>
      <c r="G477" s="10" t="s">
        <v>31</v>
      </c>
      <c r="H477" s="10"/>
    </row>
    <row r="478" spans="1:11" hidden="1">
      <c r="A478" s="10" t="s">
        <v>14</v>
      </c>
      <c r="B478" s="10" t="s">
        <v>525</v>
      </c>
      <c r="C478" s="10" t="s">
        <v>29</v>
      </c>
      <c r="D478" s="10" t="s">
        <v>30</v>
      </c>
      <c r="E478" s="5" t="s">
        <v>45</v>
      </c>
      <c r="F478" s="10" t="s">
        <v>45</v>
      </c>
      <c r="G478" s="10" t="s">
        <v>31</v>
      </c>
      <c r="H478" s="10"/>
    </row>
    <row r="479" spans="1:11" hidden="1">
      <c r="A479" s="10" t="s">
        <v>14</v>
      </c>
      <c r="B479" s="10" t="s">
        <v>526</v>
      </c>
      <c r="C479" s="10" t="s">
        <v>60</v>
      </c>
      <c r="D479" s="10" t="s">
        <v>30</v>
      </c>
      <c r="E479" s="5" t="s">
        <v>31</v>
      </c>
      <c r="F479" s="10" t="s">
        <v>31</v>
      </c>
      <c r="G479" s="10" t="s">
        <v>31</v>
      </c>
      <c r="H479" s="10"/>
      <c r="K479" t="b">
        <f>G479=F479</f>
        <v>1</v>
      </c>
    </row>
    <row r="480" spans="1:11" hidden="1">
      <c r="A480" s="10" t="s">
        <v>14</v>
      </c>
      <c r="B480" s="10" t="s">
        <v>527</v>
      </c>
      <c r="C480" s="10" t="s">
        <v>42</v>
      </c>
      <c r="D480" s="10" t="s">
        <v>30</v>
      </c>
      <c r="E480" s="5" t="s">
        <v>31</v>
      </c>
      <c r="F480" s="10" t="s">
        <v>31</v>
      </c>
      <c r="G480" s="10" t="s">
        <v>31</v>
      </c>
      <c r="H480" s="10"/>
    </row>
    <row r="481" spans="1:8" hidden="1">
      <c r="A481" s="10" t="s">
        <v>14</v>
      </c>
      <c r="B481" s="10" t="s">
        <v>528</v>
      </c>
      <c r="C481" s="10" t="s">
        <v>29</v>
      </c>
      <c r="D481" s="10" t="s">
        <v>30</v>
      </c>
      <c r="E481" s="5" t="s">
        <v>31</v>
      </c>
      <c r="F481" s="10" t="s">
        <v>31</v>
      </c>
      <c r="G481" s="10" t="s">
        <v>31</v>
      </c>
      <c r="H481" s="10"/>
    </row>
    <row r="482" spans="1:8" hidden="1">
      <c r="A482" s="10" t="s">
        <v>14</v>
      </c>
      <c r="B482" s="10" t="s">
        <v>529</v>
      </c>
      <c r="C482" s="10" t="s">
        <v>29</v>
      </c>
      <c r="D482" s="10" t="s">
        <v>30</v>
      </c>
      <c r="E482" s="5" t="s">
        <v>31</v>
      </c>
      <c r="F482" s="10" t="s">
        <v>31</v>
      </c>
      <c r="G482" s="10" t="s">
        <v>31</v>
      </c>
      <c r="H482" s="10"/>
    </row>
    <row r="483" spans="1:8" hidden="1">
      <c r="A483" s="10" t="s">
        <v>14</v>
      </c>
      <c r="B483" s="10" t="s">
        <v>530</v>
      </c>
      <c r="C483" s="10" t="s">
        <v>29</v>
      </c>
      <c r="D483" s="10" t="s">
        <v>30</v>
      </c>
      <c r="E483" s="5" t="s">
        <v>31</v>
      </c>
      <c r="F483" s="10" t="s">
        <v>31</v>
      </c>
      <c r="G483" s="10" t="s">
        <v>31</v>
      </c>
      <c r="H483" s="10"/>
    </row>
    <row r="484" spans="1:8" hidden="1">
      <c r="A484" s="10" t="s">
        <v>14</v>
      </c>
      <c r="B484" s="10" t="s">
        <v>531</v>
      </c>
      <c r="C484" s="10" t="s">
        <v>29</v>
      </c>
      <c r="D484" s="10" t="s">
        <v>30</v>
      </c>
      <c r="E484" s="5" t="s">
        <v>31</v>
      </c>
      <c r="F484" s="10" t="s">
        <v>31</v>
      </c>
      <c r="G484" s="10" t="s">
        <v>31</v>
      </c>
      <c r="H484" s="10"/>
    </row>
    <row r="485" spans="1:8" hidden="1">
      <c r="A485" s="10" t="s">
        <v>14</v>
      </c>
      <c r="B485" s="10" t="s">
        <v>532</v>
      </c>
      <c r="C485" s="10" t="s">
        <v>29</v>
      </c>
      <c r="D485" s="10" t="s">
        <v>30</v>
      </c>
      <c r="E485" s="5" t="s">
        <v>31</v>
      </c>
      <c r="F485" s="10" t="s">
        <v>31</v>
      </c>
      <c r="G485" s="10" t="s">
        <v>37</v>
      </c>
      <c r="H485" s="10"/>
    </row>
    <row r="486" spans="1:8" hidden="1">
      <c r="A486" s="10" t="s">
        <v>14</v>
      </c>
      <c r="B486" s="10" t="s">
        <v>533</v>
      </c>
      <c r="C486" s="10" t="s">
        <v>29</v>
      </c>
      <c r="D486" s="10" t="s">
        <v>30</v>
      </c>
      <c r="E486" s="5" t="s">
        <v>31</v>
      </c>
      <c r="F486" s="10" t="s">
        <v>31</v>
      </c>
      <c r="G486" s="10" t="s">
        <v>31</v>
      </c>
      <c r="H486" s="10"/>
    </row>
    <row r="487" spans="1:8" hidden="1">
      <c r="A487" s="10" t="s">
        <v>14</v>
      </c>
      <c r="B487" s="10" t="s">
        <v>534</v>
      </c>
      <c r="C487" s="10" t="s">
        <v>54</v>
      </c>
      <c r="D487" s="10" t="s">
        <v>30</v>
      </c>
      <c r="E487" s="5" t="s">
        <v>31</v>
      </c>
      <c r="F487" s="10" t="s">
        <v>31</v>
      </c>
      <c r="G487" s="10" t="s">
        <v>45</v>
      </c>
      <c r="H487" s="10"/>
    </row>
    <row r="488" spans="1:8" hidden="1">
      <c r="A488" s="10" t="s">
        <v>14</v>
      </c>
      <c r="B488" s="10" t="s">
        <v>535</v>
      </c>
      <c r="C488" s="10" t="s">
        <v>231</v>
      </c>
      <c r="D488" s="10" t="s">
        <v>30</v>
      </c>
      <c r="E488" s="5" t="s">
        <v>45</v>
      </c>
      <c r="F488" s="10" t="s">
        <v>45</v>
      </c>
      <c r="G488" s="10" t="s">
        <v>31</v>
      </c>
      <c r="H488" s="10"/>
    </row>
    <row r="489" spans="1:8" hidden="1">
      <c r="A489" s="10" t="s">
        <v>14</v>
      </c>
      <c r="B489" s="10" t="s">
        <v>536</v>
      </c>
      <c r="C489" s="10" t="s">
        <v>29</v>
      </c>
      <c r="D489" s="10" t="s">
        <v>30</v>
      </c>
      <c r="E489" s="5" t="s">
        <v>31</v>
      </c>
      <c r="F489" s="10" t="s">
        <v>31</v>
      </c>
      <c r="G489" s="10" t="s">
        <v>31</v>
      </c>
      <c r="H489" s="10"/>
    </row>
    <row r="490" spans="1:8" hidden="1">
      <c r="A490" s="10" t="s">
        <v>14</v>
      </c>
      <c r="B490" s="10" t="s">
        <v>537</v>
      </c>
      <c r="C490" s="10" t="s">
        <v>29</v>
      </c>
      <c r="D490" s="10" t="s">
        <v>30</v>
      </c>
      <c r="E490" s="5" t="s">
        <v>31</v>
      </c>
      <c r="F490" s="10" t="s">
        <v>31</v>
      </c>
      <c r="G490" s="10" t="s">
        <v>31</v>
      </c>
      <c r="H490" s="10"/>
    </row>
    <row r="491" spans="1:8" hidden="1">
      <c r="A491" s="10" t="s">
        <v>14</v>
      </c>
      <c r="B491" s="10" t="s">
        <v>538</v>
      </c>
      <c r="C491" s="10" t="s">
        <v>29</v>
      </c>
      <c r="D491" s="10" t="s">
        <v>30</v>
      </c>
      <c r="E491" s="5" t="s">
        <v>31</v>
      </c>
      <c r="F491" s="10" t="s">
        <v>31</v>
      </c>
      <c r="G491" s="10" t="s">
        <v>31</v>
      </c>
      <c r="H491" s="10"/>
    </row>
    <row r="492" spans="1:8" hidden="1">
      <c r="A492" s="10" t="s">
        <v>14</v>
      </c>
      <c r="B492" s="10" t="s">
        <v>539</v>
      </c>
      <c r="C492" s="10" t="s">
        <v>29</v>
      </c>
      <c r="D492" s="10" t="s">
        <v>30</v>
      </c>
      <c r="E492" s="5" t="s">
        <v>31</v>
      </c>
      <c r="F492" s="10" t="s">
        <v>31</v>
      </c>
      <c r="G492" s="10" t="s">
        <v>31</v>
      </c>
      <c r="H492" s="10"/>
    </row>
    <row r="493" spans="1:8" hidden="1">
      <c r="A493" s="10" t="s">
        <v>14</v>
      </c>
      <c r="B493" s="10" t="s">
        <v>540</v>
      </c>
      <c r="C493" s="10" t="s">
        <v>29</v>
      </c>
      <c r="D493" s="10" t="s">
        <v>30</v>
      </c>
      <c r="E493" s="5" t="s">
        <v>31</v>
      </c>
      <c r="F493" s="10" t="s">
        <v>31</v>
      </c>
      <c r="G493" s="10" t="s">
        <v>31</v>
      </c>
      <c r="H493" s="10"/>
    </row>
    <row r="494" spans="1:8" hidden="1">
      <c r="A494" s="10" t="s">
        <v>14</v>
      </c>
      <c r="B494" s="10" t="s">
        <v>541</v>
      </c>
      <c r="C494" s="10" t="s">
        <v>29</v>
      </c>
      <c r="D494" s="10" t="s">
        <v>30</v>
      </c>
      <c r="E494" s="5" t="s">
        <v>31</v>
      </c>
      <c r="F494" s="10" t="s">
        <v>31</v>
      </c>
      <c r="G494" s="10" t="s">
        <v>31</v>
      </c>
      <c r="H494" s="10"/>
    </row>
    <row r="495" spans="1:8" hidden="1">
      <c r="A495" s="10" t="s">
        <v>14</v>
      </c>
      <c r="B495" s="10" t="s">
        <v>542</v>
      </c>
      <c r="C495" s="10" t="s">
        <v>29</v>
      </c>
      <c r="D495" s="10" t="s">
        <v>30</v>
      </c>
      <c r="E495" s="5" t="s">
        <v>31</v>
      </c>
      <c r="F495" s="10" t="s">
        <v>31</v>
      </c>
      <c r="G495" s="10" t="s">
        <v>31</v>
      </c>
      <c r="H495" s="10"/>
    </row>
    <row r="496" spans="1:8" hidden="1">
      <c r="A496" s="10" t="s">
        <v>14</v>
      </c>
      <c r="B496" s="10" t="s">
        <v>543</v>
      </c>
      <c r="C496" s="10" t="s">
        <v>29</v>
      </c>
      <c r="D496" s="10" t="s">
        <v>30</v>
      </c>
      <c r="E496" s="5" t="s">
        <v>31</v>
      </c>
      <c r="F496" s="10" t="s">
        <v>31</v>
      </c>
      <c r="G496" s="10" t="s">
        <v>45</v>
      </c>
      <c r="H496" s="10"/>
    </row>
    <row r="497" spans="1:8" hidden="1">
      <c r="A497" s="10" t="s">
        <v>14</v>
      </c>
      <c r="B497" s="10" t="s">
        <v>544</v>
      </c>
      <c r="C497" s="10" t="s">
        <v>29</v>
      </c>
      <c r="D497" s="10" t="s">
        <v>30</v>
      </c>
      <c r="E497" s="5" t="s">
        <v>31</v>
      </c>
      <c r="F497" s="10" t="s">
        <v>31</v>
      </c>
      <c r="G497" s="10" t="s">
        <v>31</v>
      </c>
      <c r="H497" s="10"/>
    </row>
    <row r="498" spans="1:8" hidden="1">
      <c r="A498" s="10" t="s">
        <v>14</v>
      </c>
      <c r="B498" s="10" t="s">
        <v>545</v>
      </c>
      <c r="C498" s="10" t="s">
        <v>29</v>
      </c>
      <c r="D498" s="10" t="s">
        <v>30</v>
      </c>
      <c r="E498" s="5" t="s">
        <v>37</v>
      </c>
      <c r="F498" s="10" t="s">
        <v>37</v>
      </c>
      <c r="G498" s="10" t="s">
        <v>31</v>
      </c>
      <c r="H498" s="10"/>
    </row>
    <row r="499" spans="1:8" hidden="1">
      <c r="A499" s="10" t="s">
        <v>14</v>
      </c>
      <c r="B499" s="10" t="s">
        <v>546</v>
      </c>
      <c r="C499" s="10" t="s">
        <v>29</v>
      </c>
      <c r="D499" s="10" t="s">
        <v>30</v>
      </c>
      <c r="E499" s="5" t="s">
        <v>45</v>
      </c>
      <c r="F499" s="10" t="s">
        <v>45</v>
      </c>
      <c r="G499" s="10" t="s">
        <v>31</v>
      </c>
      <c r="H499" s="10"/>
    </row>
    <row r="500" spans="1:8" hidden="1">
      <c r="A500" s="10" t="s">
        <v>14</v>
      </c>
      <c r="B500" s="10" t="s">
        <v>547</v>
      </c>
      <c r="C500" s="10" t="s">
        <v>29</v>
      </c>
      <c r="D500" s="10" t="s">
        <v>30</v>
      </c>
      <c r="E500" s="5" t="s">
        <v>49</v>
      </c>
      <c r="F500" s="10" t="s">
        <v>49</v>
      </c>
      <c r="G500" s="10" t="s">
        <v>37</v>
      </c>
      <c r="H500" s="10"/>
    </row>
    <row r="501" spans="1:8" hidden="1">
      <c r="A501" s="10" t="s">
        <v>14</v>
      </c>
      <c r="B501" s="10" t="s">
        <v>548</v>
      </c>
      <c r="C501" s="10" t="s">
        <v>29</v>
      </c>
      <c r="D501" s="10" t="s">
        <v>30</v>
      </c>
      <c r="E501" s="5" t="s">
        <v>31</v>
      </c>
      <c r="F501" s="10" t="s">
        <v>31</v>
      </c>
      <c r="G501" s="10" t="s">
        <v>45</v>
      </c>
      <c r="H501" s="10"/>
    </row>
    <row r="502" spans="1:8" hidden="1">
      <c r="A502" s="10" t="s">
        <v>14</v>
      </c>
      <c r="B502" s="10" t="s">
        <v>549</v>
      </c>
      <c r="C502" s="10" t="s">
        <v>29</v>
      </c>
      <c r="D502" s="10" t="s">
        <v>30</v>
      </c>
      <c r="E502" s="5" t="s">
        <v>31</v>
      </c>
      <c r="F502" s="10" t="s">
        <v>31</v>
      </c>
      <c r="G502" s="10" t="s">
        <v>49</v>
      </c>
      <c r="H502" s="10"/>
    </row>
    <row r="503" spans="1:8" hidden="1">
      <c r="A503" s="10" t="s">
        <v>14</v>
      </c>
      <c r="B503" s="10" t="s">
        <v>550</v>
      </c>
      <c r="C503" s="10" t="s">
        <v>29</v>
      </c>
      <c r="D503" s="10" t="s">
        <v>30</v>
      </c>
      <c r="E503" s="5" t="s">
        <v>31</v>
      </c>
      <c r="F503" s="10" t="s">
        <v>31</v>
      </c>
      <c r="G503" s="10" t="s">
        <v>31</v>
      </c>
      <c r="H503" s="10"/>
    </row>
    <row r="504" spans="1:8" hidden="1">
      <c r="A504" s="10" t="s">
        <v>14</v>
      </c>
      <c r="B504" s="10" t="s">
        <v>551</v>
      </c>
      <c r="C504" s="10" t="s">
        <v>29</v>
      </c>
      <c r="D504" s="10" t="s">
        <v>30</v>
      </c>
      <c r="E504" s="5" t="s">
        <v>31</v>
      </c>
      <c r="F504" s="10" t="s">
        <v>31</v>
      </c>
      <c r="G504" s="10" t="s">
        <v>31</v>
      </c>
      <c r="H504" s="10"/>
    </row>
    <row r="505" spans="1:8" hidden="1">
      <c r="A505" s="10" t="s">
        <v>14</v>
      </c>
      <c r="B505" s="10" t="s">
        <v>552</v>
      </c>
      <c r="C505" s="10" t="s">
        <v>29</v>
      </c>
      <c r="D505" s="10" t="s">
        <v>30</v>
      </c>
      <c r="E505" s="5" t="s">
        <v>31</v>
      </c>
      <c r="F505" s="10" t="s">
        <v>31</v>
      </c>
      <c r="G505" s="10" t="s">
        <v>31</v>
      </c>
      <c r="H505" s="10"/>
    </row>
    <row r="506" spans="1:8" hidden="1">
      <c r="A506" s="10" t="s">
        <v>14</v>
      </c>
      <c r="B506" s="10" t="s">
        <v>553</v>
      </c>
      <c r="C506" s="10" t="s">
        <v>29</v>
      </c>
      <c r="D506" s="10" t="s">
        <v>30</v>
      </c>
      <c r="E506" s="5" t="s">
        <v>31</v>
      </c>
      <c r="F506" s="10" t="s">
        <v>31</v>
      </c>
      <c r="G506" s="10" t="s">
        <v>31</v>
      </c>
      <c r="H506" s="10"/>
    </row>
    <row r="507" spans="1:8" hidden="1">
      <c r="A507" s="10" t="s">
        <v>14</v>
      </c>
      <c r="B507" s="10" t="s">
        <v>554</v>
      </c>
      <c r="C507" s="10" t="s">
        <v>29</v>
      </c>
      <c r="D507" s="10" t="s">
        <v>30</v>
      </c>
      <c r="E507" s="5" t="s">
        <v>31</v>
      </c>
      <c r="F507" s="10" t="s">
        <v>31</v>
      </c>
      <c r="G507" s="10" t="s">
        <v>31</v>
      </c>
      <c r="H507" s="10"/>
    </row>
    <row r="508" spans="1:8" hidden="1">
      <c r="A508" s="10" t="s">
        <v>14</v>
      </c>
      <c r="B508" s="10" t="s">
        <v>555</v>
      </c>
      <c r="C508" s="10" t="s">
        <v>29</v>
      </c>
      <c r="D508" s="10" t="s">
        <v>30</v>
      </c>
      <c r="E508" s="5" t="s">
        <v>31</v>
      </c>
      <c r="F508" s="10" t="s">
        <v>31</v>
      </c>
      <c r="G508" s="10" t="s">
        <v>31</v>
      </c>
      <c r="H508" s="10"/>
    </row>
    <row r="509" spans="1:8" hidden="1">
      <c r="A509" s="10" t="s">
        <v>14</v>
      </c>
      <c r="B509" s="10" t="s">
        <v>556</v>
      </c>
      <c r="C509" s="10" t="s">
        <v>29</v>
      </c>
      <c r="D509" s="10" t="s">
        <v>30</v>
      </c>
      <c r="E509" s="5" t="s">
        <v>31</v>
      </c>
      <c r="F509" s="10" t="s">
        <v>31</v>
      </c>
      <c r="G509" s="10" t="s">
        <v>31</v>
      </c>
      <c r="H509" s="10"/>
    </row>
    <row r="510" spans="1:8" hidden="1">
      <c r="A510" s="10" t="s">
        <v>14</v>
      </c>
      <c r="B510" s="10" t="s">
        <v>557</v>
      </c>
      <c r="C510" s="10" t="s">
        <v>29</v>
      </c>
      <c r="D510" s="10" t="s">
        <v>30</v>
      </c>
      <c r="E510" s="5" t="s">
        <v>31</v>
      </c>
      <c r="F510" s="10" t="s">
        <v>31</v>
      </c>
      <c r="G510" s="10" t="s">
        <v>31</v>
      </c>
      <c r="H510" s="10"/>
    </row>
    <row r="511" spans="1:8" hidden="1">
      <c r="A511" s="10" t="s">
        <v>14</v>
      </c>
      <c r="B511" s="10" t="s">
        <v>558</v>
      </c>
      <c r="C511" s="10" t="s">
        <v>29</v>
      </c>
      <c r="D511" s="10" t="s">
        <v>30</v>
      </c>
      <c r="E511" s="5" t="s">
        <v>31</v>
      </c>
      <c r="F511" s="10" t="s">
        <v>31</v>
      </c>
      <c r="G511" s="10" t="s">
        <v>31</v>
      </c>
      <c r="H511" s="10"/>
    </row>
    <row r="512" spans="1:8" hidden="1">
      <c r="A512" s="10" t="s">
        <v>14</v>
      </c>
      <c r="B512" s="10" t="s">
        <v>559</v>
      </c>
      <c r="C512" s="10" t="s">
        <v>29</v>
      </c>
      <c r="D512" s="10" t="s">
        <v>30</v>
      </c>
      <c r="E512" s="5" t="s">
        <v>31</v>
      </c>
      <c r="F512" s="10" t="s">
        <v>31</v>
      </c>
      <c r="G512" s="10" t="s">
        <v>31</v>
      </c>
      <c r="H512" s="10"/>
    </row>
    <row r="513" spans="1:8" hidden="1">
      <c r="A513" s="10" t="s">
        <v>14</v>
      </c>
      <c r="B513" s="10" t="s">
        <v>560</v>
      </c>
      <c r="C513" s="10" t="s">
        <v>29</v>
      </c>
      <c r="D513" s="10" t="s">
        <v>30</v>
      </c>
      <c r="E513" s="5" t="s">
        <v>31</v>
      </c>
      <c r="F513" s="10" t="s">
        <v>31</v>
      </c>
      <c r="G513" s="10" t="s">
        <v>31</v>
      </c>
      <c r="H513" s="10"/>
    </row>
    <row r="514" spans="1:8" hidden="1">
      <c r="A514" s="10" t="s">
        <v>14</v>
      </c>
      <c r="B514" s="10" t="s">
        <v>561</v>
      </c>
      <c r="C514" s="10" t="s">
        <v>29</v>
      </c>
      <c r="D514" s="10" t="s">
        <v>30</v>
      </c>
      <c r="E514" s="5" t="s">
        <v>31</v>
      </c>
      <c r="F514" s="10" t="s">
        <v>31</v>
      </c>
      <c r="G514" s="10" t="s">
        <v>31</v>
      </c>
      <c r="H514" s="10"/>
    </row>
    <row r="515" spans="1:8" hidden="1">
      <c r="A515" s="10" t="s">
        <v>14</v>
      </c>
      <c r="B515" s="10" t="s">
        <v>562</v>
      </c>
      <c r="C515" s="10" t="s">
        <v>29</v>
      </c>
      <c r="D515" s="10" t="s">
        <v>30</v>
      </c>
      <c r="E515" s="5" t="s">
        <v>31</v>
      </c>
      <c r="F515" s="10" t="s">
        <v>31</v>
      </c>
      <c r="G515" s="10" t="s">
        <v>31</v>
      </c>
      <c r="H515" s="10"/>
    </row>
    <row r="516" spans="1:8" hidden="1">
      <c r="A516" s="10" t="s">
        <v>14</v>
      </c>
      <c r="B516" s="10" t="s">
        <v>563</v>
      </c>
      <c r="C516" s="10" t="s">
        <v>29</v>
      </c>
      <c r="D516" s="10" t="s">
        <v>30</v>
      </c>
      <c r="E516" s="5" t="s">
        <v>31</v>
      </c>
      <c r="F516" s="10" t="s">
        <v>31</v>
      </c>
      <c r="G516" s="10" t="s">
        <v>31</v>
      </c>
      <c r="H516" s="10"/>
    </row>
    <row r="517" spans="1:8" hidden="1">
      <c r="A517" s="10" t="s">
        <v>14</v>
      </c>
      <c r="B517" s="10" t="s">
        <v>564</v>
      </c>
      <c r="C517" s="10" t="s">
        <v>29</v>
      </c>
      <c r="D517" s="10" t="s">
        <v>30</v>
      </c>
      <c r="E517" s="5" t="s">
        <v>45</v>
      </c>
      <c r="F517" s="10" t="s">
        <v>31</v>
      </c>
      <c r="G517" s="10" t="s">
        <v>31</v>
      </c>
      <c r="H517" s="10"/>
    </row>
    <row r="518" spans="1:8" hidden="1">
      <c r="A518" s="10" t="s">
        <v>14</v>
      </c>
      <c r="B518" s="10" t="s">
        <v>565</v>
      </c>
      <c r="C518" s="10" t="s">
        <v>29</v>
      </c>
      <c r="D518" s="10" t="s">
        <v>30</v>
      </c>
      <c r="E518" s="5" t="s">
        <v>31</v>
      </c>
      <c r="F518" s="10" t="s">
        <v>31</v>
      </c>
      <c r="G518" s="10" t="s">
        <v>31</v>
      </c>
      <c r="H518" s="10"/>
    </row>
    <row r="519" spans="1:8" hidden="1">
      <c r="A519" s="10" t="s">
        <v>14</v>
      </c>
      <c r="B519" s="10" t="s">
        <v>566</v>
      </c>
      <c r="C519" s="10" t="s">
        <v>29</v>
      </c>
      <c r="D519" s="10" t="s">
        <v>30</v>
      </c>
      <c r="E519" s="5" t="s">
        <v>31</v>
      </c>
      <c r="F519" s="10" t="s">
        <v>31</v>
      </c>
      <c r="G519" s="10" t="s">
        <v>31</v>
      </c>
      <c r="H519" s="10"/>
    </row>
    <row r="520" spans="1:8" hidden="1">
      <c r="A520" s="10" t="s">
        <v>14</v>
      </c>
      <c r="B520" s="10" t="s">
        <v>567</v>
      </c>
      <c r="C520" s="10" t="s">
        <v>29</v>
      </c>
      <c r="D520" s="10" t="s">
        <v>30</v>
      </c>
      <c r="E520" s="5" t="s">
        <v>31</v>
      </c>
      <c r="F520" s="10" t="s">
        <v>31</v>
      </c>
      <c r="G520" s="10" t="s">
        <v>31</v>
      </c>
      <c r="H520" s="10"/>
    </row>
    <row r="521" spans="1:8" hidden="1">
      <c r="A521" s="10" t="s">
        <v>14</v>
      </c>
      <c r="B521" s="10" t="s">
        <v>568</v>
      </c>
      <c r="C521" s="10" t="s">
        <v>29</v>
      </c>
      <c r="D521" s="10" t="s">
        <v>30</v>
      </c>
      <c r="E521" s="5" t="s">
        <v>45</v>
      </c>
      <c r="F521" s="10" t="s">
        <v>45</v>
      </c>
      <c r="G521" s="10" t="s">
        <v>31</v>
      </c>
      <c r="H521" s="10"/>
    </row>
    <row r="522" spans="1:8" hidden="1">
      <c r="A522" s="10" t="s">
        <v>14</v>
      </c>
      <c r="B522" s="10" t="s">
        <v>569</v>
      </c>
      <c r="C522" s="10" t="s">
        <v>29</v>
      </c>
      <c r="D522" s="10" t="s">
        <v>30</v>
      </c>
      <c r="E522" s="5" t="s">
        <v>31</v>
      </c>
      <c r="F522" s="10" t="s">
        <v>31</v>
      </c>
      <c r="G522" s="10" t="s">
        <v>31</v>
      </c>
      <c r="H522" s="10"/>
    </row>
    <row r="523" spans="1:8" hidden="1">
      <c r="A523" s="10" t="s">
        <v>14</v>
      </c>
      <c r="B523" s="10" t="s">
        <v>570</v>
      </c>
      <c r="C523" s="10" t="s">
        <v>29</v>
      </c>
      <c r="D523" s="10" t="s">
        <v>30</v>
      </c>
      <c r="E523" s="5" t="s">
        <v>31</v>
      </c>
      <c r="F523" s="10" t="s">
        <v>31</v>
      </c>
      <c r="G523" s="10" t="s">
        <v>31</v>
      </c>
      <c r="H523" s="10"/>
    </row>
    <row r="524" spans="1:8" hidden="1">
      <c r="A524" s="10" t="s">
        <v>14</v>
      </c>
      <c r="B524" s="10" t="s">
        <v>571</v>
      </c>
      <c r="C524" s="10" t="s">
        <v>29</v>
      </c>
      <c r="D524" s="10" t="s">
        <v>30</v>
      </c>
      <c r="E524" s="5" t="s">
        <v>31</v>
      </c>
      <c r="F524" s="10" t="s">
        <v>31</v>
      </c>
      <c r="G524" s="10" t="s">
        <v>31</v>
      </c>
      <c r="H524" s="10"/>
    </row>
    <row r="525" spans="1:8" hidden="1">
      <c r="A525" s="10" t="s">
        <v>14</v>
      </c>
      <c r="B525" s="10" t="s">
        <v>572</v>
      </c>
      <c r="C525" s="10" t="s">
        <v>54</v>
      </c>
      <c r="D525" s="10" t="s">
        <v>30</v>
      </c>
      <c r="E525" s="5" t="s">
        <v>31</v>
      </c>
      <c r="F525" s="10" t="s">
        <v>31</v>
      </c>
      <c r="G525" s="10" t="s">
        <v>31</v>
      </c>
      <c r="H525" s="10"/>
    </row>
    <row r="526" spans="1:8" hidden="1">
      <c r="A526" s="10" t="s">
        <v>14</v>
      </c>
      <c r="B526" s="10" t="s">
        <v>573</v>
      </c>
      <c r="C526" s="10" t="s">
        <v>29</v>
      </c>
      <c r="D526" s="10" t="s">
        <v>30</v>
      </c>
      <c r="E526" s="5" t="s">
        <v>31</v>
      </c>
      <c r="F526" s="10" t="s">
        <v>31</v>
      </c>
      <c r="G526" s="10" t="s">
        <v>31</v>
      </c>
      <c r="H526" s="10"/>
    </row>
    <row r="527" spans="1:8" hidden="1">
      <c r="A527" s="10" t="s">
        <v>14</v>
      </c>
      <c r="B527" s="10" t="s">
        <v>574</v>
      </c>
      <c r="C527" s="10" t="s">
        <v>29</v>
      </c>
      <c r="D527" s="10" t="s">
        <v>30</v>
      </c>
      <c r="E527" s="5" t="s">
        <v>31</v>
      </c>
      <c r="F527" s="10" t="s">
        <v>31</v>
      </c>
      <c r="G527" s="10" t="s">
        <v>31</v>
      </c>
      <c r="H527" s="10"/>
    </row>
    <row r="528" spans="1:8" hidden="1">
      <c r="A528" s="10" t="s">
        <v>14</v>
      </c>
      <c r="B528" s="10" t="s">
        <v>575</v>
      </c>
      <c r="C528" s="10" t="s">
        <v>29</v>
      </c>
      <c r="D528" s="10" t="s">
        <v>30</v>
      </c>
      <c r="E528" s="5" t="s">
        <v>37</v>
      </c>
      <c r="F528" s="10" t="s">
        <v>45</v>
      </c>
      <c r="G528" s="10" t="s">
        <v>31</v>
      </c>
      <c r="H528" s="10"/>
    </row>
    <row r="529" spans="1:8" hidden="1">
      <c r="A529" s="10" t="s">
        <v>14</v>
      </c>
      <c r="B529" s="10" t="s">
        <v>576</v>
      </c>
      <c r="C529" s="10" t="s">
        <v>29</v>
      </c>
      <c r="D529" s="10" t="s">
        <v>30</v>
      </c>
      <c r="E529" s="5" t="s">
        <v>31</v>
      </c>
      <c r="F529" s="10" t="s">
        <v>31</v>
      </c>
      <c r="G529" s="10" t="s">
        <v>31</v>
      </c>
      <c r="H529" s="10"/>
    </row>
    <row r="530" spans="1:8" hidden="1">
      <c r="A530" s="10" t="s">
        <v>14</v>
      </c>
      <c r="B530" s="10" t="s">
        <v>577</v>
      </c>
      <c r="C530" s="10" t="s">
        <v>29</v>
      </c>
      <c r="D530" s="10" t="s">
        <v>30</v>
      </c>
      <c r="E530" s="5" t="s">
        <v>31</v>
      </c>
      <c r="F530" s="10" t="s">
        <v>31</v>
      </c>
      <c r="G530" s="10" t="s">
        <v>31</v>
      </c>
      <c r="H530" s="10"/>
    </row>
    <row r="531" spans="1:8" hidden="1">
      <c r="A531" s="10" t="s">
        <v>14</v>
      </c>
      <c r="B531" s="10" t="s">
        <v>578</v>
      </c>
      <c r="C531" s="10" t="s">
        <v>29</v>
      </c>
      <c r="D531" s="10" t="s">
        <v>30</v>
      </c>
      <c r="E531" s="5" t="s">
        <v>31</v>
      </c>
      <c r="F531" s="10" t="s">
        <v>31</v>
      </c>
      <c r="G531" s="10" t="s">
        <v>31</v>
      </c>
      <c r="H531" s="10"/>
    </row>
    <row r="532" spans="1:8" hidden="1">
      <c r="A532" s="10" t="s">
        <v>14</v>
      </c>
      <c r="B532" s="10" t="s">
        <v>579</v>
      </c>
      <c r="C532" s="10" t="s">
        <v>29</v>
      </c>
      <c r="D532" s="10" t="s">
        <v>30</v>
      </c>
      <c r="E532" s="5" t="s">
        <v>31</v>
      </c>
      <c r="F532" s="10" t="s">
        <v>31</v>
      </c>
      <c r="G532" s="10" t="s">
        <v>31</v>
      </c>
      <c r="H532" s="10"/>
    </row>
    <row r="533" spans="1:8" hidden="1">
      <c r="A533" s="10" t="s">
        <v>14</v>
      </c>
      <c r="B533" s="10" t="s">
        <v>580</v>
      </c>
      <c r="C533" s="10" t="s">
        <v>29</v>
      </c>
      <c r="D533" s="10" t="s">
        <v>30</v>
      </c>
      <c r="E533" s="5" t="s">
        <v>45</v>
      </c>
      <c r="F533" s="10" t="s">
        <v>45</v>
      </c>
      <c r="G533" s="10" t="s">
        <v>31</v>
      </c>
      <c r="H533" s="10"/>
    </row>
    <row r="534" spans="1:8" hidden="1">
      <c r="A534" s="10" t="s">
        <v>14</v>
      </c>
      <c r="B534" s="10" t="s">
        <v>581</v>
      </c>
      <c r="C534" s="10" t="s">
        <v>29</v>
      </c>
      <c r="D534" s="10" t="s">
        <v>30</v>
      </c>
      <c r="E534" s="5" t="s">
        <v>31</v>
      </c>
      <c r="F534" s="10" t="s">
        <v>31</v>
      </c>
      <c r="G534" s="10" t="s">
        <v>31</v>
      </c>
      <c r="H534" s="10"/>
    </row>
    <row r="535" spans="1:8" hidden="1">
      <c r="A535" s="10" t="s">
        <v>14</v>
      </c>
      <c r="B535" s="10" t="s">
        <v>582</v>
      </c>
      <c r="C535" s="10" t="s">
        <v>29</v>
      </c>
      <c r="D535" s="10" t="s">
        <v>30</v>
      </c>
      <c r="E535" s="5" t="s">
        <v>31</v>
      </c>
      <c r="F535" s="10" t="s">
        <v>31</v>
      </c>
      <c r="G535" s="10" t="s">
        <v>31</v>
      </c>
      <c r="H535" s="10"/>
    </row>
    <row r="536" spans="1:8" hidden="1">
      <c r="A536" s="10" t="s">
        <v>14</v>
      </c>
      <c r="B536" s="10" t="s">
        <v>583</v>
      </c>
      <c r="C536" s="10" t="s">
        <v>29</v>
      </c>
      <c r="D536" s="10" t="s">
        <v>30</v>
      </c>
      <c r="E536" s="5" t="s">
        <v>31</v>
      </c>
      <c r="F536" s="10" t="s">
        <v>31</v>
      </c>
      <c r="G536" s="10" t="s">
        <v>31</v>
      </c>
      <c r="H536" s="10"/>
    </row>
    <row r="537" spans="1:8" hidden="1">
      <c r="A537" s="10" t="s">
        <v>14</v>
      </c>
      <c r="B537" s="10" t="s">
        <v>584</v>
      </c>
      <c r="C537" s="10" t="s">
        <v>29</v>
      </c>
      <c r="D537" s="10" t="s">
        <v>30</v>
      </c>
      <c r="E537" s="5" t="s">
        <v>31</v>
      </c>
      <c r="F537" s="10" t="s">
        <v>31</v>
      </c>
      <c r="G537" s="10" t="s">
        <v>31</v>
      </c>
      <c r="H537" s="10"/>
    </row>
    <row r="538" spans="1:8" hidden="1">
      <c r="A538" s="10" t="s">
        <v>14</v>
      </c>
      <c r="B538" s="10" t="s">
        <v>585</v>
      </c>
      <c r="C538" s="10" t="s">
        <v>29</v>
      </c>
      <c r="D538" s="10" t="s">
        <v>30</v>
      </c>
      <c r="E538" s="5" t="s">
        <v>31</v>
      </c>
      <c r="F538" s="10" t="s">
        <v>31</v>
      </c>
      <c r="G538" s="10" t="s">
        <v>37</v>
      </c>
      <c r="H538" s="10"/>
    </row>
    <row r="539" spans="1:8" hidden="1">
      <c r="A539" s="10" t="s">
        <v>14</v>
      </c>
      <c r="B539" s="10" t="s">
        <v>586</v>
      </c>
      <c r="C539" s="10" t="s">
        <v>29</v>
      </c>
      <c r="D539" s="10" t="s">
        <v>30</v>
      </c>
      <c r="E539" s="5" t="s">
        <v>31</v>
      </c>
      <c r="F539" s="10" t="s">
        <v>31</v>
      </c>
      <c r="G539" s="10" t="s">
        <v>31</v>
      </c>
      <c r="H539" s="10"/>
    </row>
    <row r="540" spans="1:8" hidden="1">
      <c r="A540" s="10" t="s">
        <v>14</v>
      </c>
      <c r="B540" s="10" t="s">
        <v>587</v>
      </c>
      <c r="C540" s="10" t="s">
        <v>29</v>
      </c>
      <c r="D540" s="10" t="s">
        <v>30</v>
      </c>
      <c r="E540" s="5" t="s">
        <v>31</v>
      </c>
      <c r="F540" s="10" t="s">
        <v>31</v>
      </c>
      <c r="G540" s="10" t="s">
        <v>31</v>
      </c>
      <c r="H540" s="10"/>
    </row>
    <row r="541" spans="1:8" hidden="1">
      <c r="A541" s="10" t="s">
        <v>14</v>
      </c>
      <c r="B541" s="10" t="s">
        <v>588</v>
      </c>
      <c r="C541" s="10" t="s">
        <v>29</v>
      </c>
      <c r="D541" s="10" t="s">
        <v>30</v>
      </c>
      <c r="E541" s="5" t="s">
        <v>31</v>
      </c>
      <c r="F541" s="10" t="s">
        <v>31</v>
      </c>
      <c r="G541" s="10" t="s">
        <v>31</v>
      </c>
      <c r="H541" s="10"/>
    </row>
    <row r="542" spans="1:8" hidden="1">
      <c r="A542" s="10" t="s">
        <v>14</v>
      </c>
      <c r="B542" s="10" t="s">
        <v>589</v>
      </c>
      <c r="C542" s="10" t="s">
        <v>29</v>
      </c>
      <c r="D542" s="10" t="s">
        <v>30</v>
      </c>
      <c r="E542" s="5" t="s">
        <v>31</v>
      </c>
      <c r="F542" s="10" t="s">
        <v>31</v>
      </c>
      <c r="G542" s="10" t="s">
        <v>31</v>
      </c>
      <c r="H542" s="10"/>
    </row>
    <row r="543" spans="1:8" hidden="1">
      <c r="A543" s="10" t="s">
        <v>14</v>
      </c>
      <c r="B543" s="10" t="s">
        <v>590</v>
      </c>
      <c r="C543" s="10" t="s">
        <v>29</v>
      </c>
      <c r="D543" s="10" t="s">
        <v>30</v>
      </c>
      <c r="E543" s="5" t="s">
        <v>31</v>
      </c>
      <c r="F543" s="10" t="s">
        <v>31</v>
      </c>
      <c r="G543" s="10" t="s">
        <v>31</v>
      </c>
      <c r="H543" s="10"/>
    </row>
    <row r="544" spans="1:8" hidden="1">
      <c r="A544" s="10" t="s">
        <v>14</v>
      </c>
      <c r="B544" s="10" t="s">
        <v>591</v>
      </c>
      <c r="C544" s="10" t="s">
        <v>29</v>
      </c>
      <c r="D544" s="10" t="s">
        <v>30</v>
      </c>
      <c r="E544" s="5" t="s">
        <v>31</v>
      </c>
      <c r="F544" s="10" t="s">
        <v>31</v>
      </c>
      <c r="G544" s="10" t="s">
        <v>31</v>
      </c>
      <c r="H544" s="10"/>
    </row>
    <row r="545" spans="1:8" hidden="1">
      <c r="A545" s="10" t="s">
        <v>14</v>
      </c>
      <c r="B545" s="10" t="s">
        <v>592</v>
      </c>
      <c r="C545" s="10" t="s">
        <v>29</v>
      </c>
      <c r="D545" s="10" t="s">
        <v>30</v>
      </c>
      <c r="E545" s="5" t="s">
        <v>31</v>
      </c>
      <c r="F545" s="10" t="s">
        <v>31</v>
      </c>
      <c r="G545" s="10" t="s">
        <v>31</v>
      </c>
      <c r="H545" s="10"/>
    </row>
    <row r="546" spans="1:8" hidden="1">
      <c r="A546" s="10" t="s">
        <v>14</v>
      </c>
      <c r="B546" s="10" t="s">
        <v>593</v>
      </c>
      <c r="C546" s="10" t="s">
        <v>29</v>
      </c>
      <c r="D546" s="10" t="s">
        <v>30</v>
      </c>
      <c r="E546" s="5" t="s">
        <v>31</v>
      </c>
      <c r="F546" s="10" t="s">
        <v>31</v>
      </c>
      <c r="G546" s="10" t="s">
        <v>31</v>
      </c>
      <c r="H546" s="10"/>
    </row>
    <row r="547" spans="1:8" hidden="1">
      <c r="A547" s="10" t="s">
        <v>14</v>
      </c>
      <c r="B547" s="10" t="s">
        <v>594</v>
      </c>
      <c r="C547" s="10" t="s">
        <v>29</v>
      </c>
      <c r="D547" s="10" t="s">
        <v>30</v>
      </c>
      <c r="E547" s="5" t="s">
        <v>31</v>
      </c>
      <c r="F547" s="10" t="s">
        <v>31</v>
      </c>
      <c r="G547" s="10" t="s">
        <v>31</v>
      </c>
      <c r="H547" s="10"/>
    </row>
    <row r="548" spans="1:8" hidden="1">
      <c r="A548" s="10" t="s">
        <v>14</v>
      </c>
      <c r="B548" s="10" t="s">
        <v>595</v>
      </c>
      <c r="C548" s="10" t="s">
        <v>29</v>
      </c>
      <c r="D548" s="10" t="s">
        <v>30</v>
      </c>
      <c r="E548" s="5" t="s">
        <v>31</v>
      </c>
      <c r="F548" s="10" t="s">
        <v>31</v>
      </c>
      <c r="G548" s="10" t="s">
        <v>31</v>
      </c>
      <c r="H548" s="10"/>
    </row>
    <row r="549" spans="1:8" hidden="1">
      <c r="A549" s="10" t="s">
        <v>14</v>
      </c>
      <c r="B549" s="10" t="s">
        <v>596</v>
      </c>
      <c r="C549" s="10" t="s">
        <v>29</v>
      </c>
      <c r="D549" s="10" t="s">
        <v>30</v>
      </c>
      <c r="E549" s="5" t="s">
        <v>31</v>
      </c>
      <c r="F549" s="10" t="s">
        <v>31</v>
      </c>
      <c r="G549" s="10" t="s">
        <v>31</v>
      </c>
      <c r="H549" s="10"/>
    </row>
    <row r="550" spans="1:8" hidden="1">
      <c r="A550" s="10" t="s">
        <v>14</v>
      </c>
      <c r="B550" s="10" t="s">
        <v>597</v>
      </c>
      <c r="C550" s="10" t="s">
        <v>29</v>
      </c>
      <c r="D550" s="10" t="s">
        <v>30</v>
      </c>
      <c r="E550" s="5" t="s">
        <v>31</v>
      </c>
      <c r="F550" s="10" t="s">
        <v>31</v>
      </c>
      <c r="G550" s="10" t="s">
        <v>31</v>
      </c>
      <c r="H550" s="10"/>
    </row>
    <row r="551" spans="1:8" hidden="1">
      <c r="A551" s="10" t="s">
        <v>14</v>
      </c>
      <c r="B551" s="10" t="s">
        <v>598</v>
      </c>
      <c r="C551" s="10" t="s">
        <v>29</v>
      </c>
      <c r="D551" s="10" t="s">
        <v>30</v>
      </c>
      <c r="E551" s="5" t="s">
        <v>31</v>
      </c>
      <c r="F551" s="10" t="s">
        <v>31</v>
      </c>
      <c r="G551" s="10" t="s">
        <v>31</v>
      </c>
      <c r="H551" s="10"/>
    </row>
    <row r="552" spans="1:8" hidden="1">
      <c r="A552" s="10" t="s">
        <v>14</v>
      </c>
      <c r="B552" s="10" t="s">
        <v>599</v>
      </c>
      <c r="C552" s="10" t="s">
        <v>29</v>
      </c>
      <c r="D552" s="10" t="s">
        <v>30</v>
      </c>
      <c r="E552" s="5" t="s">
        <v>31</v>
      </c>
      <c r="F552" s="10" t="s">
        <v>31</v>
      </c>
      <c r="G552" s="10" t="s">
        <v>31</v>
      </c>
      <c r="H552" s="10"/>
    </row>
    <row r="553" spans="1:8" hidden="1">
      <c r="A553" s="10" t="s">
        <v>14</v>
      </c>
      <c r="B553" s="10" t="s">
        <v>600</v>
      </c>
      <c r="C553" s="10" t="s">
        <v>29</v>
      </c>
      <c r="D553" s="10" t="s">
        <v>30</v>
      </c>
      <c r="E553" s="5" t="s">
        <v>31</v>
      </c>
      <c r="F553" s="10" t="s">
        <v>31</v>
      </c>
      <c r="G553" s="10" t="s">
        <v>31</v>
      </c>
      <c r="H553" s="10"/>
    </row>
    <row r="554" spans="1:8" hidden="1">
      <c r="A554" s="10" t="s">
        <v>14</v>
      </c>
      <c r="B554" s="10" t="s">
        <v>601</v>
      </c>
      <c r="C554" s="10" t="s">
        <v>29</v>
      </c>
      <c r="D554" s="10" t="s">
        <v>30</v>
      </c>
      <c r="E554" s="5" t="s">
        <v>31</v>
      </c>
      <c r="F554" s="10" t="s">
        <v>31</v>
      </c>
      <c r="G554" s="10" t="s">
        <v>31</v>
      </c>
      <c r="H554" s="10"/>
    </row>
    <row r="555" spans="1:8" hidden="1">
      <c r="A555" s="10" t="s">
        <v>14</v>
      </c>
      <c r="B555" s="10" t="s">
        <v>602</v>
      </c>
      <c r="C555" s="10" t="s">
        <v>231</v>
      </c>
      <c r="D555" s="10" t="s">
        <v>30</v>
      </c>
      <c r="E555" s="5" t="s">
        <v>45</v>
      </c>
      <c r="F555" s="10" t="s">
        <v>45</v>
      </c>
      <c r="G555" s="10" t="s">
        <v>31</v>
      </c>
      <c r="H555" s="10"/>
    </row>
    <row r="556" spans="1:8" hidden="1">
      <c r="A556" s="10" t="s">
        <v>14</v>
      </c>
      <c r="B556" s="10" t="s">
        <v>603</v>
      </c>
      <c r="C556" s="10" t="s">
        <v>29</v>
      </c>
      <c r="D556" s="10" t="s">
        <v>30</v>
      </c>
      <c r="E556" s="5" t="s">
        <v>31</v>
      </c>
      <c r="F556" s="10" t="s">
        <v>31</v>
      </c>
      <c r="G556" s="10" t="s">
        <v>31</v>
      </c>
      <c r="H556" s="10"/>
    </row>
    <row r="557" spans="1:8" hidden="1">
      <c r="A557" s="10" t="s">
        <v>14</v>
      </c>
      <c r="B557" s="10" t="s">
        <v>604</v>
      </c>
      <c r="C557" s="10" t="s">
        <v>29</v>
      </c>
      <c r="D557" s="10" t="s">
        <v>30</v>
      </c>
      <c r="E557" s="5" t="s">
        <v>31</v>
      </c>
      <c r="F557" s="10" t="s">
        <v>31</v>
      </c>
      <c r="G557" s="10" t="s">
        <v>31</v>
      </c>
      <c r="H557" s="10"/>
    </row>
    <row r="558" spans="1:8" hidden="1">
      <c r="A558" s="10" t="s">
        <v>14</v>
      </c>
      <c r="B558" s="10" t="s">
        <v>605</v>
      </c>
      <c r="C558" s="10" t="s">
        <v>29</v>
      </c>
      <c r="D558" s="10" t="s">
        <v>30</v>
      </c>
      <c r="E558" s="5" t="s">
        <v>31</v>
      </c>
      <c r="F558" s="10" t="s">
        <v>31</v>
      </c>
      <c r="G558" s="10" t="s">
        <v>31</v>
      </c>
      <c r="H558" s="10"/>
    </row>
    <row r="559" spans="1:8" hidden="1">
      <c r="A559" s="10" t="s">
        <v>14</v>
      </c>
      <c r="B559" s="10" t="s">
        <v>606</v>
      </c>
      <c r="C559" s="10" t="s">
        <v>29</v>
      </c>
      <c r="D559" s="10" t="s">
        <v>30</v>
      </c>
      <c r="E559" s="5" t="s">
        <v>31</v>
      </c>
      <c r="F559" s="10" t="s">
        <v>31</v>
      </c>
      <c r="G559" s="10" t="s">
        <v>31</v>
      </c>
      <c r="H559" s="10"/>
    </row>
    <row r="560" spans="1:8" hidden="1">
      <c r="A560" s="10" t="s">
        <v>14</v>
      </c>
      <c r="B560" s="10" t="s">
        <v>607</v>
      </c>
      <c r="C560" s="10" t="s">
        <v>54</v>
      </c>
      <c r="D560" s="10" t="s">
        <v>30</v>
      </c>
      <c r="E560" s="5" t="s">
        <v>31</v>
      </c>
      <c r="F560" s="10" t="s">
        <v>31</v>
      </c>
      <c r="G560" s="10" t="s">
        <v>31</v>
      </c>
      <c r="H560" s="10"/>
    </row>
    <row r="561" spans="1:8" hidden="1">
      <c r="A561" s="10" t="s">
        <v>14</v>
      </c>
      <c r="B561" s="10" t="s">
        <v>608</v>
      </c>
      <c r="C561" s="10" t="s">
        <v>29</v>
      </c>
      <c r="D561" s="10" t="s">
        <v>30</v>
      </c>
      <c r="E561" s="5" t="s">
        <v>31</v>
      </c>
      <c r="F561" s="10" t="s">
        <v>31</v>
      </c>
      <c r="G561" s="10" t="s">
        <v>31</v>
      </c>
      <c r="H561" s="10"/>
    </row>
    <row r="562" spans="1:8" hidden="1">
      <c r="A562" s="10" t="s">
        <v>14</v>
      </c>
      <c r="B562" s="10" t="s">
        <v>609</v>
      </c>
      <c r="C562" s="10" t="s">
        <v>29</v>
      </c>
      <c r="D562" s="10" t="s">
        <v>30</v>
      </c>
      <c r="E562" s="5" t="s">
        <v>31</v>
      </c>
      <c r="F562" s="10" t="s">
        <v>31</v>
      </c>
      <c r="G562" s="10" t="s">
        <v>31</v>
      </c>
      <c r="H562" s="10"/>
    </row>
    <row r="563" spans="1:8" hidden="1">
      <c r="A563" s="10" t="s">
        <v>14</v>
      </c>
      <c r="B563" s="10" t="s">
        <v>610</v>
      </c>
      <c r="C563" s="10" t="s">
        <v>29</v>
      </c>
      <c r="D563" s="10" t="s">
        <v>30</v>
      </c>
      <c r="E563" s="5" t="s">
        <v>31</v>
      </c>
      <c r="F563" s="10" t="s">
        <v>31</v>
      </c>
      <c r="G563" s="10" t="s">
        <v>31</v>
      </c>
      <c r="H563" s="10"/>
    </row>
    <row r="564" spans="1:8" hidden="1">
      <c r="A564" s="10" t="s">
        <v>14</v>
      </c>
      <c r="B564" s="10" t="s">
        <v>611</v>
      </c>
      <c r="C564" s="10" t="s">
        <v>29</v>
      </c>
      <c r="D564" s="10" t="s">
        <v>30</v>
      </c>
      <c r="E564" s="5" t="s">
        <v>31</v>
      </c>
      <c r="F564" s="10" t="s">
        <v>31</v>
      </c>
      <c r="G564" s="10" t="s">
        <v>31</v>
      </c>
      <c r="H564" s="10"/>
    </row>
    <row r="565" spans="1:8" hidden="1">
      <c r="A565" s="10" t="s">
        <v>14</v>
      </c>
      <c r="B565" s="10" t="s">
        <v>612</v>
      </c>
      <c r="C565" s="10" t="s">
        <v>29</v>
      </c>
      <c r="D565" s="10" t="s">
        <v>30</v>
      </c>
      <c r="E565" s="5" t="s">
        <v>31</v>
      </c>
      <c r="F565" s="10" t="s">
        <v>31</v>
      </c>
      <c r="G565" s="10" t="s">
        <v>31</v>
      </c>
      <c r="H565" s="10"/>
    </row>
    <row r="566" spans="1:8" hidden="1">
      <c r="A566" s="10" t="s">
        <v>14</v>
      </c>
      <c r="B566" s="10" t="s">
        <v>613</v>
      </c>
      <c r="C566" s="10" t="s">
        <v>29</v>
      </c>
      <c r="D566" s="10" t="s">
        <v>30</v>
      </c>
      <c r="E566" s="5" t="s">
        <v>31</v>
      </c>
      <c r="F566" s="10" t="s">
        <v>31</v>
      </c>
      <c r="G566" s="10" t="s">
        <v>31</v>
      </c>
      <c r="H566" s="10"/>
    </row>
    <row r="567" spans="1:8" hidden="1">
      <c r="A567" s="10" t="s">
        <v>14</v>
      </c>
      <c r="B567" s="10" t="s">
        <v>614</v>
      </c>
      <c r="C567" s="10" t="s">
        <v>29</v>
      </c>
      <c r="D567" s="10" t="s">
        <v>30</v>
      </c>
      <c r="E567" s="5" t="s">
        <v>31</v>
      </c>
      <c r="F567" s="10" t="s">
        <v>31</v>
      </c>
      <c r="G567" s="10" t="s">
        <v>31</v>
      </c>
      <c r="H567" s="10"/>
    </row>
    <row r="568" spans="1:8" hidden="1">
      <c r="A568" s="10" t="s">
        <v>14</v>
      </c>
      <c r="B568" s="10" t="s">
        <v>615</v>
      </c>
      <c r="C568" s="10" t="s">
        <v>29</v>
      </c>
      <c r="D568" s="10" t="s">
        <v>30</v>
      </c>
      <c r="E568" s="5" t="s">
        <v>31</v>
      </c>
      <c r="F568" s="10" t="s">
        <v>31</v>
      </c>
      <c r="G568" s="10" t="s">
        <v>31</v>
      </c>
      <c r="H568" s="10"/>
    </row>
    <row r="569" spans="1:8" hidden="1">
      <c r="A569" s="10" t="s">
        <v>14</v>
      </c>
      <c r="B569" s="10" t="s">
        <v>616</v>
      </c>
      <c r="C569" s="10" t="s">
        <v>29</v>
      </c>
      <c r="D569" s="10" t="s">
        <v>30</v>
      </c>
      <c r="E569" s="5" t="s">
        <v>31</v>
      </c>
      <c r="F569" s="10" t="s">
        <v>31</v>
      </c>
      <c r="G569" s="10" t="s">
        <v>31</v>
      </c>
      <c r="H569" s="10"/>
    </row>
    <row r="570" spans="1:8" hidden="1">
      <c r="A570" s="10" t="s">
        <v>14</v>
      </c>
      <c r="B570" s="10" t="s">
        <v>617</v>
      </c>
      <c r="C570" s="10" t="s">
        <v>29</v>
      </c>
      <c r="D570" s="10" t="s">
        <v>30</v>
      </c>
      <c r="E570" s="5" t="s">
        <v>45</v>
      </c>
      <c r="F570" s="10" t="s">
        <v>45</v>
      </c>
      <c r="G570" s="10" t="s">
        <v>31</v>
      </c>
      <c r="H570" s="10"/>
    </row>
    <row r="571" spans="1:8" hidden="1">
      <c r="A571" s="10" t="s">
        <v>14</v>
      </c>
      <c r="B571" s="10" t="s">
        <v>618</v>
      </c>
      <c r="C571" s="10" t="s">
        <v>29</v>
      </c>
      <c r="D571" s="10" t="s">
        <v>30</v>
      </c>
      <c r="E571" s="5" t="s">
        <v>31</v>
      </c>
      <c r="F571" s="10" t="s">
        <v>31</v>
      </c>
      <c r="G571" s="10" t="s">
        <v>31</v>
      </c>
      <c r="H571" s="10"/>
    </row>
    <row r="572" spans="1:8" hidden="1">
      <c r="A572" s="10" t="s">
        <v>14</v>
      </c>
      <c r="B572" s="10" t="s">
        <v>619</v>
      </c>
      <c r="C572" s="10" t="s">
        <v>29</v>
      </c>
      <c r="D572" s="10" t="s">
        <v>30</v>
      </c>
      <c r="E572" s="5" t="s">
        <v>31</v>
      </c>
      <c r="F572" s="10" t="s">
        <v>31</v>
      </c>
      <c r="G572" s="10" t="s">
        <v>31</v>
      </c>
      <c r="H572" s="10"/>
    </row>
    <row r="573" spans="1:8" hidden="1">
      <c r="A573" s="10" t="s">
        <v>14</v>
      </c>
      <c r="B573" s="10" t="s">
        <v>620</v>
      </c>
      <c r="C573" s="10" t="s">
        <v>42</v>
      </c>
      <c r="D573" s="10" t="s">
        <v>30</v>
      </c>
      <c r="E573" s="5" t="s">
        <v>31</v>
      </c>
      <c r="F573" s="10" t="s">
        <v>31</v>
      </c>
      <c r="G573" s="10" t="s">
        <v>31</v>
      </c>
      <c r="H573" s="10"/>
    </row>
    <row r="574" spans="1:8" hidden="1">
      <c r="A574" s="10" t="s">
        <v>14</v>
      </c>
      <c r="B574" s="10" t="s">
        <v>621</v>
      </c>
      <c r="C574" s="10" t="s">
        <v>29</v>
      </c>
      <c r="D574" s="10" t="s">
        <v>30</v>
      </c>
      <c r="E574" s="5" t="s">
        <v>31</v>
      </c>
      <c r="F574" s="10" t="s">
        <v>31</v>
      </c>
      <c r="G574" s="10" t="s">
        <v>31</v>
      </c>
      <c r="H574" s="10"/>
    </row>
    <row r="575" spans="1:8" hidden="1">
      <c r="A575" s="10" t="s">
        <v>14</v>
      </c>
      <c r="B575" s="10" t="s">
        <v>622</v>
      </c>
      <c r="C575" s="10" t="s">
        <v>29</v>
      </c>
      <c r="D575" s="10" t="s">
        <v>30</v>
      </c>
      <c r="E575" s="5" t="s">
        <v>37</v>
      </c>
      <c r="F575" s="10" t="s">
        <v>37</v>
      </c>
      <c r="G575" s="10" t="s">
        <v>31</v>
      </c>
      <c r="H575" s="10"/>
    </row>
    <row r="576" spans="1:8" hidden="1">
      <c r="A576" s="10" t="s">
        <v>14</v>
      </c>
      <c r="B576" s="10" t="s">
        <v>623</v>
      </c>
      <c r="C576" s="10" t="s">
        <v>29</v>
      </c>
      <c r="D576" s="10" t="s">
        <v>30</v>
      </c>
      <c r="E576" s="5" t="s">
        <v>31</v>
      </c>
      <c r="F576" s="10" t="s">
        <v>31</v>
      </c>
      <c r="G576" s="10" t="s">
        <v>31</v>
      </c>
      <c r="H576" s="10"/>
    </row>
    <row r="577" spans="1:8" hidden="1">
      <c r="A577" s="10" t="s">
        <v>14</v>
      </c>
      <c r="B577" s="10" t="s">
        <v>624</v>
      </c>
      <c r="C577" s="10" t="s">
        <v>29</v>
      </c>
      <c r="D577" s="10" t="s">
        <v>30</v>
      </c>
      <c r="E577" s="5" t="s">
        <v>31</v>
      </c>
      <c r="F577" s="10" t="s">
        <v>31</v>
      </c>
      <c r="G577" s="10" t="s">
        <v>31</v>
      </c>
      <c r="H577" s="10"/>
    </row>
    <row r="578" spans="1:8" hidden="1">
      <c r="A578" s="10" t="s">
        <v>14</v>
      </c>
      <c r="B578" s="10" t="s">
        <v>625</v>
      </c>
      <c r="C578" s="10" t="s">
        <v>29</v>
      </c>
      <c r="D578" s="10" t="s">
        <v>30</v>
      </c>
      <c r="E578" s="5" t="s">
        <v>37</v>
      </c>
      <c r="F578" s="10" t="s">
        <v>37</v>
      </c>
      <c r="G578" s="10" t="s">
        <v>31</v>
      </c>
      <c r="H578" s="10"/>
    </row>
    <row r="579" spans="1:8" hidden="1">
      <c r="A579" s="10" t="s">
        <v>14</v>
      </c>
      <c r="B579" s="10" t="s">
        <v>626</v>
      </c>
      <c r="C579" s="10" t="s">
        <v>29</v>
      </c>
      <c r="D579" s="10" t="s">
        <v>30</v>
      </c>
      <c r="E579" s="5" t="s">
        <v>31</v>
      </c>
      <c r="F579" s="10" t="s">
        <v>31</v>
      </c>
      <c r="G579" s="10" t="s">
        <v>45</v>
      </c>
      <c r="H579" s="10"/>
    </row>
    <row r="580" spans="1:8" hidden="1">
      <c r="A580" s="10" t="s">
        <v>14</v>
      </c>
      <c r="B580" s="10" t="s">
        <v>627</v>
      </c>
      <c r="C580" s="10" t="s">
        <v>29</v>
      </c>
      <c r="D580" s="10" t="s">
        <v>30</v>
      </c>
      <c r="E580" s="5" t="s">
        <v>31</v>
      </c>
      <c r="F580" s="10" t="s">
        <v>31</v>
      </c>
      <c r="G580" s="10" t="s">
        <v>31</v>
      </c>
      <c r="H580" s="10"/>
    </row>
    <row r="581" spans="1:8" hidden="1">
      <c r="A581" s="10" t="s">
        <v>14</v>
      </c>
      <c r="B581" s="10" t="s">
        <v>628</v>
      </c>
      <c r="C581" s="10" t="s">
        <v>42</v>
      </c>
      <c r="D581" s="10" t="s">
        <v>30</v>
      </c>
      <c r="E581" s="5" t="s">
        <v>31</v>
      </c>
      <c r="F581" s="10" t="s">
        <v>31</v>
      </c>
      <c r="G581" s="10" t="s">
        <v>31</v>
      </c>
      <c r="H581" s="10"/>
    </row>
    <row r="582" spans="1:8" hidden="1">
      <c r="A582" s="10" t="s">
        <v>14</v>
      </c>
      <c r="B582" s="10" t="s">
        <v>629</v>
      </c>
      <c r="C582" s="10" t="s">
        <v>35</v>
      </c>
      <c r="D582" s="10" t="s">
        <v>30</v>
      </c>
      <c r="E582" s="5" t="s">
        <v>31</v>
      </c>
      <c r="F582" s="10" t="s">
        <v>31</v>
      </c>
      <c r="G582" s="10" t="s">
        <v>37</v>
      </c>
      <c r="H582" s="10"/>
    </row>
    <row r="583" spans="1:8" hidden="1">
      <c r="A583" s="10" t="s">
        <v>14</v>
      </c>
      <c r="B583" s="10" t="s">
        <v>630</v>
      </c>
      <c r="C583" s="10" t="s">
        <v>54</v>
      </c>
      <c r="D583" s="10" t="s">
        <v>30</v>
      </c>
      <c r="E583" s="5" t="s">
        <v>31</v>
      </c>
      <c r="F583" s="10" t="s">
        <v>31</v>
      </c>
      <c r="G583" s="10" t="s">
        <v>31</v>
      </c>
      <c r="H583" s="10"/>
    </row>
    <row r="584" spans="1:8" hidden="1">
      <c r="A584" s="10" t="s">
        <v>14</v>
      </c>
      <c r="B584" s="10" t="s">
        <v>631</v>
      </c>
      <c r="C584" s="10" t="s">
        <v>54</v>
      </c>
      <c r="D584" s="10" t="s">
        <v>30</v>
      </c>
      <c r="E584" s="5" t="s">
        <v>31</v>
      </c>
      <c r="F584" s="10" t="s">
        <v>31</v>
      </c>
      <c r="G584" s="10" t="s">
        <v>31</v>
      </c>
      <c r="H584" s="10"/>
    </row>
    <row r="585" spans="1:8" hidden="1">
      <c r="A585" s="10" t="s">
        <v>14</v>
      </c>
      <c r="B585" s="10" t="s">
        <v>632</v>
      </c>
      <c r="C585" s="10" t="s">
        <v>29</v>
      </c>
      <c r="D585" s="10" t="s">
        <v>30</v>
      </c>
      <c r="E585" s="5" t="s">
        <v>31</v>
      </c>
      <c r="F585" s="10" t="s">
        <v>31</v>
      </c>
      <c r="G585" s="10" t="s">
        <v>31</v>
      </c>
      <c r="H585" s="10"/>
    </row>
    <row r="586" spans="1:8" hidden="1">
      <c r="A586" s="10" t="s">
        <v>14</v>
      </c>
      <c r="B586" s="10" t="s">
        <v>633</v>
      </c>
      <c r="C586" s="10" t="s">
        <v>29</v>
      </c>
      <c r="D586" s="10" t="s">
        <v>30</v>
      </c>
      <c r="E586" s="5" t="s">
        <v>31</v>
      </c>
      <c r="F586" s="10" t="s">
        <v>31</v>
      </c>
      <c r="G586" s="10" t="s">
        <v>31</v>
      </c>
      <c r="H586" s="10"/>
    </row>
    <row r="587" spans="1:8" hidden="1">
      <c r="A587" s="10" t="s">
        <v>14</v>
      </c>
      <c r="B587" s="10" t="s">
        <v>634</v>
      </c>
      <c r="C587" s="10" t="s">
        <v>29</v>
      </c>
      <c r="D587" s="10" t="s">
        <v>30</v>
      </c>
      <c r="E587" s="5" t="s">
        <v>31</v>
      </c>
      <c r="F587" s="10" t="s">
        <v>31</v>
      </c>
      <c r="G587" s="10" t="s">
        <v>31</v>
      </c>
      <c r="H587" s="10"/>
    </row>
    <row r="588" spans="1:8" hidden="1">
      <c r="A588" s="10" t="s">
        <v>14</v>
      </c>
      <c r="B588" s="10" t="s">
        <v>635</v>
      </c>
      <c r="C588" s="10" t="s">
        <v>231</v>
      </c>
      <c r="D588" s="10" t="s">
        <v>30</v>
      </c>
      <c r="E588" s="5" t="s">
        <v>31</v>
      </c>
      <c r="F588" s="10" t="s">
        <v>31</v>
      </c>
      <c r="G588" s="10" t="s">
        <v>31</v>
      </c>
      <c r="H588" s="10"/>
    </row>
    <row r="589" spans="1:8" hidden="1">
      <c r="A589" s="10" t="s">
        <v>14</v>
      </c>
      <c r="B589" s="16" t="s">
        <v>636</v>
      </c>
      <c r="C589" s="10" t="s">
        <v>29</v>
      </c>
      <c r="D589" s="10" t="s">
        <v>30</v>
      </c>
      <c r="E589" s="5" t="s">
        <v>31</v>
      </c>
      <c r="F589" s="10" t="s">
        <v>31</v>
      </c>
      <c r="G589" s="10" t="s">
        <v>31</v>
      </c>
      <c r="H589" s="10"/>
    </row>
    <row r="590" spans="1:8" hidden="1">
      <c r="A590" s="10" t="s">
        <v>14</v>
      </c>
      <c r="B590" s="10" t="s">
        <v>637</v>
      </c>
      <c r="C590" s="10" t="s">
        <v>29</v>
      </c>
      <c r="D590" s="10" t="s">
        <v>30</v>
      </c>
      <c r="E590" s="5" t="s">
        <v>31</v>
      </c>
      <c r="F590" s="10" t="s">
        <v>31</v>
      </c>
      <c r="G590" s="10" t="s">
        <v>31</v>
      </c>
      <c r="H590" s="10"/>
    </row>
    <row r="591" spans="1:8" hidden="1">
      <c r="A591" s="10" t="s">
        <v>14</v>
      </c>
      <c r="B591" s="10" t="s">
        <v>638</v>
      </c>
      <c r="C591" s="10" t="s">
        <v>54</v>
      </c>
      <c r="D591" s="10" t="s">
        <v>30</v>
      </c>
      <c r="E591" s="5" t="s">
        <v>31</v>
      </c>
      <c r="F591" s="10" t="s">
        <v>31</v>
      </c>
      <c r="G591" s="10" t="s">
        <v>31</v>
      </c>
      <c r="H591" s="10"/>
    </row>
    <row r="592" spans="1:8" hidden="1">
      <c r="A592" s="10" t="s">
        <v>14</v>
      </c>
      <c r="B592" s="10" t="s">
        <v>639</v>
      </c>
      <c r="C592" s="10" t="s">
        <v>29</v>
      </c>
      <c r="D592" s="10" t="s">
        <v>30</v>
      </c>
      <c r="E592" s="5" t="s">
        <v>31</v>
      </c>
      <c r="F592" s="10" t="s">
        <v>31</v>
      </c>
      <c r="G592" s="10" t="s">
        <v>31</v>
      </c>
      <c r="H592" s="10"/>
    </row>
    <row r="593" spans="1:8" hidden="1">
      <c r="A593" s="10" t="s">
        <v>14</v>
      </c>
      <c r="B593" s="10" t="s">
        <v>640</v>
      </c>
      <c r="C593" s="10" t="s">
        <v>29</v>
      </c>
      <c r="D593" s="10" t="s">
        <v>30</v>
      </c>
      <c r="E593" s="5" t="s">
        <v>31</v>
      </c>
      <c r="F593" s="10" t="s">
        <v>31</v>
      </c>
      <c r="G593" s="10" t="s">
        <v>31</v>
      </c>
      <c r="H593" s="10"/>
    </row>
    <row r="594" spans="1:8" hidden="1">
      <c r="A594" s="10" t="s">
        <v>14</v>
      </c>
      <c r="B594" s="10" t="s">
        <v>641</v>
      </c>
      <c r="C594" s="10" t="s">
        <v>29</v>
      </c>
      <c r="D594" s="10" t="s">
        <v>30</v>
      </c>
      <c r="E594" s="5" t="s">
        <v>31</v>
      </c>
      <c r="F594" s="10" t="s">
        <v>31</v>
      </c>
      <c r="G594" s="10" t="s">
        <v>31</v>
      </c>
      <c r="H594" s="10"/>
    </row>
    <row r="595" spans="1:8" hidden="1">
      <c r="A595" s="10" t="s">
        <v>14</v>
      </c>
      <c r="B595" s="10" t="s">
        <v>642</v>
      </c>
      <c r="C595" s="10" t="s">
        <v>29</v>
      </c>
      <c r="D595" s="10" t="s">
        <v>30</v>
      </c>
      <c r="E595" s="5" t="s">
        <v>31</v>
      </c>
      <c r="F595" s="10" t="s">
        <v>31</v>
      </c>
      <c r="G595" s="10" t="s">
        <v>31</v>
      </c>
      <c r="H595" s="10"/>
    </row>
    <row r="596" spans="1:8" hidden="1">
      <c r="A596" s="10" t="s">
        <v>14</v>
      </c>
      <c r="B596" s="10" t="s">
        <v>643</v>
      </c>
      <c r="C596" s="10" t="s">
        <v>29</v>
      </c>
      <c r="D596" s="10" t="s">
        <v>30</v>
      </c>
      <c r="E596" s="5" t="s">
        <v>31</v>
      </c>
      <c r="F596" s="10" t="s">
        <v>31</v>
      </c>
      <c r="G596" s="10" t="s">
        <v>31</v>
      </c>
      <c r="H596" s="10"/>
    </row>
    <row r="597" spans="1:8" hidden="1">
      <c r="A597" s="10" t="s">
        <v>14</v>
      </c>
      <c r="B597" s="10" t="s">
        <v>644</v>
      </c>
      <c r="C597" s="10" t="s">
        <v>29</v>
      </c>
      <c r="D597" s="10" t="s">
        <v>30</v>
      </c>
      <c r="E597" s="5" t="s">
        <v>45</v>
      </c>
      <c r="F597" s="10" t="s">
        <v>45</v>
      </c>
      <c r="G597" s="10" t="s">
        <v>31</v>
      </c>
      <c r="H597" s="10"/>
    </row>
    <row r="598" spans="1:8" hidden="1">
      <c r="A598" s="10" t="s">
        <v>14</v>
      </c>
      <c r="B598" s="10" t="s">
        <v>645</v>
      </c>
      <c r="C598" s="10" t="s">
        <v>29</v>
      </c>
      <c r="D598" s="10" t="s">
        <v>30</v>
      </c>
      <c r="E598" s="5" t="s">
        <v>31</v>
      </c>
      <c r="F598" s="10" t="s">
        <v>31</v>
      </c>
      <c r="G598" s="10" t="s">
        <v>31</v>
      </c>
      <c r="H598" s="10"/>
    </row>
    <row r="599" spans="1:8" hidden="1">
      <c r="A599" s="10" t="s">
        <v>14</v>
      </c>
      <c r="B599" s="10" t="s">
        <v>646</v>
      </c>
      <c r="C599" s="10" t="s">
        <v>29</v>
      </c>
      <c r="D599" s="10" t="s">
        <v>30</v>
      </c>
      <c r="E599" s="5" t="s">
        <v>31</v>
      </c>
      <c r="F599" s="10" t="s">
        <v>31</v>
      </c>
      <c r="G599" s="10" t="s">
        <v>31</v>
      </c>
      <c r="H599" s="10"/>
    </row>
    <row r="600" spans="1:8" hidden="1">
      <c r="A600" s="10" t="s">
        <v>14</v>
      </c>
      <c r="B600" s="10" t="s">
        <v>647</v>
      </c>
      <c r="C600" s="10" t="s">
        <v>29</v>
      </c>
      <c r="D600" s="10" t="s">
        <v>30</v>
      </c>
      <c r="E600" s="5" t="s">
        <v>31</v>
      </c>
      <c r="F600" s="10" t="s">
        <v>31</v>
      </c>
      <c r="G600" s="10" t="s">
        <v>31</v>
      </c>
      <c r="H600" s="10"/>
    </row>
    <row r="601" spans="1:8" hidden="1">
      <c r="A601" s="10" t="s">
        <v>14</v>
      </c>
      <c r="B601" s="10" t="s">
        <v>648</v>
      </c>
      <c r="C601" s="10" t="s">
        <v>29</v>
      </c>
      <c r="D601" s="10" t="s">
        <v>30</v>
      </c>
      <c r="E601" s="5" t="s">
        <v>31</v>
      </c>
      <c r="F601" s="10" t="s">
        <v>31</v>
      </c>
      <c r="G601" s="10" t="s">
        <v>31</v>
      </c>
      <c r="H601" s="10"/>
    </row>
    <row r="602" spans="1:8" hidden="1">
      <c r="A602" s="10" t="s">
        <v>14</v>
      </c>
      <c r="B602" s="10" t="s">
        <v>649</v>
      </c>
      <c r="C602" s="10" t="s">
        <v>29</v>
      </c>
      <c r="D602" s="10" t="s">
        <v>30</v>
      </c>
      <c r="E602" s="5" t="s">
        <v>31</v>
      </c>
      <c r="F602" s="10" t="s">
        <v>31</v>
      </c>
      <c r="G602" s="10" t="s">
        <v>45</v>
      </c>
      <c r="H602" s="10"/>
    </row>
    <row r="603" spans="1:8" hidden="1">
      <c r="A603" s="10" t="s">
        <v>14</v>
      </c>
      <c r="B603" s="10" t="s">
        <v>650</v>
      </c>
      <c r="C603" s="10" t="s">
        <v>42</v>
      </c>
      <c r="D603" s="10" t="s">
        <v>30</v>
      </c>
      <c r="E603" s="5" t="s">
        <v>31</v>
      </c>
      <c r="F603" s="10" t="s">
        <v>31</v>
      </c>
      <c r="G603" s="10" t="s">
        <v>31</v>
      </c>
      <c r="H603" s="10"/>
    </row>
    <row r="604" spans="1:8" hidden="1">
      <c r="A604" s="10" t="s">
        <v>14</v>
      </c>
      <c r="B604" s="10" t="s">
        <v>651</v>
      </c>
      <c r="C604" s="10" t="s">
        <v>29</v>
      </c>
      <c r="D604" s="10" t="s">
        <v>30</v>
      </c>
      <c r="E604" s="5" t="s">
        <v>45</v>
      </c>
      <c r="F604" s="10" t="s">
        <v>45</v>
      </c>
      <c r="G604" s="10" t="s">
        <v>31</v>
      </c>
      <c r="H604" s="10"/>
    </row>
    <row r="605" spans="1:8" hidden="1">
      <c r="A605" s="10" t="s">
        <v>14</v>
      </c>
      <c r="B605" s="10" t="s">
        <v>652</v>
      </c>
      <c r="C605" s="10" t="s">
        <v>29</v>
      </c>
      <c r="D605" s="10" t="s">
        <v>30</v>
      </c>
      <c r="E605" s="5" t="s">
        <v>31</v>
      </c>
      <c r="F605" s="10" t="s">
        <v>31</v>
      </c>
      <c r="G605" s="10" t="s">
        <v>31</v>
      </c>
      <c r="H605" s="10"/>
    </row>
    <row r="606" spans="1:8" hidden="1">
      <c r="A606" s="10" t="s">
        <v>14</v>
      </c>
      <c r="B606" s="10" t="s">
        <v>653</v>
      </c>
      <c r="C606" s="10" t="s">
        <v>29</v>
      </c>
      <c r="D606" s="10" t="s">
        <v>30</v>
      </c>
      <c r="E606" s="5" t="s">
        <v>31</v>
      </c>
      <c r="F606" s="10" t="s">
        <v>31</v>
      </c>
      <c r="G606" s="10" t="s">
        <v>31</v>
      </c>
      <c r="H606" s="10"/>
    </row>
    <row r="607" spans="1:8" hidden="1">
      <c r="A607" s="10" t="s">
        <v>14</v>
      </c>
      <c r="B607" s="10" t="s">
        <v>654</v>
      </c>
      <c r="C607" s="10" t="s">
        <v>29</v>
      </c>
      <c r="D607" s="10" t="s">
        <v>30</v>
      </c>
      <c r="E607" s="5" t="s">
        <v>31</v>
      </c>
      <c r="F607" s="10" t="s">
        <v>31</v>
      </c>
      <c r="G607" s="10" t="s">
        <v>31</v>
      </c>
      <c r="H607" s="10"/>
    </row>
    <row r="608" spans="1:8" hidden="1">
      <c r="A608" s="10" t="s">
        <v>14</v>
      </c>
      <c r="B608" s="10" t="s">
        <v>655</v>
      </c>
      <c r="C608" s="10" t="s">
        <v>29</v>
      </c>
      <c r="D608" s="10" t="s">
        <v>30</v>
      </c>
      <c r="E608" s="5" t="s">
        <v>31</v>
      </c>
      <c r="F608" s="10" t="s">
        <v>31</v>
      </c>
      <c r="G608" s="10" t="s">
        <v>31</v>
      </c>
      <c r="H608" s="10"/>
    </row>
    <row r="609" spans="1:8" hidden="1">
      <c r="A609" s="10" t="s">
        <v>14</v>
      </c>
      <c r="B609" s="10" t="s">
        <v>656</v>
      </c>
      <c r="C609" s="10" t="s">
        <v>29</v>
      </c>
      <c r="D609" s="10" t="s">
        <v>30</v>
      </c>
      <c r="E609" s="5" t="s">
        <v>31</v>
      </c>
      <c r="F609" s="10" t="s">
        <v>31</v>
      </c>
      <c r="G609" s="10" t="s">
        <v>45</v>
      </c>
      <c r="H609" s="10"/>
    </row>
    <row r="610" spans="1:8" hidden="1">
      <c r="A610" s="10" t="s">
        <v>14</v>
      </c>
      <c r="B610" s="10" t="s">
        <v>657</v>
      </c>
      <c r="C610" s="10" t="s">
        <v>29</v>
      </c>
      <c r="D610" s="10" t="s">
        <v>30</v>
      </c>
      <c r="E610" s="5" t="s">
        <v>31</v>
      </c>
      <c r="F610" s="10" t="s">
        <v>31</v>
      </c>
      <c r="G610" s="10" t="s">
        <v>31</v>
      </c>
      <c r="H610" s="10"/>
    </row>
    <row r="611" spans="1:8" hidden="1">
      <c r="A611" s="10" t="s">
        <v>14</v>
      </c>
      <c r="B611" s="10" t="s">
        <v>658</v>
      </c>
      <c r="C611" s="10" t="s">
        <v>29</v>
      </c>
      <c r="D611" s="10" t="s">
        <v>30</v>
      </c>
      <c r="E611" s="5" t="s">
        <v>31</v>
      </c>
      <c r="F611" s="10" t="s">
        <v>31</v>
      </c>
      <c r="G611" s="10" t="s">
        <v>31</v>
      </c>
      <c r="H611" s="10"/>
    </row>
    <row r="612" spans="1:8" hidden="1">
      <c r="A612" s="10" t="s">
        <v>14</v>
      </c>
      <c r="B612" s="10" t="s">
        <v>659</v>
      </c>
      <c r="C612" s="10" t="s">
        <v>29</v>
      </c>
      <c r="D612" s="10" t="s">
        <v>30</v>
      </c>
      <c r="E612" s="5" t="s">
        <v>31</v>
      </c>
      <c r="F612" s="10" t="s">
        <v>31</v>
      </c>
      <c r="G612" s="10" t="s">
        <v>31</v>
      </c>
      <c r="H612" s="10"/>
    </row>
    <row r="613" spans="1:8" hidden="1">
      <c r="A613" s="10" t="s">
        <v>14</v>
      </c>
      <c r="B613" s="10" t="s">
        <v>660</v>
      </c>
      <c r="C613" s="10" t="s">
        <v>42</v>
      </c>
      <c r="D613" s="10" t="s">
        <v>30</v>
      </c>
      <c r="E613" s="5" t="s">
        <v>31</v>
      </c>
      <c r="F613" s="10" t="s">
        <v>31</v>
      </c>
      <c r="G613" s="10" t="s">
        <v>31</v>
      </c>
      <c r="H613" s="10"/>
    </row>
    <row r="614" spans="1:8" hidden="1">
      <c r="A614" s="10" t="s">
        <v>14</v>
      </c>
      <c r="B614" s="10" t="s">
        <v>661</v>
      </c>
      <c r="C614" s="10" t="s">
        <v>54</v>
      </c>
      <c r="D614" s="10" t="s">
        <v>30</v>
      </c>
      <c r="E614" s="5" t="s">
        <v>31</v>
      </c>
      <c r="F614" s="10" t="s">
        <v>31</v>
      </c>
      <c r="G614" s="10" t="s">
        <v>31</v>
      </c>
      <c r="H614" s="10"/>
    </row>
    <row r="615" spans="1:8" hidden="1">
      <c r="A615" s="10" t="s">
        <v>14</v>
      </c>
      <c r="B615" s="10" t="s">
        <v>662</v>
      </c>
      <c r="C615" s="10" t="s">
        <v>29</v>
      </c>
      <c r="D615" s="10" t="s">
        <v>30</v>
      </c>
      <c r="E615" s="5" t="s">
        <v>31</v>
      </c>
      <c r="F615" s="10" t="s">
        <v>31</v>
      </c>
      <c r="G615" s="10" t="s">
        <v>31</v>
      </c>
      <c r="H615" s="10"/>
    </row>
    <row r="616" spans="1:8" hidden="1">
      <c r="A616" s="10" t="s">
        <v>14</v>
      </c>
      <c r="B616" s="10" t="s">
        <v>663</v>
      </c>
      <c r="C616" s="10" t="s">
        <v>29</v>
      </c>
      <c r="D616" s="10" t="s">
        <v>30</v>
      </c>
      <c r="E616" s="5" t="s">
        <v>31</v>
      </c>
      <c r="F616" s="10" t="s">
        <v>31</v>
      </c>
      <c r="G616" s="10" t="s">
        <v>31</v>
      </c>
      <c r="H616" s="10"/>
    </row>
    <row r="617" spans="1:8" hidden="1">
      <c r="A617" s="10" t="s">
        <v>14</v>
      </c>
      <c r="B617" s="10" t="s">
        <v>664</v>
      </c>
      <c r="C617" s="10" t="s">
        <v>29</v>
      </c>
      <c r="D617" s="10" t="s">
        <v>30</v>
      </c>
      <c r="E617" s="5" t="s">
        <v>45</v>
      </c>
      <c r="F617" s="10" t="s">
        <v>45</v>
      </c>
      <c r="G617" s="10" t="s">
        <v>31</v>
      </c>
      <c r="H617" s="10"/>
    </row>
    <row r="618" spans="1:8" hidden="1">
      <c r="A618" s="10" t="s">
        <v>14</v>
      </c>
      <c r="B618" s="10" t="s">
        <v>665</v>
      </c>
      <c r="C618" s="10" t="s">
        <v>29</v>
      </c>
      <c r="D618" s="10" t="s">
        <v>30</v>
      </c>
      <c r="E618" s="5" t="s">
        <v>31</v>
      </c>
      <c r="F618" s="10" t="s">
        <v>31</v>
      </c>
      <c r="G618" s="10" t="s">
        <v>31</v>
      </c>
      <c r="H618" s="10"/>
    </row>
    <row r="619" spans="1:8" hidden="1">
      <c r="A619" s="10" t="s">
        <v>14</v>
      </c>
      <c r="B619" s="10" t="s">
        <v>666</v>
      </c>
      <c r="C619" s="10" t="s">
        <v>29</v>
      </c>
      <c r="D619" s="10" t="s">
        <v>30</v>
      </c>
      <c r="E619" s="5" t="s">
        <v>31</v>
      </c>
      <c r="F619" s="10" t="s">
        <v>31</v>
      </c>
      <c r="G619" s="10" t="s">
        <v>31</v>
      </c>
      <c r="H619" s="10"/>
    </row>
    <row r="620" spans="1:8" hidden="1">
      <c r="A620" s="10" t="s">
        <v>14</v>
      </c>
      <c r="B620" s="10" t="s">
        <v>667</v>
      </c>
      <c r="C620" s="10" t="s">
        <v>29</v>
      </c>
      <c r="D620" s="10" t="s">
        <v>30</v>
      </c>
      <c r="E620" s="5" t="s">
        <v>31</v>
      </c>
      <c r="F620" s="10" t="s">
        <v>31</v>
      </c>
      <c r="G620" s="10" t="s">
        <v>31</v>
      </c>
      <c r="H620" s="10"/>
    </row>
    <row r="621" spans="1:8" hidden="1">
      <c r="A621" s="10" t="s">
        <v>14</v>
      </c>
      <c r="B621" s="10" t="s">
        <v>668</v>
      </c>
      <c r="C621" s="10" t="s">
        <v>29</v>
      </c>
      <c r="D621" s="10" t="s">
        <v>30</v>
      </c>
      <c r="E621" s="5" t="s">
        <v>31</v>
      </c>
      <c r="F621" s="10" t="s">
        <v>31</v>
      </c>
      <c r="G621" s="10" t="s">
        <v>31</v>
      </c>
      <c r="H621" s="10"/>
    </row>
    <row r="622" spans="1:8" hidden="1">
      <c r="A622" s="10" t="s">
        <v>14</v>
      </c>
      <c r="B622" s="10" t="s">
        <v>669</v>
      </c>
      <c r="C622" s="10" t="s">
        <v>29</v>
      </c>
      <c r="D622" s="10" t="s">
        <v>30</v>
      </c>
      <c r="E622" s="5" t="s">
        <v>31</v>
      </c>
      <c r="F622" s="10" t="s">
        <v>31</v>
      </c>
      <c r="G622" s="10" t="s">
        <v>31</v>
      </c>
      <c r="H622" s="10"/>
    </row>
    <row r="623" spans="1:8" hidden="1">
      <c r="A623" s="10" t="s">
        <v>14</v>
      </c>
      <c r="B623" s="10" t="s">
        <v>670</v>
      </c>
      <c r="C623" s="10" t="s">
        <v>231</v>
      </c>
      <c r="D623" s="10" t="s">
        <v>30</v>
      </c>
      <c r="E623" s="5" t="s">
        <v>45</v>
      </c>
      <c r="F623" s="10" t="s">
        <v>45</v>
      </c>
      <c r="G623" s="10" t="s">
        <v>31</v>
      </c>
      <c r="H623" s="10"/>
    </row>
    <row r="624" spans="1:8" hidden="1">
      <c r="A624" s="10" t="s">
        <v>14</v>
      </c>
      <c r="B624" s="10" t="s">
        <v>671</v>
      </c>
      <c r="C624" s="10" t="s">
        <v>29</v>
      </c>
      <c r="D624" s="10" t="s">
        <v>30</v>
      </c>
      <c r="E624" s="5" t="s">
        <v>31</v>
      </c>
      <c r="F624" s="10" t="s">
        <v>31</v>
      </c>
      <c r="G624" s="10" t="s">
        <v>31</v>
      </c>
      <c r="H624" s="10"/>
    </row>
    <row r="625" spans="1:8" hidden="1">
      <c r="A625" s="10" t="s">
        <v>14</v>
      </c>
      <c r="B625" s="10" t="s">
        <v>672</v>
      </c>
      <c r="C625" s="10" t="s">
        <v>29</v>
      </c>
      <c r="D625" s="10" t="s">
        <v>30</v>
      </c>
      <c r="E625" s="5" t="s">
        <v>31</v>
      </c>
      <c r="F625" s="10" t="s">
        <v>31</v>
      </c>
      <c r="G625" s="10" t="s">
        <v>31</v>
      </c>
      <c r="H625" s="10"/>
    </row>
    <row r="626" spans="1:8" hidden="1">
      <c r="A626" s="10" t="s">
        <v>14</v>
      </c>
      <c r="B626" s="10" t="s">
        <v>673</v>
      </c>
      <c r="C626" s="10" t="s">
        <v>29</v>
      </c>
      <c r="D626" s="10" t="s">
        <v>30</v>
      </c>
      <c r="E626" s="5" t="s">
        <v>31</v>
      </c>
      <c r="F626" s="10" t="s">
        <v>31</v>
      </c>
      <c r="G626" s="10" t="s">
        <v>31</v>
      </c>
      <c r="H626" s="10"/>
    </row>
    <row r="627" spans="1:8" hidden="1">
      <c r="A627" s="10" t="s">
        <v>14</v>
      </c>
      <c r="B627" s="10" t="s">
        <v>674</v>
      </c>
      <c r="C627" s="10" t="s">
        <v>29</v>
      </c>
      <c r="D627" s="10" t="s">
        <v>30</v>
      </c>
      <c r="E627" s="5" t="s">
        <v>31</v>
      </c>
      <c r="F627" s="10" t="s">
        <v>31</v>
      </c>
      <c r="G627" s="10" t="s">
        <v>31</v>
      </c>
      <c r="H627" s="10"/>
    </row>
    <row r="628" spans="1:8" hidden="1">
      <c r="A628" s="10" t="s">
        <v>14</v>
      </c>
      <c r="B628" s="10" t="s">
        <v>675</v>
      </c>
      <c r="C628" s="10" t="s">
        <v>29</v>
      </c>
      <c r="D628" s="10" t="s">
        <v>30</v>
      </c>
      <c r="E628" s="5" t="s">
        <v>31</v>
      </c>
      <c r="F628" s="10" t="s">
        <v>31</v>
      </c>
      <c r="G628" s="10" t="s">
        <v>31</v>
      </c>
      <c r="H628" s="10"/>
    </row>
    <row r="629" spans="1:8" hidden="1">
      <c r="A629" s="10" t="s">
        <v>14</v>
      </c>
      <c r="B629" s="10" t="s">
        <v>676</v>
      </c>
      <c r="C629" s="10" t="s">
        <v>29</v>
      </c>
      <c r="D629" s="10" t="s">
        <v>30</v>
      </c>
      <c r="E629" s="5" t="s">
        <v>31</v>
      </c>
      <c r="F629" s="10" t="s">
        <v>31</v>
      </c>
      <c r="G629" s="10" t="s">
        <v>31</v>
      </c>
      <c r="H629" s="10"/>
    </row>
    <row r="630" spans="1:8" hidden="1">
      <c r="A630" s="10" t="s">
        <v>14</v>
      </c>
      <c r="B630" s="10" t="s">
        <v>677</v>
      </c>
      <c r="C630" s="10" t="s">
        <v>29</v>
      </c>
      <c r="D630" s="10" t="s">
        <v>30</v>
      </c>
      <c r="E630" s="5" t="s">
        <v>31</v>
      </c>
      <c r="F630" s="10" t="s">
        <v>31</v>
      </c>
      <c r="G630" s="10" t="s">
        <v>31</v>
      </c>
      <c r="H630" s="10"/>
    </row>
    <row r="631" spans="1:8" hidden="1">
      <c r="A631" s="10" t="s">
        <v>14</v>
      </c>
      <c r="B631" s="10" t="s">
        <v>678</v>
      </c>
      <c r="C631" s="10" t="s">
        <v>29</v>
      </c>
      <c r="D631" s="10" t="s">
        <v>30</v>
      </c>
      <c r="E631" s="5" t="s">
        <v>31</v>
      </c>
      <c r="F631" s="10" t="s">
        <v>31</v>
      </c>
      <c r="G631" s="10" t="s">
        <v>31</v>
      </c>
      <c r="H631" s="10"/>
    </row>
    <row r="632" spans="1:8" hidden="1">
      <c r="A632" s="10" t="s">
        <v>14</v>
      </c>
      <c r="B632" s="10" t="s">
        <v>679</v>
      </c>
      <c r="C632" s="10" t="s">
        <v>29</v>
      </c>
      <c r="D632" s="10" t="s">
        <v>30</v>
      </c>
      <c r="E632" s="5" t="s">
        <v>31</v>
      </c>
      <c r="F632" s="10" t="s">
        <v>31</v>
      </c>
      <c r="G632" s="10" t="s">
        <v>31</v>
      </c>
      <c r="H632" s="10"/>
    </row>
    <row r="633" spans="1:8" hidden="1">
      <c r="A633" s="10" t="s">
        <v>14</v>
      </c>
      <c r="B633" s="10" t="s">
        <v>680</v>
      </c>
      <c r="C633" s="10" t="s">
        <v>29</v>
      </c>
      <c r="D633" s="10" t="s">
        <v>30</v>
      </c>
      <c r="E633" s="5" t="s">
        <v>31</v>
      </c>
      <c r="F633" s="10" t="s">
        <v>31</v>
      </c>
      <c r="G633" s="10" t="s">
        <v>31</v>
      </c>
      <c r="H633" s="10"/>
    </row>
    <row r="634" spans="1:8" hidden="1">
      <c r="A634" s="10" t="s">
        <v>14</v>
      </c>
      <c r="B634" s="10" t="s">
        <v>681</v>
      </c>
      <c r="C634" s="10" t="s">
        <v>29</v>
      </c>
      <c r="D634" s="10" t="s">
        <v>30</v>
      </c>
      <c r="E634" s="5" t="s">
        <v>31</v>
      </c>
      <c r="F634" s="10" t="s">
        <v>31</v>
      </c>
      <c r="G634" s="10" t="s">
        <v>31</v>
      </c>
      <c r="H634" s="10"/>
    </row>
    <row r="635" spans="1:8" hidden="1">
      <c r="A635" s="10" t="s">
        <v>14</v>
      </c>
      <c r="B635" s="10" t="s">
        <v>682</v>
      </c>
      <c r="C635" s="10" t="s">
        <v>29</v>
      </c>
      <c r="D635" s="10" t="s">
        <v>30</v>
      </c>
      <c r="E635" s="5" t="s">
        <v>45</v>
      </c>
      <c r="F635" s="10" t="s">
        <v>45</v>
      </c>
      <c r="G635" s="10" t="s">
        <v>31</v>
      </c>
      <c r="H635" s="10"/>
    </row>
    <row r="636" spans="1:8" hidden="1">
      <c r="A636" s="10" t="s">
        <v>14</v>
      </c>
      <c r="B636" s="10" t="s">
        <v>683</v>
      </c>
      <c r="C636" s="10" t="s">
        <v>54</v>
      </c>
      <c r="D636" s="10" t="s">
        <v>30</v>
      </c>
      <c r="E636" s="5" t="s">
        <v>31</v>
      </c>
      <c r="F636" s="10" t="s">
        <v>31</v>
      </c>
      <c r="G636" s="10" t="s">
        <v>31</v>
      </c>
      <c r="H636" s="10"/>
    </row>
    <row r="637" spans="1:8" hidden="1">
      <c r="A637" s="10" t="s">
        <v>14</v>
      </c>
      <c r="B637" s="10" t="s">
        <v>684</v>
      </c>
      <c r="C637" s="10" t="s">
        <v>42</v>
      </c>
      <c r="D637" s="10" t="s">
        <v>30</v>
      </c>
      <c r="E637" s="5" t="s">
        <v>31</v>
      </c>
      <c r="F637" s="10" t="s">
        <v>31</v>
      </c>
      <c r="G637" s="10" t="s">
        <v>31</v>
      </c>
      <c r="H637" s="10"/>
    </row>
    <row r="638" spans="1:8" hidden="1">
      <c r="A638" s="10" t="s">
        <v>14</v>
      </c>
      <c r="B638" s="10" t="s">
        <v>685</v>
      </c>
      <c r="C638" s="10" t="s">
        <v>42</v>
      </c>
      <c r="D638" s="10" t="s">
        <v>30</v>
      </c>
      <c r="E638" s="5" t="s">
        <v>31</v>
      </c>
      <c r="F638" s="10" t="s">
        <v>31</v>
      </c>
      <c r="G638" s="10" t="s">
        <v>31</v>
      </c>
      <c r="H638" s="10"/>
    </row>
    <row r="639" spans="1:8" hidden="1">
      <c r="A639" s="10" t="s">
        <v>14</v>
      </c>
      <c r="B639" s="10" t="s">
        <v>686</v>
      </c>
      <c r="C639" s="10" t="s">
        <v>29</v>
      </c>
      <c r="D639" s="10" t="s">
        <v>30</v>
      </c>
      <c r="E639" s="5" t="s">
        <v>31</v>
      </c>
      <c r="F639" s="10" t="s">
        <v>31</v>
      </c>
      <c r="G639" s="10" t="s">
        <v>31</v>
      </c>
      <c r="H639" s="10"/>
    </row>
    <row r="640" spans="1:8" hidden="1">
      <c r="A640" s="10" t="s">
        <v>14</v>
      </c>
      <c r="B640" s="10" t="s">
        <v>687</v>
      </c>
      <c r="C640" s="10" t="s">
        <v>29</v>
      </c>
      <c r="D640" s="10" t="s">
        <v>30</v>
      </c>
      <c r="E640" s="5" t="s">
        <v>31</v>
      </c>
      <c r="F640" s="10" t="s">
        <v>31</v>
      </c>
      <c r="G640" s="10" t="s">
        <v>31</v>
      </c>
      <c r="H640" s="10"/>
    </row>
    <row r="641" spans="1:8" hidden="1">
      <c r="A641" s="10" t="s">
        <v>14</v>
      </c>
      <c r="B641" s="10" t="s">
        <v>688</v>
      </c>
      <c r="C641" s="10" t="s">
        <v>29</v>
      </c>
      <c r="D641" s="10" t="s">
        <v>30</v>
      </c>
      <c r="E641" s="5" t="s">
        <v>31</v>
      </c>
      <c r="F641" s="10" t="s">
        <v>31</v>
      </c>
      <c r="G641" s="10" t="s">
        <v>45</v>
      </c>
      <c r="H641" s="10"/>
    </row>
    <row r="642" spans="1:8" hidden="1">
      <c r="A642" s="10" t="s">
        <v>14</v>
      </c>
      <c r="B642" s="10" t="s">
        <v>689</v>
      </c>
      <c r="C642" s="10" t="s">
        <v>29</v>
      </c>
      <c r="D642" s="10" t="s">
        <v>30</v>
      </c>
      <c r="E642" s="5" t="s">
        <v>31</v>
      </c>
      <c r="F642" s="10" t="s">
        <v>31</v>
      </c>
      <c r="G642" s="10" t="s">
        <v>31</v>
      </c>
      <c r="H642" s="10"/>
    </row>
    <row r="643" spans="1:8" hidden="1">
      <c r="A643" s="10" t="s">
        <v>14</v>
      </c>
      <c r="B643" s="10" t="s">
        <v>690</v>
      </c>
      <c r="C643" s="10" t="s">
        <v>29</v>
      </c>
      <c r="D643" s="10" t="s">
        <v>30</v>
      </c>
      <c r="E643" s="5" t="s">
        <v>31</v>
      </c>
      <c r="F643" s="10" t="s">
        <v>31</v>
      </c>
      <c r="G643" s="10" t="s">
        <v>31</v>
      </c>
      <c r="H643" s="10"/>
    </row>
    <row r="644" spans="1:8" hidden="1">
      <c r="A644" s="10" t="s">
        <v>14</v>
      </c>
      <c r="B644" s="10" t="s">
        <v>691</v>
      </c>
      <c r="C644" s="10" t="s">
        <v>29</v>
      </c>
      <c r="D644" s="10" t="s">
        <v>30</v>
      </c>
      <c r="E644" s="5" t="s">
        <v>45</v>
      </c>
      <c r="F644" s="10" t="s">
        <v>45</v>
      </c>
      <c r="G644" s="10" t="s">
        <v>31</v>
      </c>
      <c r="H644" s="10"/>
    </row>
    <row r="645" spans="1:8" hidden="1">
      <c r="A645" s="10" t="s">
        <v>14</v>
      </c>
      <c r="B645" s="10" t="s">
        <v>692</v>
      </c>
      <c r="C645" s="10" t="s">
        <v>29</v>
      </c>
      <c r="D645" s="10" t="s">
        <v>30</v>
      </c>
      <c r="E645" s="5" t="s">
        <v>37</v>
      </c>
      <c r="F645" s="10" t="s">
        <v>37</v>
      </c>
      <c r="G645" s="10" t="s">
        <v>31</v>
      </c>
      <c r="H645" s="10"/>
    </row>
    <row r="646" spans="1:8" hidden="1">
      <c r="A646" s="10" t="s">
        <v>14</v>
      </c>
      <c r="B646" s="10" t="s">
        <v>693</v>
      </c>
      <c r="C646" s="10" t="s">
        <v>29</v>
      </c>
      <c r="D646" s="10" t="s">
        <v>30</v>
      </c>
      <c r="E646" s="5" t="s">
        <v>31</v>
      </c>
      <c r="F646" s="10" t="s">
        <v>31</v>
      </c>
      <c r="G646" s="10" t="s">
        <v>31</v>
      </c>
      <c r="H646" s="10"/>
    </row>
    <row r="647" spans="1:8" hidden="1">
      <c r="A647" s="10" t="s">
        <v>14</v>
      </c>
      <c r="B647" s="10" t="s">
        <v>694</v>
      </c>
      <c r="C647" s="10" t="s">
        <v>35</v>
      </c>
      <c r="D647" s="10" t="s">
        <v>30</v>
      </c>
      <c r="E647" s="5" t="s">
        <v>31</v>
      </c>
      <c r="F647" s="10" t="s">
        <v>31</v>
      </c>
      <c r="G647" s="10" t="s">
        <v>31</v>
      </c>
      <c r="H647" s="10"/>
    </row>
    <row r="648" spans="1:8" hidden="1">
      <c r="A648" s="10" t="s">
        <v>14</v>
      </c>
      <c r="B648" s="10" t="s">
        <v>695</v>
      </c>
      <c r="C648" s="10" t="s">
        <v>29</v>
      </c>
      <c r="D648" s="10" t="s">
        <v>30</v>
      </c>
      <c r="E648" s="5" t="s">
        <v>45</v>
      </c>
      <c r="F648" s="10" t="s">
        <v>31</v>
      </c>
      <c r="G648" s="10" t="s">
        <v>31</v>
      </c>
      <c r="H648" s="10"/>
    </row>
    <row r="649" spans="1:8" hidden="1">
      <c r="A649" s="10" t="s">
        <v>14</v>
      </c>
      <c r="B649" s="10" t="s">
        <v>696</v>
      </c>
      <c r="C649" s="10" t="s">
        <v>29</v>
      </c>
      <c r="D649" s="10" t="s">
        <v>30</v>
      </c>
      <c r="E649" s="5" t="s">
        <v>31</v>
      </c>
      <c r="F649" s="10" t="s">
        <v>31</v>
      </c>
      <c r="G649" s="10" t="s">
        <v>31</v>
      </c>
      <c r="H649" s="10"/>
    </row>
    <row r="650" spans="1:8" hidden="1">
      <c r="A650" s="10" t="s">
        <v>14</v>
      </c>
      <c r="B650" s="10" t="s">
        <v>697</v>
      </c>
      <c r="C650" s="10" t="s">
        <v>231</v>
      </c>
      <c r="D650" s="10" t="s">
        <v>30</v>
      </c>
      <c r="E650" s="5" t="s">
        <v>45</v>
      </c>
      <c r="F650" s="10" t="s">
        <v>31</v>
      </c>
      <c r="G650" s="10" t="s">
        <v>31</v>
      </c>
      <c r="H650" s="10"/>
    </row>
    <row r="651" spans="1:8" hidden="1">
      <c r="A651" s="10" t="s">
        <v>14</v>
      </c>
      <c r="B651" s="10" t="s">
        <v>698</v>
      </c>
      <c r="C651" s="10" t="s">
        <v>29</v>
      </c>
      <c r="D651" s="10" t="s">
        <v>30</v>
      </c>
      <c r="E651" s="5" t="s">
        <v>31</v>
      </c>
      <c r="F651" s="10" t="s">
        <v>31</v>
      </c>
      <c r="G651" s="10" t="s">
        <v>37</v>
      </c>
      <c r="H651" s="10"/>
    </row>
    <row r="652" spans="1:8" hidden="1">
      <c r="A652" s="10" t="s">
        <v>14</v>
      </c>
      <c r="B652" s="10" t="s">
        <v>699</v>
      </c>
      <c r="C652" s="10" t="s">
        <v>29</v>
      </c>
      <c r="D652" s="10" t="s">
        <v>30</v>
      </c>
      <c r="E652" s="5" t="s">
        <v>37</v>
      </c>
      <c r="F652" s="10" t="s">
        <v>37</v>
      </c>
      <c r="G652" s="10" t="s">
        <v>31</v>
      </c>
      <c r="H652" s="10"/>
    </row>
    <row r="653" spans="1:8" hidden="1">
      <c r="A653" s="10" t="s">
        <v>14</v>
      </c>
      <c r="B653" s="10" t="s">
        <v>700</v>
      </c>
      <c r="C653" s="10" t="s">
        <v>29</v>
      </c>
      <c r="D653" s="10" t="s">
        <v>30</v>
      </c>
      <c r="E653" s="5" t="s">
        <v>31</v>
      </c>
      <c r="F653" s="10" t="s">
        <v>31</v>
      </c>
      <c r="G653" s="10" t="s">
        <v>31</v>
      </c>
      <c r="H653" s="10"/>
    </row>
    <row r="654" spans="1:8" hidden="1">
      <c r="A654" s="10" t="s">
        <v>14</v>
      </c>
      <c r="B654" s="10" t="s">
        <v>701</v>
      </c>
      <c r="C654" s="10" t="s">
        <v>29</v>
      </c>
      <c r="D654" s="10" t="s">
        <v>30</v>
      </c>
      <c r="E654" s="5" t="s">
        <v>31</v>
      </c>
      <c r="F654" s="10" t="s">
        <v>31</v>
      </c>
      <c r="G654" s="10" t="s">
        <v>31</v>
      </c>
      <c r="H654" s="10"/>
    </row>
    <row r="655" spans="1:8" hidden="1">
      <c r="A655" s="10" t="s">
        <v>14</v>
      </c>
      <c r="B655" s="10" t="s">
        <v>702</v>
      </c>
      <c r="C655" s="10" t="s">
        <v>29</v>
      </c>
      <c r="D655" s="10" t="s">
        <v>30</v>
      </c>
      <c r="E655" s="5" t="s">
        <v>31</v>
      </c>
      <c r="F655" s="10" t="s">
        <v>31</v>
      </c>
      <c r="G655" s="10" t="s">
        <v>31</v>
      </c>
      <c r="H655" s="10"/>
    </row>
    <row r="656" spans="1:8" hidden="1">
      <c r="A656" s="10" t="s">
        <v>14</v>
      </c>
      <c r="B656" s="10" t="s">
        <v>703</v>
      </c>
      <c r="C656" s="10" t="s">
        <v>29</v>
      </c>
      <c r="D656" s="10" t="s">
        <v>30</v>
      </c>
      <c r="E656" s="5" t="s">
        <v>31</v>
      </c>
      <c r="F656" s="10" t="s">
        <v>31</v>
      </c>
      <c r="G656" s="10" t="s">
        <v>31</v>
      </c>
      <c r="H656" s="10"/>
    </row>
    <row r="657" spans="1:8" hidden="1">
      <c r="A657" s="10" t="s">
        <v>14</v>
      </c>
      <c r="B657" s="10" t="s">
        <v>704</v>
      </c>
      <c r="C657" s="10" t="s">
        <v>29</v>
      </c>
      <c r="D657" s="10" t="s">
        <v>30</v>
      </c>
      <c r="E657" s="5" t="s">
        <v>31</v>
      </c>
      <c r="F657" s="10" t="s">
        <v>31</v>
      </c>
      <c r="G657" s="10" t="s">
        <v>31</v>
      </c>
      <c r="H657" s="10"/>
    </row>
    <row r="658" spans="1:8" hidden="1">
      <c r="A658" s="10" t="s">
        <v>14</v>
      </c>
      <c r="B658" s="10" t="s">
        <v>705</v>
      </c>
      <c r="C658" s="10" t="s">
        <v>29</v>
      </c>
      <c r="D658" s="10" t="s">
        <v>30</v>
      </c>
      <c r="E658" s="5" t="s">
        <v>31</v>
      </c>
      <c r="F658" s="10" t="s">
        <v>31</v>
      </c>
      <c r="G658" s="10" t="s">
        <v>31</v>
      </c>
      <c r="H658" s="10"/>
    </row>
    <row r="659" spans="1:8" hidden="1">
      <c r="A659" s="10" t="s">
        <v>14</v>
      </c>
      <c r="B659" s="10" t="s">
        <v>706</v>
      </c>
      <c r="C659" s="10" t="s">
        <v>29</v>
      </c>
      <c r="D659" s="10" t="s">
        <v>30</v>
      </c>
      <c r="E659" s="5" t="s">
        <v>31</v>
      </c>
      <c r="F659" s="10" t="s">
        <v>31</v>
      </c>
      <c r="G659" s="10" t="s">
        <v>45</v>
      </c>
      <c r="H659" s="10"/>
    </row>
    <row r="660" spans="1:8" hidden="1">
      <c r="A660" s="10" t="s">
        <v>14</v>
      </c>
      <c r="B660" s="10" t="s">
        <v>707</v>
      </c>
      <c r="C660" s="10" t="s">
        <v>29</v>
      </c>
      <c r="D660" s="10" t="s">
        <v>36</v>
      </c>
      <c r="E660" s="5" t="s">
        <v>31</v>
      </c>
      <c r="F660" s="10" t="s">
        <v>31</v>
      </c>
      <c r="G660" s="10" t="s">
        <v>31</v>
      </c>
      <c r="H660" s="10"/>
    </row>
    <row r="661" spans="1:8" hidden="1">
      <c r="A661" s="10" t="s">
        <v>14</v>
      </c>
      <c r="B661" s="10" t="s">
        <v>708</v>
      </c>
      <c r="C661" s="10" t="s">
        <v>29</v>
      </c>
      <c r="D661" s="10" t="s">
        <v>30</v>
      </c>
      <c r="E661" s="5" t="s">
        <v>31</v>
      </c>
      <c r="F661" s="10" t="s">
        <v>31</v>
      </c>
      <c r="G661" s="10" t="s">
        <v>31</v>
      </c>
      <c r="H661" s="10"/>
    </row>
    <row r="662" spans="1:8" hidden="1">
      <c r="A662" s="10" t="s">
        <v>14</v>
      </c>
      <c r="B662" s="10" t="s">
        <v>709</v>
      </c>
      <c r="C662" s="10" t="s">
        <v>29</v>
      </c>
      <c r="D662" s="10" t="s">
        <v>30</v>
      </c>
      <c r="E662" s="5" t="s">
        <v>31</v>
      </c>
      <c r="F662" s="10" t="s">
        <v>31</v>
      </c>
      <c r="G662" s="10" t="s">
        <v>31</v>
      </c>
      <c r="H662" s="10"/>
    </row>
    <row r="663" spans="1:8" hidden="1">
      <c r="A663" s="10" t="s">
        <v>14</v>
      </c>
      <c r="B663" s="10" t="s">
        <v>710</v>
      </c>
      <c r="C663" s="10" t="s">
        <v>29</v>
      </c>
      <c r="D663" s="10" t="s">
        <v>30</v>
      </c>
      <c r="E663" s="5" t="s">
        <v>31</v>
      </c>
      <c r="F663" s="10" t="s">
        <v>31</v>
      </c>
      <c r="G663" s="10" t="s">
        <v>31</v>
      </c>
      <c r="H663" s="10"/>
    </row>
    <row r="664" spans="1:8" hidden="1">
      <c r="A664" s="10" t="s">
        <v>14</v>
      </c>
      <c r="B664" s="10" t="s">
        <v>711</v>
      </c>
      <c r="C664" s="10" t="s">
        <v>29</v>
      </c>
      <c r="D664" s="10" t="s">
        <v>30</v>
      </c>
      <c r="E664" s="5" t="s">
        <v>37</v>
      </c>
      <c r="F664" s="10" t="s">
        <v>37</v>
      </c>
      <c r="G664" s="10" t="s">
        <v>31</v>
      </c>
      <c r="H664" s="10"/>
    </row>
    <row r="665" spans="1:8" hidden="1">
      <c r="A665" s="10" t="s">
        <v>14</v>
      </c>
      <c r="B665" s="10" t="s">
        <v>712</v>
      </c>
      <c r="C665" s="10" t="s">
        <v>29</v>
      </c>
      <c r="D665" s="10" t="s">
        <v>30</v>
      </c>
      <c r="E665" s="5" t="s">
        <v>31</v>
      </c>
      <c r="F665" s="10" t="s">
        <v>31</v>
      </c>
      <c r="G665" s="10" t="s">
        <v>31</v>
      </c>
      <c r="H665" s="10"/>
    </row>
    <row r="666" spans="1:8" hidden="1">
      <c r="A666" s="10" t="s">
        <v>14</v>
      </c>
      <c r="B666" s="10" t="s">
        <v>713</v>
      </c>
      <c r="C666" s="10" t="s">
        <v>29</v>
      </c>
      <c r="D666" s="10" t="s">
        <v>30</v>
      </c>
      <c r="E666" s="5" t="s">
        <v>31</v>
      </c>
      <c r="F666" s="10" t="s">
        <v>31</v>
      </c>
      <c r="G666" s="10" t="s">
        <v>31</v>
      </c>
      <c r="H666" s="10"/>
    </row>
    <row r="667" spans="1:8" hidden="1">
      <c r="A667" s="10" t="s">
        <v>14</v>
      </c>
      <c r="B667" s="10" t="s">
        <v>714</v>
      </c>
      <c r="C667" s="10" t="s">
        <v>29</v>
      </c>
      <c r="D667" s="10" t="s">
        <v>30</v>
      </c>
      <c r="E667" s="5" t="s">
        <v>31</v>
      </c>
      <c r="F667" s="10" t="s">
        <v>31</v>
      </c>
      <c r="G667" s="10" t="s">
        <v>31</v>
      </c>
      <c r="H667" s="10"/>
    </row>
    <row r="668" spans="1:8" hidden="1">
      <c r="A668" s="10" t="s">
        <v>14</v>
      </c>
      <c r="B668" s="10" t="s">
        <v>715</v>
      </c>
      <c r="C668" s="10" t="s">
        <v>29</v>
      </c>
      <c r="D668" s="10" t="s">
        <v>30</v>
      </c>
      <c r="E668" s="5" t="s">
        <v>31</v>
      </c>
      <c r="F668" s="10" t="s">
        <v>31</v>
      </c>
      <c r="G668" s="10" t="s">
        <v>31</v>
      </c>
      <c r="H668" s="10"/>
    </row>
    <row r="669" spans="1:8" hidden="1">
      <c r="A669" s="10" t="s">
        <v>14</v>
      </c>
      <c r="B669" s="10" t="s">
        <v>716</v>
      </c>
      <c r="C669" s="10" t="s">
        <v>29</v>
      </c>
      <c r="D669" s="10" t="s">
        <v>30</v>
      </c>
      <c r="E669" s="5" t="s">
        <v>31</v>
      </c>
      <c r="F669" s="10" t="s">
        <v>31</v>
      </c>
      <c r="G669" s="10" t="s">
        <v>31</v>
      </c>
      <c r="H669" s="10"/>
    </row>
    <row r="670" spans="1:8" hidden="1">
      <c r="A670" s="10" t="s">
        <v>14</v>
      </c>
      <c r="B670" s="10" t="s">
        <v>717</v>
      </c>
      <c r="C670" s="10" t="s">
        <v>29</v>
      </c>
      <c r="D670" s="10" t="s">
        <v>30</v>
      </c>
      <c r="E670" s="5" t="s">
        <v>31</v>
      </c>
      <c r="F670" s="10" t="s">
        <v>31</v>
      </c>
      <c r="G670" s="10" t="s">
        <v>31</v>
      </c>
      <c r="H670" s="10"/>
    </row>
    <row r="671" spans="1:8" hidden="1">
      <c r="A671" s="10" t="s">
        <v>14</v>
      </c>
      <c r="B671" s="10" t="s">
        <v>718</v>
      </c>
      <c r="C671" s="10" t="s">
        <v>54</v>
      </c>
      <c r="D671" s="10" t="s">
        <v>30</v>
      </c>
      <c r="E671" s="5" t="s">
        <v>45</v>
      </c>
      <c r="F671" s="10" t="s">
        <v>45</v>
      </c>
      <c r="G671" s="10" t="s">
        <v>45</v>
      </c>
      <c r="H671" s="10"/>
    </row>
    <row r="672" spans="1:8" hidden="1">
      <c r="A672" s="10" t="s">
        <v>14</v>
      </c>
      <c r="B672" s="10" t="s">
        <v>719</v>
      </c>
      <c r="C672" s="10" t="s">
        <v>29</v>
      </c>
      <c r="D672" s="10" t="s">
        <v>30</v>
      </c>
      <c r="E672" s="5" t="s">
        <v>31</v>
      </c>
      <c r="F672" s="10" t="s">
        <v>31</v>
      </c>
      <c r="G672" s="10" t="s">
        <v>31</v>
      </c>
      <c r="H672" s="10"/>
    </row>
    <row r="673" spans="1:8" hidden="1">
      <c r="A673" s="10" t="s">
        <v>14</v>
      </c>
      <c r="B673" s="10" t="s">
        <v>720</v>
      </c>
      <c r="C673" s="10" t="s">
        <v>29</v>
      </c>
      <c r="D673" s="10" t="s">
        <v>30</v>
      </c>
      <c r="E673" s="5" t="s">
        <v>31</v>
      </c>
      <c r="F673" s="10" t="s">
        <v>31</v>
      </c>
      <c r="G673" s="10" t="s">
        <v>31</v>
      </c>
      <c r="H673" s="10"/>
    </row>
    <row r="674" spans="1:8" hidden="1">
      <c r="A674" s="10" t="s">
        <v>14</v>
      </c>
      <c r="B674" s="10" t="s">
        <v>721</v>
      </c>
      <c r="C674" s="10" t="s">
        <v>29</v>
      </c>
      <c r="D674" s="10" t="s">
        <v>30</v>
      </c>
      <c r="E674" s="5" t="s">
        <v>31</v>
      </c>
      <c r="F674" s="10" t="s">
        <v>31</v>
      </c>
      <c r="G674" s="10" t="s">
        <v>31</v>
      </c>
      <c r="H674" s="10"/>
    </row>
    <row r="675" spans="1:8" hidden="1">
      <c r="A675" s="10" t="s">
        <v>14</v>
      </c>
      <c r="B675" s="10" t="s">
        <v>722</v>
      </c>
      <c r="C675" s="10" t="s">
        <v>29</v>
      </c>
      <c r="D675" s="10" t="s">
        <v>36</v>
      </c>
      <c r="E675" s="5" t="s">
        <v>31</v>
      </c>
      <c r="F675" s="10" t="s">
        <v>31</v>
      </c>
      <c r="G675" s="10" t="s">
        <v>31</v>
      </c>
      <c r="H675" s="10"/>
    </row>
    <row r="676" spans="1:8" hidden="1">
      <c r="A676" s="10" t="s">
        <v>14</v>
      </c>
      <c r="B676" s="10" t="s">
        <v>723</v>
      </c>
      <c r="C676" s="10" t="s">
        <v>29</v>
      </c>
      <c r="D676" s="10" t="s">
        <v>30</v>
      </c>
      <c r="E676" s="5" t="s">
        <v>31</v>
      </c>
      <c r="F676" s="10" t="s">
        <v>31</v>
      </c>
      <c r="G676" s="10" t="s">
        <v>31</v>
      </c>
      <c r="H676" s="10"/>
    </row>
    <row r="677" spans="1:8" hidden="1">
      <c r="A677" s="10" t="s">
        <v>14</v>
      </c>
      <c r="B677" s="10" t="s">
        <v>724</v>
      </c>
      <c r="C677" s="10" t="s">
        <v>29</v>
      </c>
      <c r="D677" s="10" t="s">
        <v>30</v>
      </c>
      <c r="E677" s="5" t="s">
        <v>31</v>
      </c>
      <c r="F677" s="10" t="s">
        <v>31</v>
      </c>
      <c r="G677" s="10" t="s">
        <v>31</v>
      </c>
      <c r="H677" s="10"/>
    </row>
    <row r="678" spans="1:8" hidden="1">
      <c r="A678" s="10" t="s">
        <v>14</v>
      </c>
      <c r="B678" s="10" t="s">
        <v>725</v>
      </c>
      <c r="C678" s="10" t="s">
        <v>29</v>
      </c>
      <c r="D678" s="10" t="s">
        <v>30</v>
      </c>
      <c r="E678" s="5" t="s">
        <v>37</v>
      </c>
      <c r="F678" s="10" t="s">
        <v>37</v>
      </c>
      <c r="G678" s="10" t="s">
        <v>31</v>
      </c>
      <c r="H678" s="10"/>
    </row>
    <row r="679" spans="1:8" hidden="1">
      <c r="A679" s="10" t="s">
        <v>14</v>
      </c>
      <c r="B679" s="10" t="s">
        <v>726</v>
      </c>
      <c r="C679" s="10" t="s">
        <v>29</v>
      </c>
      <c r="D679" s="10" t="s">
        <v>30</v>
      </c>
      <c r="E679" s="5" t="s">
        <v>31</v>
      </c>
      <c r="F679" s="10" t="s">
        <v>31</v>
      </c>
      <c r="G679" s="10" t="s">
        <v>31</v>
      </c>
      <c r="H679" s="10"/>
    </row>
    <row r="680" spans="1:8" hidden="1">
      <c r="A680" s="10" t="s">
        <v>14</v>
      </c>
      <c r="B680" s="10" t="s">
        <v>727</v>
      </c>
      <c r="C680" s="10" t="s">
        <v>29</v>
      </c>
      <c r="D680" s="10" t="s">
        <v>30</v>
      </c>
      <c r="E680" s="5" t="s">
        <v>45</v>
      </c>
      <c r="F680" s="10" t="s">
        <v>45</v>
      </c>
      <c r="G680" s="10" t="s">
        <v>31</v>
      </c>
      <c r="H680" s="10"/>
    </row>
    <row r="681" spans="1:8" hidden="1">
      <c r="A681" s="10" t="s">
        <v>14</v>
      </c>
      <c r="B681" s="10" t="s">
        <v>728</v>
      </c>
      <c r="C681" s="10" t="s">
        <v>29</v>
      </c>
      <c r="D681" s="10" t="s">
        <v>30</v>
      </c>
      <c r="E681" s="5" t="s">
        <v>31</v>
      </c>
      <c r="F681" s="10" t="s">
        <v>31</v>
      </c>
      <c r="G681" s="10" t="s">
        <v>31</v>
      </c>
      <c r="H681" s="10"/>
    </row>
    <row r="682" spans="1:8" hidden="1">
      <c r="A682" s="10" t="s">
        <v>14</v>
      </c>
      <c r="B682" s="10" t="s">
        <v>729</v>
      </c>
      <c r="C682" s="10" t="s">
        <v>29</v>
      </c>
      <c r="D682" s="10" t="s">
        <v>30</v>
      </c>
      <c r="E682" s="5" t="s">
        <v>31</v>
      </c>
      <c r="F682" s="10" t="s">
        <v>31</v>
      </c>
      <c r="G682" s="10" t="s">
        <v>31</v>
      </c>
      <c r="H682" s="10"/>
    </row>
    <row r="683" spans="1:8" hidden="1">
      <c r="A683" s="10" t="s">
        <v>14</v>
      </c>
      <c r="B683" s="10" t="s">
        <v>730</v>
      </c>
      <c r="C683" s="10" t="s">
        <v>29</v>
      </c>
      <c r="D683" s="10" t="s">
        <v>30</v>
      </c>
      <c r="E683" s="5" t="s">
        <v>31</v>
      </c>
      <c r="F683" s="10" t="s">
        <v>31</v>
      </c>
      <c r="G683" s="10" t="s">
        <v>31</v>
      </c>
      <c r="H683" s="10"/>
    </row>
    <row r="684" spans="1:8" hidden="1">
      <c r="A684" s="10" t="s">
        <v>14</v>
      </c>
      <c r="B684" s="10" t="s">
        <v>731</v>
      </c>
      <c r="C684" s="10" t="s">
        <v>29</v>
      </c>
      <c r="D684" s="10" t="s">
        <v>30</v>
      </c>
      <c r="E684" s="5" t="s">
        <v>31</v>
      </c>
      <c r="F684" s="10" t="s">
        <v>31</v>
      </c>
      <c r="G684" s="10" t="s">
        <v>31</v>
      </c>
      <c r="H684" s="10"/>
    </row>
    <row r="685" spans="1:8" hidden="1">
      <c r="A685" s="10" t="s">
        <v>14</v>
      </c>
      <c r="B685" s="10" t="s">
        <v>732</v>
      </c>
      <c r="C685" s="10" t="s">
        <v>29</v>
      </c>
      <c r="D685" s="10" t="s">
        <v>30</v>
      </c>
      <c r="E685" s="5" t="s">
        <v>31</v>
      </c>
      <c r="F685" s="10" t="s">
        <v>31</v>
      </c>
      <c r="G685" s="10" t="s">
        <v>37</v>
      </c>
      <c r="H685" s="10"/>
    </row>
    <row r="686" spans="1:8" hidden="1">
      <c r="A686" s="10" t="s">
        <v>14</v>
      </c>
      <c r="B686" s="10" t="s">
        <v>733</v>
      </c>
      <c r="C686" s="10" t="s">
        <v>29</v>
      </c>
      <c r="D686" s="10" t="s">
        <v>30</v>
      </c>
      <c r="E686" s="5" t="s">
        <v>31</v>
      </c>
      <c r="F686" s="10" t="s">
        <v>31</v>
      </c>
      <c r="G686" s="10" t="s">
        <v>31</v>
      </c>
      <c r="H686" s="10"/>
    </row>
    <row r="687" spans="1:8" hidden="1">
      <c r="A687" s="10" t="s">
        <v>14</v>
      </c>
      <c r="B687" s="10" t="s">
        <v>734</v>
      </c>
      <c r="C687" s="10" t="s">
        <v>29</v>
      </c>
      <c r="D687" s="10" t="s">
        <v>30</v>
      </c>
      <c r="E687" s="5" t="s">
        <v>37</v>
      </c>
      <c r="F687" s="10" t="s">
        <v>45</v>
      </c>
      <c r="G687" s="10" t="s">
        <v>31</v>
      </c>
      <c r="H687" s="10"/>
    </row>
    <row r="688" spans="1:8" hidden="1">
      <c r="A688" s="10" t="s">
        <v>14</v>
      </c>
      <c r="B688" s="10" t="s">
        <v>735</v>
      </c>
      <c r="C688" s="10" t="s">
        <v>29</v>
      </c>
      <c r="D688" s="10" t="s">
        <v>30</v>
      </c>
      <c r="E688" s="5" t="s">
        <v>31</v>
      </c>
      <c r="F688" s="10" t="s">
        <v>31</v>
      </c>
      <c r="G688" s="10" t="s">
        <v>31</v>
      </c>
      <c r="H688" s="10"/>
    </row>
    <row r="689" spans="1:8" hidden="1">
      <c r="A689" s="10" t="s">
        <v>14</v>
      </c>
      <c r="B689" s="10" t="s">
        <v>736</v>
      </c>
      <c r="C689" s="10" t="s">
        <v>29</v>
      </c>
      <c r="D689" s="10" t="s">
        <v>30</v>
      </c>
      <c r="E689" s="5" t="s">
        <v>31</v>
      </c>
      <c r="F689" s="10" t="s">
        <v>31</v>
      </c>
      <c r="G689" s="10" t="s">
        <v>31</v>
      </c>
      <c r="H689" s="10"/>
    </row>
    <row r="690" spans="1:8" hidden="1">
      <c r="A690" s="10" t="s">
        <v>14</v>
      </c>
      <c r="B690" s="10" t="s">
        <v>737</v>
      </c>
      <c r="C690" s="10" t="s">
        <v>29</v>
      </c>
      <c r="D690" s="10" t="s">
        <v>30</v>
      </c>
      <c r="E690" s="5" t="s">
        <v>31</v>
      </c>
      <c r="F690" s="10" t="s">
        <v>31</v>
      </c>
      <c r="G690" s="10" t="s">
        <v>31</v>
      </c>
      <c r="H690" s="10"/>
    </row>
    <row r="691" spans="1:8" hidden="1">
      <c r="A691" s="10" t="s">
        <v>14</v>
      </c>
      <c r="B691" s="10" t="s">
        <v>738</v>
      </c>
      <c r="C691" s="10" t="s">
        <v>231</v>
      </c>
      <c r="D691" s="10" t="s">
        <v>30</v>
      </c>
      <c r="E691" s="5" t="s">
        <v>37</v>
      </c>
      <c r="F691" s="10" t="s">
        <v>37</v>
      </c>
      <c r="G691" s="10" t="s">
        <v>31</v>
      </c>
      <c r="H691" s="10"/>
    </row>
    <row r="692" spans="1:8" hidden="1">
      <c r="A692" s="10" t="s">
        <v>14</v>
      </c>
      <c r="B692" s="10" t="s">
        <v>739</v>
      </c>
      <c r="C692" s="10" t="s">
        <v>42</v>
      </c>
      <c r="D692" s="10" t="s">
        <v>30</v>
      </c>
      <c r="E692" s="5" t="s">
        <v>31</v>
      </c>
      <c r="F692" s="10" t="s">
        <v>31</v>
      </c>
      <c r="G692" s="10" t="s">
        <v>31</v>
      </c>
      <c r="H692" s="10"/>
    </row>
    <row r="693" spans="1:8" hidden="1">
      <c r="A693" s="10" t="s">
        <v>14</v>
      </c>
      <c r="B693" s="10" t="s">
        <v>740</v>
      </c>
      <c r="C693" s="10" t="s">
        <v>54</v>
      </c>
      <c r="D693" s="10" t="s">
        <v>30</v>
      </c>
      <c r="E693" s="5" t="s">
        <v>31</v>
      </c>
      <c r="F693" s="10" t="s">
        <v>31</v>
      </c>
      <c r="G693" s="10" t="s">
        <v>31</v>
      </c>
      <c r="H693" s="10"/>
    </row>
    <row r="694" spans="1:8" hidden="1">
      <c r="A694" s="10" t="s">
        <v>14</v>
      </c>
      <c r="B694" s="10" t="s">
        <v>741</v>
      </c>
      <c r="C694" s="10" t="s">
        <v>42</v>
      </c>
      <c r="D694" s="10" t="s">
        <v>30</v>
      </c>
      <c r="E694" s="5" t="s">
        <v>31</v>
      </c>
      <c r="F694" s="10" t="s">
        <v>31</v>
      </c>
      <c r="G694" s="10" t="s">
        <v>45</v>
      </c>
      <c r="H694" s="10"/>
    </row>
    <row r="695" spans="1:8" hidden="1">
      <c r="A695" s="10" t="s">
        <v>14</v>
      </c>
      <c r="B695" s="10" t="s">
        <v>742</v>
      </c>
      <c r="C695" s="10" t="s">
        <v>29</v>
      </c>
      <c r="D695" s="10" t="s">
        <v>30</v>
      </c>
      <c r="E695" s="5" t="s">
        <v>31</v>
      </c>
      <c r="F695" s="10" t="s">
        <v>31</v>
      </c>
      <c r="G695" s="10" t="s">
        <v>31</v>
      </c>
      <c r="H695" s="10"/>
    </row>
    <row r="696" spans="1:8" hidden="1">
      <c r="A696" s="10" t="s">
        <v>14</v>
      </c>
      <c r="B696" s="10" t="s">
        <v>743</v>
      </c>
      <c r="C696" s="10" t="s">
        <v>29</v>
      </c>
      <c r="D696" s="10" t="s">
        <v>30</v>
      </c>
      <c r="E696" s="5" t="s">
        <v>31</v>
      </c>
      <c r="F696" s="10" t="s">
        <v>31</v>
      </c>
      <c r="G696" s="10" t="s">
        <v>31</v>
      </c>
      <c r="H696" s="10"/>
    </row>
    <row r="697" spans="1:8" hidden="1">
      <c r="A697" s="10" t="s">
        <v>14</v>
      </c>
      <c r="B697" s="10" t="s">
        <v>744</v>
      </c>
      <c r="C697" s="10" t="s">
        <v>29</v>
      </c>
      <c r="D697" s="10" t="s">
        <v>30</v>
      </c>
      <c r="E697" s="5" t="s">
        <v>31</v>
      </c>
      <c r="F697" s="10" t="s">
        <v>31</v>
      </c>
      <c r="G697" s="10" t="s">
        <v>31</v>
      </c>
      <c r="H697" s="10"/>
    </row>
    <row r="698" spans="1:8" hidden="1">
      <c r="A698" s="10" t="s">
        <v>14</v>
      </c>
      <c r="B698" s="10" t="s">
        <v>745</v>
      </c>
      <c r="C698" s="10" t="s">
        <v>29</v>
      </c>
      <c r="D698" s="10" t="s">
        <v>30</v>
      </c>
      <c r="E698" s="5" t="s">
        <v>31</v>
      </c>
      <c r="F698" s="10" t="s">
        <v>31</v>
      </c>
      <c r="G698" s="10" t="s">
        <v>37</v>
      </c>
      <c r="H698" s="10"/>
    </row>
    <row r="699" spans="1:8" hidden="1">
      <c r="A699" s="10" t="s">
        <v>14</v>
      </c>
      <c r="B699" s="10" t="s">
        <v>746</v>
      </c>
      <c r="C699" s="10" t="s">
        <v>29</v>
      </c>
      <c r="D699" s="10" t="s">
        <v>30</v>
      </c>
      <c r="E699" s="5" t="s">
        <v>31</v>
      </c>
      <c r="F699" s="10" t="s">
        <v>31</v>
      </c>
      <c r="G699" s="10" t="s">
        <v>31</v>
      </c>
      <c r="H699" s="10"/>
    </row>
    <row r="700" spans="1:8" hidden="1">
      <c r="A700" s="10" t="s">
        <v>14</v>
      </c>
      <c r="B700" s="10" t="s">
        <v>747</v>
      </c>
      <c r="C700" s="10" t="s">
        <v>29</v>
      </c>
      <c r="D700" s="10" t="s">
        <v>30</v>
      </c>
      <c r="E700" s="5" t="s">
        <v>31</v>
      </c>
      <c r="F700" s="10" t="s">
        <v>31</v>
      </c>
      <c r="G700" s="10" t="s">
        <v>31</v>
      </c>
      <c r="H700" s="10"/>
    </row>
    <row r="701" spans="1:8" hidden="1">
      <c r="A701" s="10" t="s">
        <v>14</v>
      </c>
      <c r="B701" s="10" t="s">
        <v>748</v>
      </c>
      <c r="C701" s="10" t="s">
        <v>29</v>
      </c>
      <c r="D701" s="10" t="s">
        <v>30</v>
      </c>
      <c r="E701" s="5" t="s">
        <v>31</v>
      </c>
      <c r="F701" s="10" t="s">
        <v>31</v>
      </c>
      <c r="G701" s="10" t="s">
        <v>31</v>
      </c>
      <c r="H701" s="10"/>
    </row>
    <row r="702" spans="1:8" hidden="1">
      <c r="A702" s="10" t="s">
        <v>14</v>
      </c>
      <c r="B702" s="10" t="s">
        <v>749</v>
      </c>
      <c r="C702" s="10" t="s">
        <v>54</v>
      </c>
      <c r="D702" s="10" t="s">
        <v>30</v>
      </c>
      <c r="E702" s="5" t="s">
        <v>31</v>
      </c>
      <c r="F702" s="10" t="s">
        <v>31</v>
      </c>
      <c r="G702" s="10" t="s">
        <v>37</v>
      </c>
      <c r="H702" s="10"/>
    </row>
    <row r="703" spans="1:8" hidden="1">
      <c r="A703" s="10" t="s">
        <v>14</v>
      </c>
      <c r="B703" s="10" t="s">
        <v>750</v>
      </c>
      <c r="C703" s="10" t="s">
        <v>231</v>
      </c>
      <c r="D703" s="10" t="s">
        <v>30</v>
      </c>
      <c r="E703" s="5" t="s">
        <v>45</v>
      </c>
      <c r="F703" s="10" t="s">
        <v>45</v>
      </c>
      <c r="G703" s="10" t="s">
        <v>31</v>
      </c>
      <c r="H703" s="10"/>
    </row>
    <row r="704" spans="1:8" hidden="1">
      <c r="A704" s="10" t="s">
        <v>14</v>
      </c>
      <c r="B704" s="10" t="s">
        <v>751</v>
      </c>
      <c r="C704" s="10" t="s">
        <v>29</v>
      </c>
      <c r="D704" s="10" t="s">
        <v>30</v>
      </c>
      <c r="E704" s="5" t="s">
        <v>31</v>
      </c>
      <c r="F704" s="10" t="s">
        <v>31</v>
      </c>
      <c r="G704" s="10" t="s">
        <v>31</v>
      </c>
      <c r="H704" s="10"/>
    </row>
    <row r="705" spans="1:8" hidden="1">
      <c r="A705" s="10" t="s">
        <v>14</v>
      </c>
      <c r="B705" s="10" t="s">
        <v>752</v>
      </c>
      <c r="C705" s="10" t="s">
        <v>29</v>
      </c>
      <c r="D705" s="10" t="s">
        <v>30</v>
      </c>
      <c r="E705" s="5" t="s">
        <v>31</v>
      </c>
      <c r="F705" s="10" t="s">
        <v>31</v>
      </c>
      <c r="G705" s="10" t="s">
        <v>31</v>
      </c>
      <c r="H705" s="10"/>
    </row>
    <row r="706" spans="1:8" hidden="1">
      <c r="A706" s="10" t="s">
        <v>14</v>
      </c>
      <c r="B706" s="10" t="s">
        <v>753</v>
      </c>
      <c r="C706" s="10" t="s">
        <v>29</v>
      </c>
      <c r="D706" s="10" t="s">
        <v>30</v>
      </c>
      <c r="E706" s="5" t="s">
        <v>31</v>
      </c>
      <c r="F706" s="10" t="s">
        <v>31</v>
      </c>
      <c r="G706" s="10" t="s">
        <v>31</v>
      </c>
      <c r="H706" s="10"/>
    </row>
    <row r="707" spans="1:8" hidden="1">
      <c r="A707" s="10" t="s">
        <v>14</v>
      </c>
      <c r="B707" s="10" t="s">
        <v>754</v>
      </c>
      <c r="C707" s="10" t="s">
        <v>29</v>
      </c>
      <c r="D707" s="10" t="s">
        <v>30</v>
      </c>
      <c r="E707" s="5" t="s">
        <v>31</v>
      </c>
      <c r="F707" s="10" t="s">
        <v>31</v>
      </c>
      <c r="G707" s="10" t="s">
        <v>31</v>
      </c>
      <c r="H707" s="10"/>
    </row>
    <row r="708" spans="1:8" hidden="1">
      <c r="A708" s="10" t="s">
        <v>14</v>
      </c>
      <c r="B708" s="10" t="s">
        <v>755</v>
      </c>
      <c r="C708" s="10" t="s">
        <v>54</v>
      </c>
      <c r="D708" s="10" t="s">
        <v>30</v>
      </c>
      <c r="E708" s="5" t="s">
        <v>31</v>
      </c>
      <c r="F708" s="10" t="s">
        <v>31</v>
      </c>
      <c r="G708" s="10" t="s">
        <v>31</v>
      </c>
      <c r="H708" s="10"/>
    </row>
    <row r="709" spans="1:8" hidden="1">
      <c r="A709" s="10" t="s">
        <v>14</v>
      </c>
      <c r="B709" s="10" t="s">
        <v>756</v>
      </c>
      <c r="C709" s="10" t="s">
        <v>29</v>
      </c>
      <c r="D709" s="10" t="s">
        <v>30</v>
      </c>
      <c r="E709" s="5" t="s">
        <v>31</v>
      </c>
      <c r="F709" s="10" t="s">
        <v>31</v>
      </c>
      <c r="G709" s="10" t="s">
        <v>31</v>
      </c>
      <c r="H709" s="10"/>
    </row>
    <row r="710" spans="1:8" hidden="1">
      <c r="A710" s="10" t="s">
        <v>14</v>
      </c>
      <c r="B710" s="10" t="s">
        <v>757</v>
      </c>
      <c r="C710" s="10" t="s">
        <v>29</v>
      </c>
      <c r="D710" s="10" t="s">
        <v>30</v>
      </c>
      <c r="E710" s="5" t="s">
        <v>37</v>
      </c>
      <c r="F710" s="10" t="s">
        <v>37</v>
      </c>
      <c r="G710" s="10" t="s">
        <v>31</v>
      </c>
      <c r="H710" s="10"/>
    </row>
    <row r="711" spans="1:8" hidden="1">
      <c r="A711" s="10" t="s">
        <v>14</v>
      </c>
      <c r="B711" s="10" t="s">
        <v>758</v>
      </c>
      <c r="C711" s="10" t="s">
        <v>29</v>
      </c>
      <c r="D711" s="10" t="s">
        <v>30</v>
      </c>
      <c r="E711" s="5" t="s">
        <v>31</v>
      </c>
      <c r="F711" s="10" t="s">
        <v>31</v>
      </c>
      <c r="G711" s="10" t="s">
        <v>45</v>
      </c>
      <c r="H711" s="10"/>
    </row>
    <row r="712" spans="1:8" hidden="1">
      <c r="A712" s="10" t="s">
        <v>14</v>
      </c>
      <c r="B712" s="10" t="s">
        <v>759</v>
      </c>
      <c r="C712" s="10" t="s">
        <v>29</v>
      </c>
      <c r="D712" s="10" t="s">
        <v>30</v>
      </c>
      <c r="E712" s="5" t="s">
        <v>31</v>
      </c>
      <c r="F712" s="10" t="s">
        <v>31</v>
      </c>
      <c r="G712" s="10" t="s">
        <v>31</v>
      </c>
      <c r="H712" s="10"/>
    </row>
    <row r="713" spans="1:8" hidden="1">
      <c r="A713" s="10" t="s">
        <v>14</v>
      </c>
      <c r="B713" s="10" t="s">
        <v>760</v>
      </c>
      <c r="C713" s="10" t="s">
        <v>29</v>
      </c>
      <c r="D713" s="10" t="s">
        <v>30</v>
      </c>
      <c r="E713" s="5" t="s">
        <v>31</v>
      </c>
      <c r="F713" s="10" t="s">
        <v>31</v>
      </c>
      <c r="G713" s="10" t="s">
        <v>31</v>
      </c>
      <c r="H713" s="10"/>
    </row>
    <row r="714" spans="1:8" hidden="1">
      <c r="A714" s="10" t="s">
        <v>14</v>
      </c>
      <c r="B714" s="10" t="s">
        <v>761</v>
      </c>
      <c r="C714" s="10" t="s">
        <v>29</v>
      </c>
      <c r="D714" s="10" t="s">
        <v>30</v>
      </c>
      <c r="E714" s="5" t="s">
        <v>31</v>
      </c>
      <c r="F714" s="10" t="s">
        <v>31</v>
      </c>
      <c r="G714" s="10" t="s">
        <v>31</v>
      </c>
      <c r="H714" s="10"/>
    </row>
    <row r="715" spans="1:8" hidden="1">
      <c r="A715" s="10" t="s">
        <v>14</v>
      </c>
      <c r="B715" s="10" t="s">
        <v>762</v>
      </c>
      <c r="C715" s="10" t="s">
        <v>54</v>
      </c>
      <c r="D715" s="10" t="s">
        <v>30</v>
      </c>
      <c r="E715" s="5" t="s">
        <v>37</v>
      </c>
      <c r="F715" s="10" t="s">
        <v>37</v>
      </c>
      <c r="G715" s="10" t="s">
        <v>45</v>
      </c>
      <c r="H715" s="10"/>
    </row>
    <row r="716" spans="1:8" hidden="1">
      <c r="A716" s="10" t="s">
        <v>14</v>
      </c>
      <c r="B716" s="10" t="s">
        <v>763</v>
      </c>
      <c r="C716" s="10" t="s">
        <v>29</v>
      </c>
      <c r="D716" s="10" t="s">
        <v>30</v>
      </c>
      <c r="E716" s="5" t="s">
        <v>45</v>
      </c>
      <c r="F716" s="10" t="s">
        <v>45</v>
      </c>
      <c r="G716" s="10" t="s">
        <v>31</v>
      </c>
      <c r="H716" s="10"/>
    </row>
    <row r="717" spans="1:8" hidden="1">
      <c r="A717" s="10" t="s">
        <v>14</v>
      </c>
      <c r="B717" s="10" t="s">
        <v>764</v>
      </c>
      <c r="C717" s="10" t="s">
        <v>29</v>
      </c>
      <c r="D717" s="10" t="s">
        <v>30</v>
      </c>
      <c r="E717" s="5" t="s">
        <v>31</v>
      </c>
      <c r="F717" s="10" t="s">
        <v>31</v>
      </c>
      <c r="G717" s="10" t="s">
        <v>31</v>
      </c>
      <c r="H717" s="10"/>
    </row>
    <row r="718" spans="1:8" hidden="1">
      <c r="A718" s="10" t="s">
        <v>14</v>
      </c>
      <c r="B718" s="10" t="s">
        <v>765</v>
      </c>
      <c r="C718" s="10" t="s">
        <v>29</v>
      </c>
      <c r="D718" s="10" t="s">
        <v>30</v>
      </c>
      <c r="E718" s="5" t="s">
        <v>45</v>
      </c>
      <c r="F718" s="10" t="s">
        <v>45</v>
      </c>
      <c r="G718" s="10" t="s">
        <v>31</v>
      </c>
      <c r="H718" s="10"/>
    </row>
    <row r="719" spans="1:8" hidden="1">
      <c r="A719" s="10" t="s">
        <v>14</v>
      </c>
      <c r="B719" s="10" t="s">
        <v>766</v>
      </c>
      <c r="C719" s="10" t="s">
        <v>29</v>
      </c>
      <c r="D719" s="10" t="s">
        <v>30</v>
      </c>
      <c r="E719" s="5" t="s">
        <v>31</v>
      </c>
      <c r="F719" s="10" t="s">
        <v>31</v>
      </c>
      <c r="G719" s="10" t="s">
        <v>45</v>
      </c>
      <c r="H719" s="10"/>
    </row>
    <row r="720" spans="1:8" hidden="1">
      <c r="A720" s="10" t="s">
        <v>14</v>
      </c>
      <c r="B720" s="10" t="s">
        <v>767</v>
      </c>
      <c r="C720" s="10" t="s">
        <v>42</v>
      </c>
      <c r="D720" s="10" t="s">
        <v>30</v>
      </c>
      <c r="E720" s="5" t="s">
        <v>31</v>
      </c>
      <c r="F720" s="10" t="s">
        <v>31</v>
      </c>
      <c r="G720" s="10" t="s">
        <v>31</v>
      </c>
      <c r="H720" s="10"/>
    </row>
    <row r="721" spans="1:8" hidden="1">
      <c r="A721" s="10" t="s">
        <v>14</v>
      </c>
      <c r="B721" s="10" t="s">
        <v>768</v>
      </c>
      <c r="C721" s="10" t="s">
        <v>29</v>
      </c>
      <c r="D721" s="10" t="s">
        <v>30</v>
      </c>
      <c r="E721" s="5" t="s">
        <v>31</v>
      </c>
      <c r="F721" s="10" t="s">
        <v>31</v>
      </c>
      <c r="G721" s="10" t="s">
        <v>31</v>
      </c>
      <c r="H721" s="10"/>
    </row>
    <row r="722" spans="1:8" hidden="1">
      <c r="A722" s="10" t="s">
        <v>14</v>
      </c>
      <c r="B722" s="10" t="s">
        <v>769</v>
      </c>
      <c r="C722" s="10" t="s">
        <v>29</v>
      </c>
      <c r="D722" s="10" t="s">
        <v>30</v>
      </c>
      <c r="E722" s="5" t="s">
        <v>31</v>
      </c>
      <c r="F722" s="10" t="s">
        <v>31</v>
      </c>
      <c r="G722" s="10" t="s">
        <v>31</v>
      </c>
      <c r="H722" s="10"/>
    </row>
    <row r="723" spans="1:8" hidden="1">
      <c r="A723" s="10" t="s">
        <v>14</v>
      </c>
      <c r="B723" s="10" t="s">
        <v>770</v>
      </c>
      <c r="C723" s="10" t="s">
        <v>29</v>
      </c>
      <c r="D723" s="10" t="s">
        <v>30</v>
      </c>
      <c r="E723" s="5" t="s">
        <v>31</v>
      </c>
      <c r="F723" s="10" t="s">
        <v>31</v>
      </c>
      <c r="G723" s="10" t="s">
        <v>31</v>
      </c>
      <c r="H723" s="10"/>
    </row>
    <row r="724" spans="1:8" hidden="1">
      <c r="A724" s="10" t="s">
        <v>14</v>
      </c>
      <c r="B724" s="10" t="s">
        <v>771</v>
      </c>
      <c r="C724" s="10" t="s">
        <v>29</v>
      </c>
      <c r="D724" s="10" t="s">
        <v>30</v>
      </c>
      <c r="E724" s="5" t="s">
        <v>31</v>
      </c>
      <c r="F724" s="10" t="s">
        <v>31</v>
      </c>
      <c r="G724" s="10" t="s">
        <v>45</v>
      </c>
      <c r="H724" s="10"/>
    </row>
    <row r="725" spans="1:8" hidden="1">
      <c r="A725" s="10" t="s">
        <v>14</v>
      </c>
      <c r="B725" s="10" t="s">
        <v>772</v>
      </c>
      <c r="C725" s="10" t="s">
        <v>29</v>
      </c>
      <c r="D725" s="10" t="s">
        <v>30</v>
      </c>
      <c r="E725" s="5" t="s">
        <v>31</v>
      </c>
      <c r="F725" s="10" t="s">
        <v>31</v>
      </c>
      <c r="G725" s="10" t="s">
        <v>37</v>
      </c>
      <c r="H725" s="10"/>
    </row>
    <row r="726" spans="1:8" hidden="1">
      <c r="A726" s="10" t="s">
        <v>14</v>
      </c>
      <c r="B726" s="10" t="s">
        <v>773</v>
      </c>
      <c r="C726" s="10" t="s">
        <v>29</v>
      </c>
      <c r="D726" s="10" t="s">
        <v>30</v>
      </c>
      <c r="E726" s="5" t="s">
        <v>31</v>
      </c>
      <c r="F726" s="10" t="s">
        <v>31</v>
      </c>
      <c r="G726" s="10" t="s">
        <v>45</v>
      </c>
      <c r="H726" s="10"/>
    </row>
    <row r="727" spans="1:8" hidden="1">
      <c r="A727" s="10" t="s">
        <v>14</v>
      </c>
      <c r="B727" s="10" t="s">
        <v>774</v>
      </c>
      <c r="C727" s="10" t="s">
        <v>42</v>
      </c>
      <c r="D727" s="10" t="s">
        <v>30</v>
      </c>
      <c r="E727" s="5" t="s">
        <v>31</v>
      </c>
      <c r="F727" s="10" t="s">
        <v>31</v>
      </c>
      <c r="G727" s="10" t="s">
        <v>31</v>
      </c>
      <c r="H727" s="10"/>
    </row>
    <row r="728" spans="1:8" hidden="1">
      <c r="A728" s="10" t="s">
        <v>14</v>
      </c>
      <c r="B728" s="10" t="s">
        <v>775</v>
      </c>
      <c r="C728" s="10" t="s">
        <v>29</v>
      </c>
      <c r="D728" s="10" t="s">
        <v>30</v>
      </c>
      <c r="E728" s="5" t="s">
        <v>31</v>
      </c>
      <c r="F728" s="10" t="s">
        <v>31</v>
      </c>
      <c r="G728" s="10" t="s">
        <v>31</v>
      </c>
      <c r="H728" s="10"/>
    </row>
    <row r="729" spans="1:8" hidden="1">
      <c r="A729" s="10" t="s">
        <v>14</v>
      </c>
      <c r="B729" s="10" t="s">
        <v>776</v>
      </c>
      <c r="C729" s="10" t="s">
        <v>29</v>
      </c>
      <c r="D729" s="10" t="s">
        <v>30</v>
      </c>
      <c r="E729" s="5" t="s">
        <v>31</v>
      </c>
      <c r="F729" s="10" t="s">
        <v>31</v>
      </c>
      <c r="G729" s="10" t="s">
        <v>37</v>
      </c>
      <c r="H729" s="10"/>
    </row>
    <row r="730" spans="1:8" hidden="1">
      <c r="A730" s="10" t="s">
        <v>14</v>
      </c>
      <c r="B730" s="10" t="s">
        <v>777</v>
      </c>
      <c r="C730" s="10" t="s">
        <v>29</v>
      </c>
      <c r="D730" s="10" t="s">
        <v>30</v>
      </c>
      <c r="E730" s="5" t="s">
        <v>31</v>
      </c>
      <c r="F730" s="10" t="s">
        <v>31</v>
      </c>
      <c r="G730" s="10" t="s">
        <v>31</v>
      </c>
      <c r="H730" s="10"/>
    </row>
    <row r="731" spans="1:8" hidden="1">
      <c r="A731" s="10" t="s">
        <v>14</v>
      </c>
      <c r="B731" s="10" t="s">
        <v>778</v>
      </c>
      <c r="C731" s="10" t="s">
        <v>29</v>
      </c>
      <c r="D731" s="10" t="s">
        <v>30</v>
      </c>
      <c r="E731" s="5" t="s">
        <v>31</v>
      </c>
      <c r="F731" s="10" t="s">
        <v>31</v>
      </c>
      <c r="G731" s="10" t="s">
        <v>31</v>
      </c>
      <c r="H731" s="10"/>
    </row>
    <row r="732" spans="1:8" hidden="1">
      <c r="A732" s="10" t="s">
        <v>14</v>
      </c>
      <c r="B732" s="10" t="s">
        <v>779</v>
      </c>
      <c r="C732" s="10" t="s">
        <v>29</v>
      </c>
      <c r="D732" s="10" t="s">
        <v>30</v>
      </c>
      <c r="E732" s="5" t="s">
        <v>31</v>
      </c>
      <c r="F732" s="10" t="s">
        <v>31</v>
      </c>
      <c r="G732" s="10" t="s">
        <v>31</v>
      </c>
      <c r="H732" s="10"/>
    </row>
    <row r="733" spans="1:8" hidden="1">
      <c r="A733" s="10" t="s">
        <v>14</v>
      </c>
      <c r="B733" s="10" t="s">
        <v>780</v>
      </c>
      <c r="C733" s="10" t="s">
        <v>29</v>
      </c>
      <c r="D733" s="10" t="s">
        <v>30</v>
      </c>
      <c r="E733" s="5" t="s">
        <v>37</v>
      </c>
      <c r="F733" s="10" t="s">
        <v>37</v>
      </c>
      <c r="G733" s="10" t="s">
        <v>31</v>
      </c>
      <c r="H733" s="10"/>
    </row>
    <row r="734" spans="1:8" hidden="1">
      <c r="A734" s="10" t="s">
        <v>14</v>
      </c>
      <c r="B734" s="10" t="s">
        <v>781</v>
      </c>
      <c r="C734" s="10" t="s">
        <v>29</v>
      </c>
      <c r="D734" s="10" t="s">
        <v>30</v>
      </c>
      <c r="E734" s="5" t="s">
        <v>31</v>
      </c>
      <c r="F734" s="10" t="s">
        <v>31</v>
      </c>
      <c r="G734" s="10" t="s">
        <v>31</v>
      </c>
      <c r="H734" s="10"/>
    </row>
    <row r="735" spans="1:8" hidden="1">
      <c r="A735" s="10" t="s">
        <v>14</v>
      </c>
      <c r="B735" s="10" t="s">
        <v>782</v>
      </c>
      <c r="C735" s="10" t="s">
        <v>29</v>
      </c>
      <c r="D735" s="10" t="s">
        <v>30</v>
      </c>
      <c r="E735" s="5" t="s">
        <v>31</v>
      </c>
      <c r="F735" s="10" t="s">
        <v>31</v>
      </c>
      <c r="G735" s="10" t="s">
        <v>31</v>
      </c>
      <c r="H735" s="10"/>
    </row>
    <row r="736" spans="1:8" hidden="1">
      <c r="A736" s="10" t="s">
        <v>14</v>
      </c>
      <c r="B736" s="10" t="s">
        <v>783</v>
      </c>
      <c r="C736" s="10" t="s">
        <v>29</v>
      </c>
      <c r="D736" s="10" t="s">
        <v>30</v>
      </c>
      <c r="E736" s="5" t="s">
        <v>31</v>
      </c>
      <c r="F736" s="10" t="s">
        <v>31</v>
      </c>
      <c r="G736" s="10" t="s">
        <v>31</v>
      </c>
      <c r="H736" s="10"/>
    </row>
    <row r="737" spans="1:11" hidden="1">
      <c r="A737" s="10" t="s">
        <v>14</v>
      </c>
      <c r="B737" s="10" t="s">
        <v>784</v>
      </c>
      <c r="C737" s="10" t="s">
        <v>29</v>
      </c>
      <c r="D737" s="10" t="s">
        <v>30</v>
      </c>
      <c r="E737" s="5" t="s">
        <v>37</v>
      </c>
      <c r="F737" s="10" t="s">
        <v>37</v>
      </c>
      <c r="G737" s="10" t="s">
        <v>31</v>
      </c>
      <c r="H737" s="10"/>
    </row>
    <row r="738" spans="1:11" hidden="1">
      <c r="A738" s="10" t="s">
        <v>14</v>
      </c>
      <c r="B738" s="10" t="s">
        <v>785</v>
      </c>
      <c r="C738" s="10" t="s">
        <v>29</v>
      </c>
      <c r="D738" s="10" t="s">
        <v>30</v>
      </c>
      <c r="E738" s="5" t="s">
        <v>31</v>
      </c>
      <c r="F738" s="10" t="s">
        <v>31</v>
      </c>
      <c r="G738" s="10" t="s">
        <v>31</v>
      </c>
      <c r="H738" s="10"/>
    </row>
    <row r="739" spans="1:11" hidden="1">
      <c r="A739" s="10" t="s">
        <v>14</v>
      </c>
      <c r="B739" s="10" t="s">
        <v>786</v>
      </c>
      <c r="C739" s="10" t="s">
        <v>29</v>
      </c>
      <c r="D739" s="10" t="s">
        <v>30</v>
      </c>
      <c r="E739" s="5" t="s">
        <v>31</v>
      </c>
      <c r="F739" s="10" t="s">
        <v>31</v>
      </c>
      <c r="G739" s="10" t="s">
        <v>31</v>
      </c>
      <c r="H739" s="10"/>
    </row>
    <row r="740" spans="1:11" hidden="1">
      <c r="A740" s="10" t="s">
        <v>14</v>
      </c>
      <c r="B740" s="10" t="s">
        <v>787</v>
      </c>
      <c r="C740" s="10" t="s">
        <v>35</v>
      </c>
      <c r="D740" s="10" t="s">
        <v>30</v>
      </c>
      <c r="E740" s="5" t="s">
        <v>31</v>
      </c>
      <c r="F740" s="10" t="s">
        <v>31</v>
      </c>
      <c r="G740" s="10" t="s">
        <v>31</v>
      </c>
      <c r="H740" s="10"/>
    </row>
    <row r="741" spans="1:11" hidden="1">
      <c r="A741" s="10" t="s">
        <v>14</v>
      </c>
      <c r="B741" s="10" t="s">
        <v>788</v>
      </c>
      <c r="C741" s="10" t="s">
        <v>29</v>
      </c>
      <c r="D741" s="10" t="s">
        <v>30</v>
      </c>
      <c r="E741" s="5" t="s">
        <v>31</v>
      </c>
      <c r="F741" s="10" t="s">
        <v>31</v>
      </c>
      <c r="G741" s="10" t="s">
        <v>31</v>
      </c>
      <c r="H741" s="10"/>
    </row>
    <row r="742" spans="1:11" hidden="1">
      <c r="A742" s="10" t="s">
        <v>14</v>
      </c>
      <c r="B742" s="10" t="s">
        <v>789</v>
      </c>
      <c r="C742" s="10" t="s">
        <v>54</v>
      </c>
      <c r="D742" s="10" t="s">
        <v>30</v>
      </c>
      <c r="E742" s="5" t="s">
        <v>31</v>
      </c>
      <c r="F742" s="10" t="s">
        <v>31</v>
      </c>
      <c r="G742" s="10" t="s">
        <v>31</v>
      </c>
      <c r="H742" s="10"/>
    </row>
    <row r="743" spans="1:11" hidden="1">
      <c r="A743" s="10" t="s">
        <v>14</v>
      </c>
      <c r="B743" s="10" t="s">
        <v>790</v>
      </c>
      <c r="C743" s="10" t="s">
        <v>29</v>
      </c>
      <c r="D743" s="10" t="s">
        <v>30</v>
      </c>
      <c r="E743" s="5" t="s">
        <v>31</v>
      </c>
      <c r="F743" s="10" t="s">
        <v>31</v>
      </c>
      <c r="G743" s="10" t="s">
        <v>31</v>
      </c>
      <c r="H743" s="10"/>
    </row>
    <row r="744" spans="1:11" hidden="1">
      <c r="A744" s="10" t="s">
        <v>14</v>
      </c>
      <c r="B744" s="10" t="s">
        <v>791</v>
      </c>
      <c r="C744" s="10" t="s">
        <v>29</v>
      </c>
      <c r="D744" s="10" t="s">
        <v>30</v>
      </c>
      <c r="E744" s="5" t="s">
        <v>31</v>
      </c>
      <c r="F744" s="10" t="s">
        <v>31</v>
      </c>
      <c r="G744" s="10" t="s">
        <v>37</v>
      </c>
      <c r="H744" s="10"/>
    </row>
    <row r="745" spans="1:11" hidden="1">
      <c r="A745" s="10" t="s">
        <v>14</v>
      </c>
      <c r="B745" s="10" t="s">
        <v>792</v>
      </c>
      <c r="C745" s="10" t="s">
        <v>29</v>
      </c>
      <c r="D745" s="10" t="s">
        <v>30</v>
      </c>
      <c r="E745" s="5" t="s">
        <v>31</v>
      </c>
      <c r="F745" s="10" t="s">
        <v>31</v>
      </c>
      <c r="G745" s="10" t="s">
        <v>31</v>
      </c>
      <c r="H745" s="10"/>
    </row>
    <row r="746" spans="1:11" hidden="1">
      <c r="A746" s="10" t="s">
        <v>14</v>
      </c>
      <c r="B746" s="10" t="s">
        <v>793</v>
      </c>
      <c r="C746" s="10" t="s">
        <v>29</v>
      </c>
      <c r="D746" s="10" t="s">
        <v>30</v>
      </c>
      <c r="E746" s="5" t="s">
        <v>31</v>
      </c>
      <c r="F746" s="10" t="s">
        <v>31</v>
      </c>
      <c r="G746" s="10" t="s">
        <v>31</v>
      </c>
      <c r="H746" s="10"/>
    </row>
    <row r="747" spans="1:11" hidden="1">
      <c r="A747" s="10" t="s">
        <v>14</v>
      </c>
      <c r="B747" s="10" t="s">
        <v>794</v>
      </c>
      <c r="C747" s="10" t="s">
        <v>60</v>
      </c>
      <c r="D747" s="10" t="s">
        <v>30</v>
      </c>
      <c r="E747" s="5" t="s">
        <v>31</v>
      </c>
      <c r="F747" s="10" t="s">
        <v>31</v>
      </c>
      <c r="G747" s="10" t="s">
        <v>31</v>
      </c>
      <c r="H747" s="10"/>
      <c r="K747" t="b">
        <f>G747=F747</f>
        <v>1</v>
      </c>
    </row>
    <row r="748" spans="1:11" hidden="1">
      <c r="A748" s="10" t="s">
        <v>14</v>
      </c>
      <c r="B748" s="10" t="s">
        <v>795</v>
      </c>
      <c r="C748" s="10" t="s">
        <v>29</v>
      </c>
      <c r="D748" s="10" t="s">
        <v>30</v>
      </c>
      <c r="E748" s="5" t="s">
        <v>31</v>
      </c>
      <c r="F748" s="10" t="s">
        <v>31</v>
      </c>
      <c r="G748" s="10" t="s">
        <v>37</v>
      </c>
      <c r="H748" s="10"/>
    </row>
    <row r="749" spans="1:11" hidden="1">
      <c r="A749" s="10" t="s">
        <v>14</v>
      </c>
      <c r="B749" s="10" t="s">
        <v>796</v>
      </c>
      <c r="C749" s="10" t="s">
        <v>29</v>
      </c>
      <c r="D749" s="10" t="s">
        <v>30</v>
      </c>
      <c r="E749" s="5" t="s">
        <v>31</v>
      </c>
      <c r="F749" s="10" t="s">
        <v>31</v>
      </c>
      <c r="G749" s="10" t="s">
        <v>31</v>
      </c>
      <c r="H749" s="10"/>
    </row>
    <row r="750" spans="1:11" hidden="1">
      <c r="A750" s="10" t="s">
        <v>14</v>
      </c>
      <c r="B750" s="10" t="s">
        <v>797</v>
      </c>
      <c r="C750" s="10" t="s">
        <v>29</v>
      </c>
      <c r="D750" s="10" t="s">
        <v>30</v>
      </c>
      <c r="E750" s="5" t="s">
        <v>31</v>
      </c>
      <c r="F750" s="10" t="s">
        <v>31</v>
      </c>
      <c r="G750" s="10" t="s">
        <v>31</v>
      </c>
      <c r="H750" s="10"/>
    </row>
    <row r="751" spans="1:11" hidden="1">
      <c r="A751" s="10" t="s">
        <v>14</v>
      </c>
      <c r="B751" s="10" t="s">
        <v>798</v>
      </c>
      <c r="C751" s="10" t="s">
        <v>29</v>
      </c>
      <c r="D751" s="10" t="s">
        <v>30</v>
      </c>
      <c r="E751" s="5" t="s">
        <v>31</v>
      </c>
      <c r="F751" s="10" t="s">
        <v>31</v>
      </c>
      <c r="G751" s="10" t="s">
        <v>31</v>
      </c>
      <c r="H751" s="10"/>
    </row>
    <row r="752" spans="1:11" hidden="1">
      <c r="A752" s="10" t="s">
        <v>14</v>
      </c>
      <c r="B752" s="10" t="s">
        <v>799</v>
      </c>
      <c r="C752" s="10" t="s">
        <v>29</v>
      </c>
      <c r="D752" s="10" t="s">
        <v>30</v>
      </c>
      <c r="E752" s="5" t="s">
        <v>31</v>
      </c>
      <c r="F752" s="10" t="s">
        <v>31</v>
      </c>
      <c r="G752" s="10" t="s">
        <v>31</v>
      </c>
      <c r="H752" s="10"/>
    </row>
    <row r="753" spans="1:8" hidden="1">
      <c r="A753" s="10" t="s">
        <v>14</v>
      </c>
      <c r="B753" s="10" t="s">
        <v>800</v>
      </c>
      <c r="C753" s="10" t="s">
        <v>29</v>
      </c>
      <c r="D753" s="10" t="s">
        <v>30</v>
      </c>
      <c r="E753" s="5" t="s">
        <v>45</v>
      </c>
      <c r="F753" s="10" t="s">
        <v>45</v>
      </c>
      <c r="G753" s="10" t="s">
        <v>31</v>
      </c>
      <c r="H753" s="10"/>
    </row>
    <row r="754" spans="1:8" hidden="1">
      <c r="A754" s="10" t="s">
        <v>14</v>
      </c>
      <c r="B754" s="10" t="s">
        <v>801</v>
      </c>
      <c r="C754" s="10" t="s">
        <v>29</v>
      </c>
      <c r="D754" s="10" t="s">
        <v>30</v>
      </c>
      <c r="E754" s="5" t="s">
        <v>31</v>
      </c>
      <c r="F754" s="10" t="s">
        <v>31</v>
      </c>
      <c r="G754" s="10" t="s">
        <v>31</v>
      </c>
      <c r="H754" s="10"/>
    </row>
    <row r="755" spans="1:8" hidden="1">
      <c r="A755" s="10" t="s">
        <v>14</v>
      </c>
      <c r="B755" s="10" t="s">
        <v>802</v>
      </c>
      <c r="C755" s="10" t="s">
        <v>29</v>
      </c>
      <c r="D755" s="10" t="s">
        <v>30</v>
      </c>
      <c r="E755" s="5" t="s">
        <v>37</v>
      </c>
      <c r="F755" s="10" t="s">
        <v>37</v>
      </c>
      <c r="G755" s="10" t="s">
        <v>31</v>
      </c>
      <c r="H755" s="10"/>
    </row>
    <row r="756" spans="1:8" hidden="1">
      <c r="A756" s="10" t="s">
        <v>14</v>
      </c>
      <c r="B756" s="10" t="s">
        <v>803</v>
      </c>
      <c r="C756" s="10" t="s">
        <v>29</v>
      </c>
      <c r="D756" s="10" t="s">
        <v>36</v>
      </c>
      <c r="E756" s="5" t="s">
        <v>31</v>
      </c>
      <c r="F756" s="10" t="s">
        <v>31</v>
      </c>
      <c r="G756" s="10" t="s">
        <v>31</v>
      </c>
      <c r="H756" s="10"/>
    </row>
    <row r="757" spans="1:8" hidden="1">
      <c r="A757" s="10" t="s">
        <v>14</v>
      </c>
      <c r="B757" s="10" t="s">
        <v>804</v>
      </c>
      <c r="C757" s="10" t="s">
        <v>29</v>
      </c>
      <c r="D757" s="10" t="s">
        <v>30</v>
      </c>
      <c r="E757" s="5" t="s">
        <v>31</v>
      </c>
      <c r="F757" s="10" t="s">
        <v>31</v>
      </c>
      <c r="G757" s="10" t="s">
        <v>31</v>
      </c>
      <c r="H757" s="10"/>
    </row>
    <row r="758" spans="1:8" hidden="1">
      <c r="A758" s="10" t="s">
        <v>14</v>
      </c>
      <c r="B758" s="10" t="s">
        <v>805</v>
      </c>
      <c r="C758" s="10" t="s">
        <v>29</v>
      </c>
      <c r="D758" s="10" t="s">
        <v>30</v>
      </c>
      <c r="E758" s="5" t="s">
        <v>31</v>
      </c>
      <c r="F758" s="10" t="s">
        <v>31</v>
      </c>
      <c r="G758" s="10" t="s">
        <v>31</v>
      </c>
      <c r="H758" s="10"/>
    </row>
    <row r="759" spans="1:8" hidden="1">
      <c r="A759" s="10" t="s">
        <v>14</v>
      </c>
      <c r="B759" s="10" t="s">
        <v>806</v>
      </c>
      <c r="C759" s="10" t="s">
        <v>29</v>
      </c>
      <c r="D759" s="10" t="s">
        <v>30</v>
      </c>
      <c r="E759" s="5" t="s">
        <v>31</v>
      </c>
      <c r="F759" s="10" t="s">
        <v>31</v>
      </c>
      <c r="G759" s="10" t="s">
        <v>31</v>
      </c>
      <c r="H759" s="10"/>
    </row>
    <row r="760" spans="1:8" hidden="1">
      <c r="A760" s="10" t="s">
        <v>14</v>
      </c>
      <c r="B760" s="10" t="s">
        <v>807</v>
      </c>
      <c r="C760" s="10" t="s">
        <v>29</v>
      </c>
      <c r="D760" s="10" t="s">
        <v>30</v>
      </c>
      <c r="E760" s="5" t="s">
        <v>31</v>
      </c>
      <c r="F760" s="10" t="s">
        <v>31</v>
      </c>
      <c r="G760" s="10" t="s">
        <v>31</v>
      </c>
      <c r="H760" s="10"/>
    </row>
    <row r="761" spans="1:8" hidden="1">
      <c r="A761" s="10" t="s">
        <v>14</v>
      </c>
      <c r="B761" s="10" t="s">
        <v>808</v>
      </c>
      <c r="C761" s="10" t="s">
        <v>29</v>
      </c>
      <c r="D761" s="10" t="s">
        <v>30</v>
      </c>
      <c r="E761" s="5" t="s">
        <v>31</v>
      </c>
      <c r="F761" s="10" t="s">
        <v>31</v>
      </c>
      <c r="G761" s="10" t="s">
        <v>31</v>
      </c>
      <c r="H761" s="10"/>
    </row>
    <row r="762" spans="1:8" hidden="1">
      <c r="A762" s="10" t="s">
        <v>14</v>
      </c>
      <c r="B762" s="10" t="s">
        <v>809</v>
      </c>
      <c r="C762" s="10" t="s">
        <v>29</v>
      </c>
      <c r="D762" s="10" t="s">
        <v>30</v>
      </c>
      <c r="E762" s="5" t="s">
        <v>31</v>
      </c>
      <c r="F762" s="10" t="s">
        <v>31</v>
      </c>
      <c r="G762" s="10" t="s">
        <v>31</v>
      </c>
      <c r="H762" s="10"/>
    </row>
    <row r="763" spans="1:8" hidden="1">
      <c r="A763" s="10" t="s">
        <v>14</v>
      </c>
      <c r="B763" s="10" t="s">
        <v>810</v>
      </c>
      <c r="C763" s="10" t="s">
        <v>54</v>
      </c>
      <c r="D763" s="10" t="s">
        <v>36</v>
      </c>
      <c r="E763" s="5" t="s">
        <v>31</v>
      </c>
      <c r="F763" s="10" t="s">
        <v>31</v>
      </c>
      <c r="G763" s="10" t="s">
        <v>31</v>
      </c>
      <c r="H763" s="10"/>
    </row>
    <row r="764" spans="1:8" hidden="1">
      <c r="A764" s="10" t="s">
        <v>14</v>
      </c>
      <c r="B764" s="10" t="s">
        <v>811</v>
      </c>
      <c r="C764" s="10" t="s">
        <v>29</v>
      </c>
      <c r="D764" s="10" t="s">
        <v>30</v>
      </c>
      <c r="E764" s="5" t="s">
        <v>31</v>
      </c>
      <c r="F764" s="10" t="s">
        <v>31</v>
      </c>
      <c r="G764" s="10" t="s">
        <v>31</v>
      </c>
      <c r="H764" s="10"/>
    </row>
    <row r="765" spans="1:8" hidden="1">
      <c r="A765" s="10" t="s">
        <v>14</v>
      </c>
      <c r="B765" s="10" t="s">
        <v>812</v>
      </c>
      <c r="C765" s="10" t="s">
        <v>29</v>
      </c>
      <c r="D765" s="10" t="s">
        <v>30</v>
      </c>
      <c r="E765" s="5" t="s">
        <v>37</v>
      </c>
      <c r="F765" s="10" t="s">
        <v>37</v>
      </c>
      <c r="G765" s="10" t="s">
        <v>31</v>
      </c>
      <c r="H765" s="10"/>
    </row>
    <row r="766" spans="1:8" hidden="1">
      <c r="A766" s="10" t="s">
        <v>14</v>
      </c>
      <c r="B766" s="10" t="s">
        <v>813</v>
      </c>
      <c r="C766" s="10" t="s">
        <v>29</v>
      </c>
      <c r="D766" s="10" t="s">
        <v>30</v>
      </c>
      <c r="E766" s="5" t="s">
        <v>31</v>
      </c>
      <c r="F766" s="10" t="s">
        <v>31</v>
      </c>
      <c r="G766" s="10" t="s">
        <v>31</v>
      </c>
      <c r="H766" s="10"/>
    </row>
    <row r="767" spans="1:8" hidden="1">
      <c r="A767" s="10" t="s">
        <v>14</v>
      </c>
      <c r="B767" s="10" t="s">
        <v>814</v>
      </c>
      <c r="C767" s="10" t="s">
        <v>29</v>
      </c>
      <c r="D767" s="10" t="s">
        <v>30</v>
      </c>
      <c r="E767" s="5" t="s">
        <v>31</v>
      </c>
      <c r="F767" s="10" t="s">
        <v>31</v>
      </c>
      <c r="G767" s="10" t="s">
        <v>37</v>
      </c>
      <c r="H767" s="10"/>
    </row>
    <row r="768" spans="1:8" hidden="1">
      <c r="A768" s="10" t="s">
        <v>14</v>
      </c>
      <c r="B768" s="10" t="s">
        <v>815</v>
      </c>
      <c r="C768" s="10" t="s">
        <v>29</v>
      </c>
      <c r="D768" s="10" t="s">
        <v>30</v>
      </c>
      <c r="E768" s="5" t="s">
        <v>31</v>
      </c>
      <c r="F768" s="10" t="s">
        <v>31</v>
      </c>
      <c r="G768" s="10" t="s">
        <v>31</v>
      </c>
      <c r="H768" s="10"/>
    </row>
    <row r="769" spans="1:8" hidden="1">
      <c r="A769" s="10" t="s">
        <v>14</v>
      </c>
      <c r="B769" s="10" t="s">
        <v>816</v>
      </c>
      <c r="C769" s="10" t="s">
        <v>42</v>
      </c>
      <c r="D769" s="10" t="s">
        <v>30</v>
      </c>
      <c r="E769" s="5" t="s">
        <v>31</v>
      </c>
      <c r="F769" s="10" t="s">
        <v>31</v>
      </c>
      <c r="G769" s="10" t="s">
        <v>31</v>
      </c>
      <c r="H769" s="10"/>
    </row>
    <row r="770" spans="1:8" hidden="1">
      <c r="A770" s="10" t="s">
        <v>14</v>
      </c>
      <c r="B770" s="10" t="s">
        <v>817</v>
      </c>
      <c r="C770" s="10" t="s">
        <v>29</v>
      </c>
      <c r="D770" s="10" t="s">
        <v>30</v>
      </c>
      <c r="E770" s="5" t="s">
        <v>31</v>
      </c>
      <c r="F770" s="10" t="s">
        <v>31</v>
      </c>
      <c r="G770" s="10" t="s">
        <v>31</v>
      </c>
      <c r="H770" s="10"/>
    </row>
    <row r="771" spans="1:8" hidden="1">
      <c r="A771" s="10" t="s">
        <v>14</v>
      </c>
      <c r="B771" s="10" t="s">
        <v>818</v>
      </c>
      <c r="C771" s="10" t="s">
        <v>29</v>
      </c>
      <c r="D771" s="10" t="s">
        <v>30</v>
      </c>
      <c r="E771" s="5" t="s">
        <v>31</v>
      </c>
      <c r="F771" s="10" t="s">
        <v>31</v>
      </c>
      <c r="G771" s="10" t="s">
        <v>31</v>
      </c>
      <c r="H771" s="10"/>
    </row>
    <row r="772" spans="1:8" hidden="1">
      <c r="A772" s="10" t="s">
        <v>14</v>
      </c>
      <c r="B772" s="10" t="s">
        <v>819</v>
      </c>
      <c r="C772" s="10" t="s">
        <v>29</v>
      </c>
      <c r="D772" s="10" t="s">
        <v>30</v>
      </c>
      <c r="E772" s="5" t="s">
        <v>31</v>
      </c>
      <c r="F772" s="10" t="s">
        <v>31</v>
      </c>
      <c r="G772" s="10" t="s">
        <v>31</v>
      </c>
      <c r="H772" s="10"/>
    </row>
    <row r="773" spans="1:8" hidden="1">
      <c r="A773" s="10" t="s">
        <v>14</v>
      </c>
      <c r="B773" s="10" t="s">
        <v>820</v>
      </c>
      <c r="C773" s="10" t="s">
        <v>29</v>
      </c>
      <c r="D773" s="10" t="s">
        <v>30</v>
      </c>
      <c r="E773" s="5" t="s">
        <v>45</v>
      </c>
      <c r="F773" s="10" t="s">
        <v>45</v>
      </c>
      <c r="G773" s="10" t="s">
        <v>31</v>
      </c>
      <c r="H773" s="10"/>
    </row>
    <row r="774" spans="1:8" hidden="1">
      <c r="A774" s="10" t="s">
        <v>14</v>
      </c>
      <c r="B774" s="10" t="s">
        <v>821</v>
      </c>
      <c r="C774" s="10" t="s">
        <v>29</v>
      </c>
      <c r="D774" s="10" t="s">
        <v>30</v>
      </c>
      <c r="E774" s="5" t="s">
        <v>31</v>
      </c>
      <c r="F774" s="10" t="s">
        <v>31</v>
      </c>
      <c r="G774" s="10" t="s">
        <v>31</v>
      </c>
      <c r="H774" s="10"/>
    </row>
    <row r="775" spans="1:8" hidden="1">
      <c r="A775" s="10" t="s">
        <v>14</v>
      </c>
      <c r="B775" s="10" t="s">
        <v>822</v>
      </c>
      <c r="C775" s="10" t="s">
        <v>29</v>
      </c>
      <c r="D775" s="10" t="s">
        <v>30</v>
      </c>
      <c r="E775" s="5" t="s">
        <v>31</v>
      </c>
      <c r="F775" s="10" t="s">
        <v>31</v>
      </c>
      <c r="G775" s="10" t="s">
        <v>31</v>
      </c>
      <c r="H775" s="10"/>
    </row>
    <row r="776" spans="1:8" hidden="1">
      <c r="A776" s="10" t="s">
        <v>14</v>
      </c>
      <c r="B776" s="10" t="s">
        <v>823</v>
      </c>
      <c r="C776" s="10" t="s">
        <v>29</v>
      </c>
      <c r="D776" s="10" t="s">
        <v>30</v>
      </c>
      <c r="E776" s="5" t="s">
        <v>45</v>
      </c>
      <c r="F776" s="10" t="s">
        <v>45</v>
      </c>
      <c r="G776" s="10" t="s">
        <v>31</v>
      </c>
      <c r="H776" s="10"/>
    </row>
    <row r="777" spans="1:8" hidden="1">
      <c r="A777" s="10" t="s">
        <v>14</v>
      </c>
      <c r="B777" s="10" t="s">
        <v>824</v>
      </c>
      <c r="C777" s="10" t="s">
        <v>29</v>
      </c>
      <c r="D777" s="10" t="s">
        <v>30</v>
      </c>
      <c r="E777" s="5" t="s">
        <v>31</v>
      </c>
      <c r="F777" s="10" t="s">
        <v>31</v>
      </c>
      <c r="G777" s="10" t="s">
        <v>31</v>
      </c>
      <c r="H777" s="10"/>
    </row>
    <row r="778" spans="1:8" hidden="1">
      <c r="A778" s="10" t="s">
        <v>14</v>
      </c>
      <c r="B778" s="10" t="s">
        <v>825</v>
      </c>
      <c r="C778" s="10" t="s">
        <v>29</v>
      </c>
      <c r="D778" s="10" t="s">
        <v>30</v>
      </c>
      <c r="E778" s="5" t="s">
        <v>31</v>
      </c>
      <c r="F778" s="10" t="s">
        <v>31</v>
      </c>
      <c r="G778" s="10" t="s">
        <v>37</v>
      </c>
      <c r="H778" s="10"/>
    </row>
    <row r="779" spans="1:8" hidden="1">
      <c r="A779" s="10" t="s">
        <v>14</v>
      </c>
      <c r="B779" s="10" t="s">
        <v>826</v>
      </c>
      <c r="C779" s="10" t="s">
        <v>29</v>
      </c>
      <c r="D779" s="10" t="s">
        <v>30</v>
      </c>
      <c r="E779" s="5" t="s">
        <v>31</v>
      </c>
      <c r="F779" s="10" t="s">
        <v>31</v>
      </c>
      <c r="G779" s="10" t="s">
        <v>31</v>
      </c>
      <c r="H779" s="10"/>
    </row>
    <row r="780" spans="1:8" hidden="1">
      <c r="A780" s="10" t="s">
        <v>14</v>
      </c>
      <c r="B780" s="10" t="s">
        <v>827</v>
      </c>
      <c r="C780" s="10" t="s">
        <v>29</v>
      </c>
      <c r="D780" s="10" t="s">
        <v>30</v>
      </c>
      <c r="E780" s="5" t="s">
        <v>31</v>
      </c>
      <c r="F780" s="10" t="s">
        <v>31</v>
      </c>
      <c r="G780" s="10" t="s">
        <v>31</v>
      </c>
      <c r="H780" s="10"/>
    </row>
    <row r="781" spans="1:8" hidden="1">
      <c r="A781" s="10" t="s">
        <v>14</v>
      </c>
      <c r="B781" s="10" t="s">
        <v>828</v>
      </c>
      <c r="C781" s="10" t="s">
        <v>29</v>
      </c>
      <c r="D781" s="10" t="s">
        <v>30</v>
      </c>
      <c r="E781" s="5" t="s">
        <v>31</v>
      </c>
      <c r="F781" s="10" t="s">
        <v>31</v>
      </c>
      <c r="G781" s="10" t="s">
        <v>31</v>
      </c>
      <c r="H781" s="10"/>
    </row>
    <row r="782" spans="1:8" hidden="1">
      <c r="A782" s="10" t="s">
        <v>14</v>
      </c>
      <c r="B782" s="10" t="s">
        <v>829</v>
      </c>
      <c r="C782" s="10" t="s">
        <v>29</v>
      </c>
      <c r="D782" s="10" t="s">
        <v>30</v>
      </c>
      <c r="E782" s="5" t="s">
        <v>31</v>
      </c>
      <c r="F782" s="10" t="s">
        <v>31</v>
      </c>
      <c r="G782" s="10" t="s">
        <v>31</v>
      </c>
      <c r="H782" s="10"/>
    </row>
    <row r="783" spans="1:8" hidden="1">
      <c r="A783" s="10" t="s">
        <v>14</v>
      </c>
      <c r="B783" s="10" t="s">
        <v>830</v>
      </c>
      <c r="C783" s="10" t="s">
        <v>29</v>
      </c>
      <c r="D783" s="10" t="s">
        <v>30</v>
      </c>
      <c r="E783" s="5" t="s">
        <v>31</v>
      </c>
      <c r="F783" s="10" t="s">
        <v>31</v>
      </c>
      <c r="G783" s="10" t="s">
        <v>31</v>
      </c>
      <c r="H783" s="10"/>
    </row>
    <row r="784" spans="1:8" hidden="1">
      <c r="A784" s="10" t="s">
        <v>14</v>
      </c>
      <c r="B784" s="10" t="s">
        <v>831</v>
      </c>
      <c r="C784" s="10" t="s">
        <v>29</v>
      </c>
      <c r="D784" s="10" t="s">
        <v>30</v>
      </c>
      <c r="E784" s="5" t="s">
        <v>31</v>
      </c>
      <c r="F784" s="10" t="s">
        <v>31</v>
      </c>
      <c r="G784" s="10" t="s">
        <v>31</v>
      </c>
      <c r="H784" s="10"/>
    </row>
    <row r="785" spans="1:11" hidden="1">
      <c r="A785" s="10" t="s">
        <v>14</v>
      </c>
      <c r="B785" s="10" t="s">
        <v>832</v>
      </c>
      <c r="C785" s="10" t="s">
        <v>29</v>
      </c>
      <c r="D785" s="10" t="s">
        <v>30</v>
      </c>
      <c r="E785" s="5" t="s">
        <v>31</v>
      </c>
      <c r="F785" s="10" t="s">
        <v>31</v>
      </c>
      <c r="G785" s="10" t="s">
        <v>31</v>
      </c>
      <c r="H785" s="10"/>
    </row>
    <row r="786" spans="1:11" hidden="1">
      <c r="A786" s="10" t="s">
        <v>14</v>
      </c>
      <c r="B786" s="10" t="s">
        <v>833</v>
      </c>
      <c r="C786" s="10" t="s">
        <v>29</v>
      </c>
      <c r="D786" s="10" t="s">
        <v>30</v>
      </c>
      <c r="E786" s="5" t="s">
        <v>31</v>
      </c>
      <c r="F786" s="10" t="s">
        <v>31</v>
      </c>
      <c r="G786" s="10" t="s">
        <v>45</v>
      </c>
      <c r="H786" s="10"/>
    </row>
    <row r="787" spans="1:11" hidden="1">
      <c r="A787" s="10" t="s">
        <v>14</v>
      </c>
      <c r="B787" s="10" t="s">
        <v>834</v>
      </c>
      <c r="C787" s="10" t="s">
        <v>54</v>
      </c>
      <c r="D787" s="10" t="s">
        <v>30</v>
      </c>
      <c r="E787" s="5" t="s">
        <v>31</v>
      </c>
      <c r="F787" s="10" t="s">
        <v>31</v>
      </c>
      <c r="G787" s="10" t="s">
        <v>31</v>
      </c>
      <c r="H787" s="10"/>
    </row>
    <row r="788" spans="1:11" hidden="1">
      <c r="A788" s="10" t="s">
        <v>14</v>
      </c>
      <c r="B788" s="10" t="s">
        <v>835</v>
      </c>
      <c r="C788" s="10" t="s">
        <v>29</v>
      </c>
      <c r="D788" s="10" t="s">
        <v>30</v>
      </c>
      <c r="E788" s="5" t="s">
        <v>31</v>
      </c>
      <c r="F788" s="10" t="s">
        <v>31</v>
      </c>
      <c r="G788" s="10" t="s">
        <v>31</v>
      </c>
      <c r="H788" s="10"/>
    </row>
    <row r="789" spans="1:11" hidden="1">
      <c r="A789" s="10" t="s">
        <v>14</v>
      </c>
      <c r="B789" s="10" t="s">
        <v>836</v>
      </c>
      <c r="C789" s="10" t="s">
        <v>231</v>
      </c>
      <c r="D789" s="10" t="s">
        <v>30</v>
      </c>
      <c r="E789" s="5" t="s">
        <v>37</v>
      </c>
      <c r="F789" s="10" t="s">
        <v>37</v>
      </c>
      <c r="G789" s="10" t="s">
        <v>45</v>
      </c>
      <c r="H789" s="10"/>
    </row>
    <row r="790" spans="1:11" hidden="1">
      <c r="A790" s="10" t="s">
        <v>14</v>
      </c>
      <c r="B790" s="10" t="s">
        <v>837</v>
      </c>
      <c r="C790" s="10" t="s">
        <v>29</v>
      </c>
      <c r="D790" s="10" t="s">
        <v>30</v>
      </c>
      <c r="E790" s="5" t="s">
        <v>31</v>
      </c>
      <c r="F790" s="10" t="s">
        <v>31</v>
      </c>
      <c r="G790" s="10" t="s">
        <v>31</v>
      </c>
      <c r="H790" s="10"/>
    </row>
    <row r="791" spans="1:11" hidden="1">
      <c r="A791" s="10" t="s">
        <v>14</v>
      </c>
      <c r="B791" s="10" t="s">
        <v>838</v>
      </c>
      <c r="C791" s="10" t="s">
        <v>42</v>
      </c>
      <c r="D791" s="10" t="s">
        <v>36</v>
      </c>
      <c r="E791" s="5" t="s">
        <v>37</v>
      </c>
      <c r="F791" s="10" t="s">
        <v>37</v>
      </c>
      <c r="G791" s="10" t="s">
        <v>31</v>
      </c>
      <c r="H791" s="10"/>
    </row>
    <row r="792" spans="1:11" hidden="1">
      <c r="A792" s="10" t="s">
        <v>14</v>
      </c>
      <c r="B792" s="10" t="s">
        <v>839</v>
      </c>
      <c r="C792" s="10" t="s">
        <v>42</v>
      </c>
      <c r="D792" s="10" t="s">
        <v>30</v>
      </c>
      <c r="E792" s="5" t="s">
        <v>37</v>
      </c>
      <c r="F792" s="10" t="s">
        <v>37</v>
      </c>
      <c r="G792" s="10" t="s">
        <v>31</v>
      </c>
      <c r="H792" s="10"/>
    </row>
    <row r="793" spans="1:11" hidden="1">
      <c r="A793" s="10" t="s">
        <v>14</v>
      </c>
      <c r="B793" s="10" t="s">
        <v>840</v>
      </c>
      <c r="C793" s="10" t="s">
        <v>35</v>
      </c>
      <c r="D793" s="10" t="s">
        <v>30</v>
      </c>
      <c r="E793" s="5" t="s">
        <v>37</v>
      </c>
      <c r="F793" s="10" t="s">
        <v>37</v>
      </c>
      <c r="G793" s="10" t="s">
        <v>31</v>
      </c>
      <c r="H793" s="10"/>
      <c r="I793">
        <v>1</v>
      </c>
    </row>
    <row r="794" spans="1:11">
      <c r="A794" s="10" t="s">
        <v>14</v>
      </c>
      <c r="B794" s="10" t="s">
        <v>841</v>
      </c>
      <c r="C794" s="10" t="s">
        <v>60</v>
      </c>
      <c r="D794" s="10" t="s">
        <v>30</v>
      </c>
      <c r="E794" s="5" t="s">
        <v>37</v>
      </c>
      <c r="F794" s="10" t="s">
        <v>37</v>
      </c>
      <c r="G794" s="10" t="s">
        <v>31</v>
      </c>
      <c r="H794" s="10"/>
      <c r="I794">
        <v>1</v>
      </c>
      <c r="K794" t="b">
        <f>G794=F794</f>
        <v>0</v>
      </c>
    </row>
    <row r="795" spans="1:11" hidden="1">
      <c r="A795" s="10" t="s">
        <v>14</v>
      </c>
      <c r="B795" s="10" t="s">
        <v>842</v>
      </c>
      <c r="C795" s="10" t="s">
        <v>35</v>
      </c>
      <c r="D795" s="10" t="s">
        <v>30</v>
      </c>
      <c r="E795" s="5" t="s">
        <v>37</v>
      </c>
      <c r="F795" s="10" t="s">
        <v>37</v>
      </c>
      <c r="G795" s="10" t="s">
        <v>31</v>
      </c>
      <c r="H795" s="10"/>
      <c r="I795">
        <v>1</v>
      </c>
    </row>
    <row r="796" spans="1:11" hidden="1">
      <c r="A796" s="10" t="s">
        <v>14</v>
      </c>
      <c r="B796" s="10" t="s">
        <v>843</v>
      </c>
      <c r="C796" s="10" t="s">
        <v>35</v>
      </c>
      <c r="D796" s="10" t="s">
        <v>30</v>
      </c>
      <c r="E796" s="5" t="s">
        <v>37</v>
      </c>
      <c r="F796" s="10" t="s">
        <v>37</v>
      </c>
      <c r="G796" s="10" t="s">
        <v>31</v>
      </c>
      <c r="H796" s="10"/>
      <c r="I796">
        <v>1</v>
      </c>
    </row>
    <row r="797" spans="1:11" hidden="1">
      <c r="A797" s="10" t="s">
        <v>14</v>
      </c>
      <c r="B797" s="10" t="s">
        <v>844</v>
      </c>
      <c r="C797" s="10" t="s">
        <v>35</v>
      </c>
      <c r="D797" s="10" t="s">
        <v>36</v>
      </c>
      <c r="E797" s="5" t="s">
        <v>37</v>
      </c>
      <c r="F797" s="10" t="s">
        <v>37</v>
      </c>
      <c r="G797" s="10" t="s">
        <v>31</v>
      </c>
      <c r="H797" s="10"/>
      <c r="I797">
        <v>1</v>
      </c>
    </row>
    <row r="798" spans="1:11">
      <c r="A798" s="10" t="s">
        <v>14</v>
      </c>
      <c r="B798" s="10" t="s">
        <v>845</v>
      </c>
      <c r="C798" s="10" t="s">
        <v>60</v>
      </c>
      <c r="D798" s="10" t="s">
        <v>30</v>
      </c>
      <c r="E798" s="5" t="s">
        <v>37</v>
      </c>
      <c r="F798" s="10" t="s">
        <v>37</v>
      </c>
      <c r="G798" s="10" t="s">
        <v>31</v>
      </c>
      <c r="H798" s="10"/>
      <c r="I798">
        <v>1</v>
      </c>
      <c r="K798" t="b">
        <f>G798=F798</f>
        <v>0</v>
      </c>
    </row>
    <row r="799" spans="1:11" hidden="1">
      <c r="A799" s="10" t="s">
        <v>14</v>
      </c>
      <c r="B799" s="10" t="s">
        <v>846</v>
      </c>
      <c r="C799" s="10" t="s">
        <v>35</v>
      </c>
      <c r="D799" s="10" t="s">
        <v>30</v>
      </c>
      <c r="E799" s="5" t="s">
        <v>37</v>
      </c>
      <c r="F799" s="10" t="s">
        <v>37</v>
      </c>
      <c r="G799" s="10" t="s">
        <v>31</v>
      </c>
      <c r="H799" s="10"/>
      <c r="I799">
        <v>1</v>
      </c>
    </row>
    <row r="800" spans="1:11" hidden="1">
      <c r="A800" s="10" t="s">
        <v>14</v>
      </c>
      <c r="B800" s="10" t="s">
        <v>847</v>
      </c>
      <c r="C800" s="10" t="s">
        <v>35</v>
      </c>
      <c r="D800" s="10" t="s">
        <v>30</v>
      </c>
      <c r="E800" s="5" t="s">
        <v>49</v>
      </c>
      <c r="F800" s="10" t="s">
        <v>37</v>
      </c>
      <c r="G800" s="10" t="s">
        <v>31</v>
      </c>
      <c r="H800" s="10"/>
      <c r="I800">
        <v>1</v>
      </c>
    </row>
    <row r="801" spans="1:11" hidden="1">
      <c r="A801" s="10" t="s">
        <v>14</v>
      </c>
      <c r="B801" s="10" t="s">
        <v>848</v>
      </c>
      <c r="C801" s="10" t="s">
        <v>42</v>
      </c>
      <c r="D801" s="10" t="s">
        <v>30</v>
      </c>
      <c r="E801" s="5" t="s">
        <v>37</v>
      </c>
      <c r="F801" s="10" t="s">
        <v>37</v>
      </c>
      <c r="G801" s="10" t="s">
        <v>31</v>
      </c>
      <c r="H801" s="10"/>
    </row>
    <row r="802" spans="1:11" hidden="1">
      <c r="A802" s="10" t="s">
        <v>14</v>
      </c>
      <c r="B802" s="10" t="s">
        <v>849</v>
      </c>
      <c r="C802" s="10" t="s">
        <v>60</v>
      </c>
      <c r="D802" s="10" t="s">
        <v>36</v>
      </c>
      <c r="E802" s="5" t="s">
        <v>37</v>
      </c>
      <c r="F802" s="10" t="s">
        <v>37</v>
      </c>
      <c r="G802" s="10" t="s">
        <v>37</v>
      </c>
      <c r="H802" s="10"/>
      <c r="I802">
        <v>1</v>
      </c>
      <c r="K802" t="b">
        <f>G802=F802</f>
        <v>1</v>
      </c>
    </row>
    <row r="803" spans="1:11" hidden="1">
      <c r="A803" s="10" t="s">
        <v>14</v>
      </c>
      <c r="B803" s="10" t="s">
        <v>850</v>
      </c>
      <c r="C803" s="10" t="s">
        <v>35</v>
      </c>
      <c r="D803" s="10" t="s">
        <v>30</v>
      </c>
      <c r="E803" s="5" t="s">
        <v>37</v>
      </c>
      <c r="F803" s="10" t="s">
        <v>37</v>
      </c>
      <c r="G803" s="10" t="s">
        <v>31</v>
      </c>
      <c r="H803" s="10"/>
      <c r="I803">
        <v>1</v>
      </c>
    </row>
    <row r="804" spans="1:11" hidden="1">
      <c r="A804" t="s">
        <v>851</v>
      </c>
      <c r="B804" t="s">
        <v>852</v>
      </c>
      <c r="C804" t="s">
        <v>29</v>
      </c>
      <c r="D804" t="s">
        <v>30</v>
      </c>
      <c r="E804" s="5" t="s">
        <v>31</v>
      </c>
      <c r="F804" t="s">
        <v>31</v>
      </c>
      <c r="G804" t="s">
        <v>31</v>
      </c>
    </row>
    <row r="805" spans="1:11" hidden="1">
      <c r="A805" t="s">
        <v>851</v>
      </c>
      <c r="B805" t="s">
        <v>853</v>
      </c>
      <c r="C805" t="s">
        <v>29</v>
      </c>
      <c r="D805" t="s">
        <v>30</v>
      </c>
      <c r="E805" s="5" t="s">
        <v>31</v>
      </c>
      <c r="F805" t="s">
        <v>31</v>
      </c>
      <c r="G805" t="s">
        <v>31</v>
      </c>
    </row>
    <row r="806" spans="1:11" hidden="1">
      <c r="A806" t="s">
        <v>851</v>
      </c>
      <c r="B806" t="s">
        <v>854</v>
      </c>
      <c r="C806" t="s">
        <v>35</v>
      </c>
      <c r="D806" t="s">
        <v>36</v>
      </c>
      <c r="E806" s="5" t="s">
        <v>45</v>
      </c>
      <c r="F806" t="s">
        <v>45</v>
      </c>
      <c r="G806" t="s">
        <v>45</v>
      </c>
    </row>
    <row r="807" spans="1:11" hidden="1">
      <c r="A807" t="s">
        <v>851</v>
      </c>
      <c r="B807" t="s">
        <v>855</v>
      </c>
      <c r="C807" t="s">
        <v>54</v>
      </c>
      <c r="D807" t="s">
        <v>36</v>
      </c>
      <c r="E807" s="5" t="s">
        <v>31</v>
      </c>
      <c r="F807" t="s">
        <v>31</v>
      </c>
      <c r="G807" t="s">
        <v>31</v>
      </c>
    </row>
    <row r="808" spans="1:11" hidden="1">
      <c r="A808" t="s">
        <v>851</v>
      </c>
      <c r="B808" t="s">
        <v>856</v>
      </c>
      <c r="C808" t="s">
        <v>29</v>
      </c>
      <c r="D808" t="s">
        <v>30</v>
      </c>
      <c r="E808" s="5" t="s">
        <v>45</v>
      </c>
      <c r="F808" t="s">
        <v>45</v>
      </c>
      <c r="G808" t="s">
        <v>31</v>
      </c>
    </row>
    <row r="809" spans="1:11" hidden="1">
      <c r="A809" t="s">
        <v>851</v>
      </c>
      <c r="B809" t="s">
        <v>857</v>
      </c>
      <c r="C809" t="s">
        <v>29</v>
      </c>
      <c r="D809" t="s">
        <v>30</v>
      </c>
      <c r="E809" s="5" t="s">
        <v>45</v>
      </c>
      <c r="F809" t="s">
        <v>45</v>
      </c>
      <c r="G809" t="s">
        <v>31</v>
      </c>
    </row>
    <row r="810" spans="1:11" hidden="1">
      <c r="A810" t="s">
        <v>851</v>
      </c>
      <c r="B810" t="s">
        <v>858</v>
      </c>
      <c r="C810" t="s">
        <v>54</v>
      </c>
      <c r="D810" t="s">
        <v>30</v>
      </c>
      <c r="E810" s="5" t="s">
        <v>37</v>
      </c>
      <c r="F810" t="s">
        <v>45</v>
      </c>
      <c r="G810" t="s">
        <v>31</v>
      </c>
    </row>
    <row r="811" spans="1:11" hidden="1">
      <c r="A811" t="s">
        <v>851</v>
      </c>
      <c r="B811" t="s">
        <v>859</v>
      </c>
      <c r="C811" t="s">
        <v>35</v>
      </c>
      <c r="D811" t="s">
        <v>36</v>
      </c>
      <c r="E811" s="5" t="s">
        <v>37</v>
      </c>
      <c r="F811" t="s">
        <v>49</v>
      </c>
      <c r="G811" t="s">
        <v>37</v>
      </c>
      <c r="I811">
        <v>1</v>
      </c>
    </row>
    <row r="812" spans="1:11" hidden="1">
      <c r="A812" t="s">
        <v>851</v>
      </c>
      <c r="B812" t="s">
        <v>860</v>
      </c>
      <c r="C812" t="s">
        <v>29</v>
      </c>
      <c r="D812" t="s">
        <v>30</v>
      </c>
      <c r="E812" s="5" t="s">
        <v>37</v>
      </c>
      <c r="F812" t="s">
        <v>37</v>
      </c>
      <c r="G812" t="s">
        <v>37</v>
      </c>
    </row>
    <row r="813" spans="1:11" hidden="1">
      <c r="A813" t="s">
        <v>851</v>
      </c>
      <c r="B813" t="s">
        <v>861</v>
      </c>
      <c r="C813" t="s">
        <v>29</v>
      </c>
      <c r="D813" t="s">
        <v>36</v>
      </c>
      <c r="E813" s="5" t="s">
        <v>45</v>
      </c>
      <c r="F813" t="s">
        <v>31</v>
      </c>
      <c r="G813" t="s">
        <v>31</v>
      </c>
    </row>
    <row r="814" spans="1:11" hidden="1">
      <c r="A814" t="s">
        <v>851</v>
      </c>
      <c r="B814" t="s">
        <v>862</v>
      </c>
      <c r="C814" t="s">
        <v>60</v>
      </c>
      <c r="D814" t="s">
        <v>36</v>
      </c>
      <c r="E814" s="5" t="s">
        <v>37</v>
      </c>
      <c r="F814" t="s">
        <v>37</v>
      </c>
      <c r="G814" t="s">
        <v>37</v>
      </c>
      <c r="I814">
        <v>1</v>
      </c>
      <c r="K814" t="b">
        <f>G814=F814</f>
        <v>1</v>
      </c>
    </row>
    <row r="815" spans="1:11" hidden="1">
      <c r="A815" t="s">
        <v>851</v>
      </c>
      <c r="B815" t="s">
        <v>863</v>
      </c>
      <c r="C815" t="s">
        <v>42</v>
      </c>
      <c r="D815" t="s">
        <v>36</v>
      </c>
      <c r="E815" s="5" t="s">
        <v>37</v>
      </c>
      <c r="F815" t="s">
        <v>37</v>
      </c>
      <c r="G815" t="s">
        <v>37</v>
      </c>
    </row>
    <row r="816" spans="1:11" hidden="1">
      <c r="A816" t="s">
        <v>851</v>
      </c>
      <c r="B816" t="s">
        <v>864</v>
      </c>
      <c r="C816" t="s">
        <v>29</v>
      </c>
      <c r="D816" t="s">
        <v>30</v>
      </c>
      <c r="E816" s="5" t="s">
        <v>45</v>
      </c>
      <c r="F816" t="s">
        <v>45</v>
      </c>
      <c r="G816" t="s">
        <v>31</v>
      </c>
    </row>
    <row r="817" spans="1:7" hidden="1">
      <c r="A817" t="s">
        <v>851</v>
      </c>
      <c r="B817" t="s">
        <v>865</v>
      </c>
      <c r="C817" t="s">
        <v>29</v>
      </c>
      <c r="D817" t="s">
        <v>30</v>
      </c>
      <c r="E817" s="5" t="s">
        <v>31</v>
      </c>
      <c r="F817" t="s">
        <v>31</v>
      </c>
      <c r="G817" t="s">
        <v>31</v>
      </c>
    </row>
    <row r="818" spans="1:7" hidden="1">
      <c r="A818" t="s">
        <v>851</v>
      </c>
      <c r="B818" t="s">
        <v>866</v>
      </c>
      <c r="C818" t="s">
        <v>29</v>
      </c>
      <c r="D818" t="s">
        <v>30</v>
      </c>
      <c r="E818" s="5" t="s">
        <v>45</v>
      </c>
      <c r="F818" t="s">
        <v>45</v>
      </c>
      <c r="G818" t="s">
        <v>31</v>
      </c>
    </row>
    <row r="819" spans="1:7" hidden="1">
      <c r="A819" t="s">
        <v>851</v>
      </c>
      <c r="B819" t="s">
        <v>867</v>
      </c>
      <c r="C819" t="s">
        <v>29</v>
      </c>
      <c r="D819" t="s">
        <v>30</v>
      </c>
      <c r="E819" s="5" t="s">
        <v>868</v>
      </c>
      <c r="F819" t="s">
        <v>868</v>
      </c>
      <c r="G819" t="s">
        <v>868</v>
      </c>
    </row>
    <row r="820" spans="1:7" hidden="1">
      <c r="A820" t="s">
        <v>851</v>
      </c>
      <c r="B820" t="s">
        <v>869</v>
      </c>
      <c r="C820" t="s">
        <v>29</v>
      </c>
      <c r="D820" t="s">
        <v>30</v>
      </c>
      <c r="E820" s="5" t="s">
        <v>868</v>
      </c>
      <c r="F820" t="s">
        <v>868</v>
      </c>
      <c r="G820" t="s">
        <v>868</v>
      </c>
    </row>
    <row r="821" spans="1:7" hidden="1">
      <c r="A821" t="s">
        <v>851</v>
      </c>
      <c r="B821" t="s">
        <v>870</v>
      </c>
      <c r="C821" t="s">
        <v>42</v>
      </c>
      <c r="D821" t="s">
        <v>30</v>
      </c>
      <c r="E821" s="5" t="s">
        <v>45</v>
      </c>
      <c r="F821" t="s">
        <v>45</v>
      </c>
      <c r="G821" t="s">
        <v>31</v>
      </c>
    </row>
    <row r="822" spans="1:7" hidden="1">
      <c r="A822" t="s">
        <v>851</v>
      </c>
      <c r="B822" t="s">
        <v>871</v>
      </c>
      <c r="C822" t="s">
        <v>29</v>
      </c>
      <c r="D822" t="s">
        <v>30</v>
      </c>
      <c r="E822" s="5" t="s">
        <v>45</v>
      </c>
      <c r="F822" t="s">
        <v>31</v>
      </c>
      <c r="G822" t="s">
        <v>31</v>
      </c>
    </row>
    <row r="823" spans="1:7" hidden="1">
      <c r="A823" t="s">
        <v>851</v>
      </c>
      <c r="B823" t="s">
        <v>872</v>
      </c>
      <c r="C823" t="s">
        <v>29</v>
      </c>
      <c r="D823" t="s">
        <v>30</v>
      </c>
      <c r="E823" s="5" t="s">
        <v>37</v>
      </c>
      <c r="F823" t="s">
        <v>37</v>
      </c>
      <c r="G823" t="s">
        <v>37</v>
      </c>
    </row>
    <row r="824" spans="1:7" hidden="1">
      <c r="A824" t="s">
        <v>851</v>
      </c>
      <c r="B824" t="s">
        <v>873</v>
      </c>
      <c r="C824" t="s">
        <v>29</v>
      </c>
      <c r="D824" t="s">
        <v>30</v>
      </c>
      <c r="E824" s="5" t="s">
        <v>45</v>
      </c>
      <c r="F824" t="s">
        <v>45</v>
      </c>
      <c r="G824" t="s">
        <v>31</v>
      </c>
    </row>
    <row r="825" spans="1:7" hidden="1">
      <c r="A825" t="s">
        <v>851</v>
      </c>
      <c r="B825" t="s">
        <v>874</v>
      </c>
      <c r="C825" t="s">
        <v>71</v>
      </c>
      <c r="D825" t="s">
        <v>36</v>
      </c>
      <c r="E825" s="5" t="s">
        <v>49</v>
      </c>
      <c r="F825" t="s">
        <v>49</v>
      </c>
      <c r="G825" t="s">
        <v>49</v>
      </c>
    </row>
    <row r="826" spans="1:7" hidden="1">
      <c r="A826" t="s">
        <v>851</v>
      </c>
      <c r="B826" t="s">
        <v>875</v>
      </c>
      <c r="C826" t="s">
        <v>29</v>
      </c>
      <c r="D826" t="s">
        <v>30</v>
      </c>
      <c r="E826" s="5" t="s">
        <v>45</v>
      </c>
      <c r="F826" t="s">
        <v>31</v>
      </c>
      <c r="G826" t="s">
        <v>31</v>
      </c>
    </row>
    <row r="827" spans="1:7" hidden="1">
      <c r="A827" t="s">
        <v>851</v>
      </c>
      <c r="B827" t="s">
        <v>876</v>
      </c>
      <c r="C827" t="s">
        <v>29</v>
      </c>
      <c r="D827" t="s">
        <v>36</v>
      </c>
      <c r="E827" s="5" t="s">
        <v>31</v>
      </c>
      <c r="F827" t="s">
        <v>31</v>
      </c>
      <c r="G827" t="s">
        <v>31</v>
      </c>
    </row>
    <row r="828" spans="1:7" hidden="1">
      <c r="A828" t="s">
        <v>851</v>
      </c>
      <c r="B828" t="s">
        <v>877</v>
      </c>
      <c r="C828" t="s">
        <v>29</v>
      </c>
      <c r="D828" t="s">
        <v>30</v>
      </c>
      <c r="E828" s="5" t="s">
        <v>868</v>
      </c>
      <c r="F828" t="s">
        <v>868</v>
      </c>
      <c r="G828" t="s">
        <v>868</v>
      </c>
    </row>
    <row r="829" spans="1:7" hidden="1">
      <c r="A829" t="s">
        <v>851</v>
      </c>
      <c r="B829" t="s">
        <v>878</v>
      </c>
      <c r="C829" t="s">
        <v>54</v>
      </c>
      <c r="D829" t="s">
        <v>30</v>
      </c>
      <c r="E829" s="5" t="s">
        <v>37</v>
      </c>
      <c r="F829" t="s">
        <v>37</v>
      </c>
      <c r="G829" t="s">
        <v>37</v>
      </c>
    </row>
    <row r="830" spans="1:7" hidden="1">
      <c r="A830" t="s">
        <v>851</v>
      </c>
      <c r="B830" t="s">
        <v>879</v>
      </c>
      <c r="C830" t="s">
        <v>29</v>
      </c>
      <c r="D830" t="s">
        <v>36</v>
      </c>
      <c r="E830" s="5" t="s">
        <v>37</v>
      </c>
      <c r="F830" t="s">
        <v>37</v>
      </c>
      <c r="G830" t="s">
        <v>37</v>
      </c>
    </row>
    <row r="831" spans="1:7" hidden="1">
      <c r="A831" t="s">
        <v>851</v>
      </c>
      <c r="B831" t="s">
        <v>880</v>
      </c>
      <c r="C831" t="s">
        <v>42</v>
      </c>
      <c r="D831" t="s">
        <v>36</v>
      </c>
      <c r="E831" s="5" t="s">
        <v>37</v>
      </c>
      <c r="F831" t="s">
        <v>37</v>
      </c>
      <c r="G831" t="s">
        <v>37</v>
      </c>
    </row>
    <row r="832" spans="1:7" hidden="1">
      <c r="A832" t="s">
        <v>851</v>
      </c>
      <c r="B832" t="s">
        <v>881</v>
      </c>
      <c r="C832" t="s">
        <v>29</v>
      </c>
      <c r="D832" t="s">
        <v>30</v>
      </c>
      <c r="E832" s="5" t="s">
        <v>37</v>
      </c>
      <c r="F832" t="s">
        <v>37</v>
      </c>
      <c r="G832" t="s">
        <v>37</v>
      </c>
    </row>
    <row r="833" spans="1:11" hidden="1">
      <c r="A833" t="s">
        <v>851</v>
      </c>
      <c r="B833" t="s">
        <v>882</v>
      </c>
      <c r="C833" t="s">
        <v>54</v>
      </c>
      <c r="D833" t="s">
        <v>30</v>
      </c>
      <c r="E833" s="5" t="s">
        <v>37</v>
      </c>
      <c r="F833" t="s">
        <v>37</v>
      </c>
      <c r="G833" t="s">
        <v>45</v>
      </c>
    </row>
    <row r="834" spans="1:11" hidden="1">
      <c r="A834" t="s">
        <v>851</v>
      </c>
      <c r="B834" t="s">
        <v>883</v>
      </c>
      <c r="C834" t="s">
        <v>54</v>
      </c>
      <c r="D834" t="s">
        <v>36</v>
      </c>
      <c r="E834" s="5" t="s">
        <v>37</v>
      </c>
      <c r="F834" t="s">
        <v>37</v>
      </c>
      <c r="G834" t="s">
        <v>37</v>
      </c>
    </row>
    <row r="835" spans="1:11" hidden="1">
      <c r="A835" t="s">
        <v>851</v>
      </c>
      <c r="B835" t="s">
        <v>884</v>
      </c>
      <c r="C835" t="s">
        <v>29</v>
      </c>
      <c r="D835" t="s">
        <v>36</v>
      </c>
      <c r="E835" s="5" t="s">
        <v>45</v>
      </c>
      <c r="F835" t="s">
        <v>45</v>
      </c>
      <c r="G835" t="s">
        <v>31</v>
      </c>
    </row>
    <row r="836" spans="1:11" hidden="1">
      <c r="A836" t="s">
        <v>851</v>
      </c>
      <c r="B836" t="s">
        <v>885</v>
      </c>
      <c r="C836" t="s">
        <v>29</v>
      </c>
      <c r="D836" t="s">
        <v>30</v>
      </c>
      <c r="E836" s="5" t="s">
        <v>31</v>
      </c>
      <c r="F836" t="s">
        <v>31</v>
      </c>
      <c r="G836" t="s">
        <v>31</v>
      </c>
    </row>
    <row r="837" spans="1:11" hidden="1">
      <c r="A837" t="s">
        <v>851</v>
      </c>
      <c r="B837" t="s">
        <v>886</v>
      </c>
      <c r="C837" t="s">
        <v>29</v>
      </c>
      <c r="D837" t="s">
        <v>30</v>
      </c>
      <c r="E837" s="5" t="s">
        <v>868</v>
      </c>
      <c r="F837" t="s">
        <v>868</v>
      </c>
      <c r="G837" t="s">
        <v>868</v>
      </c>
    </row>
    <row r="838" spans="1:11" hidden="1">
      <c r="A838" t="s">
        <v>851</v>
      </c>
      <c r="B838" s="5" t="s">
        <v>887</v>
      </c>
      <c r="C838" s="5" t="s">
        <v>29</v>
      </c>
      <c r="D838" s="5" t="s">
        <v>30</v>
      </c>
      <c r="E838" s="5" t="s">
        <v>37</v>
      </c>
      <c r="F838" s="5" t="s">
        <v>37</v>
      </c>
      <c r="G838" s="5" t="s">
        <v>37</v>
      </c>
      <c r="H838" s="5"/>
    </row>
    <row r="839" spans="1:11" hidden="1">
      <c r="A839" t="s">
        <v>851</v>
      </c>
      <c r="B839" t="s">
        <v>888</v>
      </c>
      <c r="C839" t="s">
        <v>54</v>
      </c>
      <c r="D839" t="s">
        <v>36</v>
      </c>
      <c r="E839" s="5" t="s">
        <v>37</v>
      </c>
      <c r="F839" t="s">
        <v>37</v>
      </c>
      <c r="G839" t="s">
        <v>45</v>
      </c>
    </row>
    <row r="840" spans="1:11" hidden="1">
      <c r="A840" t="s">
        <v>851</v>
      </c>
      <c r="B840" t="s">
        <v>889</v>
      </c>
      <c r="C840" t="s">
        <v>54</v>
      </c>
      <c r="D840" t="s">
        <v>36</v>
      </c>
      <c r="E840" s="5" t="s">
        <v>49</v>
      </c>
      <c r="F840" t="s">
        <v>49</v>
      </c>
      <c r="G840" t="s">
        <v>49</v>
      </c>
    </row>
    <row r="841" spans="1:11" hidden="1">
      <c r="A841" t="s">
        <v>851</v>
      </c>
      <c r="B841" t="s">
        <v>890</v>
      </c>
      <c r="C841" t="s">
        <v>29</v>
      </c>
      <c r="D841" t="s">
        <v>30</v>
      </c>
      <c r="E841" s="5" t="s">
        <v>868</v>
      </c>
      <c r="F841" t="s">
        <v>868</v>
      </c>
      <c r="G841" t="s">
        <v>868</v>
      </c>
    </row>
    <row r="842" spans="1:11" hidden="1">
      <c r="A842" t="s">
        <v>851</v>
      </c>
      <c r="B842" t="s">
        <v>891</v>
      </c>
      <c r="C842" t="s">
        <v>60</v>
      </c>
      <c r="D842" t="s">
        <v>36</v>
      </c>
      <c r="E842" s="5" t="s">
        <v>49</v>
      </c>
      <c r="F842" t="s">
        <v>49</v>
      </c>
      <c r="G842" t="s">
        <v>49</v>
      </c>
      <c r="I842">
        <v>1</v>
      </c>
      <c r="K842" t="b">
        <f>G842=F842</f>
        <v>1</v>
      </c>
    </row>
    <row r="843" spans="1:11" hidden="1">
      <c r="A843" t="s">
        <v>851</v>
      </c>
      <c r="B843" t="s">
        <v>892</v>
      </c>
      <c r="C843" t="s">
        <v>29</v>
      </c>
      <c r="D843" t="s">
        <v>30</v>
      </c>
      <c r="E843" s="5" t="s">
        <v>31</v>
      </c>
      <c r="F843" t="s">
        <v>31</v>
      </c>
      <c r="G843" t="s">
        <v>31</v>
      </c>
    </row>
    <row r="844" spans="1:11" hidden="1">
      <c r="A844" t="s">
        <v>851</v>
      </c>
      <c r="B844" t="s">
        <v>893</v>
      </c>
      <c r="C844" t="s">
        <v>29</v>
      </c>
      <c r="D844" t="s">
        <v>30</v>
      </c>
      <c r="E844" s="5" t="s">
        <v>31</v>
      </c>
      <c r="F844" t="s">
        <v>31</v>
      </c>
      <c r="G844" t="s">
        <v>31</v>
      </c>
    </row>
    <row r="845" spans="1:11" hidden="1">
      <c r="A845" t="s">
        <v>851</v>
      </c>
      <c r="B845" t="s">
        <v>894</v>
      </c>
      <c r="C845" t="s">
        <v>29</v>
      </c>
      <c r="D845" t="s">
        <v>30</v>
      </c>
      <c r="E845" s="5" t="s">
        <v>31</v>
      </c>
      <c r="F845" t="s">
        <v>31</v>
      </c>
      <c r="G845" t="s">
        <v>31</v>
      </c>
    </row>
    <row r="846" spans="1:11" hidden="1">
      <c r="A846" t="s">
        <v>851</v>
      </c>
      <c r="B846" t="s">
        <v>895</v>
      </c>
      <c r="C846" t="s">
        <v>35</v>
      </c>
      <c r="D846" t="s">
        <v>36</v>
      </c>
      <c r="E846" s="5" t="s">
        <v>49</v>
      </c>
      <c r="F846" t="s">
        <v>49</v>
      </c>
      <c r="G846" t="s">
        <v>49</v>
      </c>
      <c r="I846">
        <v>1</v>
      </c>
    </row>
    <row r="847" spans="1:11" hidden="1">
      <c r="A847" t="s">
        <v>851</v>
      </c>
      <c r="B847" t="s">
        <v>896</v>
      </c>
      <c r="C847" t="s">
        <v>42</v>
      </c>
      <c r="D847" t="s">
        <v>36</v>
      </c>
      <c r="E847" s="5" t="s">
        <v>49</v>
      </c>
      <c r="F847" t="s">
        <v>49</v>
      </c>
      <c r="G847" t="s">
        <v>49</v>
      </c>
    </row>
    <row r="848" spans="1:11" hidden="1">
      <c r="A848" t="s">
        <v>851</v>
      </c>
      <c r="B848" t="s">
        <v>897</v>
      </c>
      <c r="C848" t="s">
        <v>42</v>
      </c>
      <c r="D848" t="s">
        <v>36</v>
      </c>
      <c r="E848" s="5" t="s">
        <v>49</v>
      </c>
      <c r="F848" t="s">
        <v>49</v>
      </c>
      <c r="G848" t="s">
        <v>49</v>
      </c>
    </row>
    <row r="849" spans="1:11" hidden="1">
      <c r="A849" t="s">
        <v>851</v>
      </c>
      <c r="B849" t="s">
        <v>898</v>
      </c>
      <c r="C849" t="s">
        <v>35</v>
      </c>
      <c r="D849" t="s">
        <v>36</v>
      </c>
      <c r="E849" s="5" t="s">
        <v>49</v>
      </c>
      <c r="F849" t="s">
        <v>49</v>
      </c>
      <c r="G849" t="s">
        <v>49</v>
      </c>
      <c r="I849">
        <v>1</v>
      </c>
    </row>
    <row r="850" spans="1:11" hidden="1">
      <c r="A850" t="s">
        <v>851</v>
      </c>
      <c r="B850" t="s">
        <v>899</v>
      </c>
      <c r="C850" t="s">
        <v>35</v>
      </c>
      <c r="D850" t="s">
        <v>36</v>
      </c>
      <c r="E850" s="5" t="s">
        <v>37</v>
      </c>
      <c r="F850" t="s">
        <v>37</v>
      </c>
      <c r="G850" t="s">
        <v>37</v>
      </c>
      <c r="I850">
        <v>1</v>
      </c>
    </row>
    <row r="851" spans="1:11" hidden="1">
      <c r="A851" t="s">
        <v>851</v>
      </c>
      <c r="B851" t="s">
        <v>900</v>
      </c>
      <c r="C851" t="s">
        <v>42</v>
      </c>
      <c r="D851" t="s">
        <v>36</v>
      </c>
      <c r="E851" s="5" t="s">
        <v>37</v>
      </c>
      <c r="F851" t="s">
        <v>37</v>
      </c>
      <c r="G851" t="s">
        <v>45</v>
      </c>
    </row>
    <row r="852" spans="1:11" hidden="1">
      <c r="A852" t="s">
        <v>851</v>
      </c>
      <c r="B852" t="s">
        <v>901</v>
      </c>
      <c r="C852" t="s">
        <v>60</v>
      </c>
      <c r="D852" t="s">
        <v>36</v>
      </c>
      <c r="E852" s="5" t="s">
        <v>49</v>
      </c>
      <c r="F852" t="s">
        <v>49</v>
      </c>
      <c r="G852" t="s">
        <v>49</v>
      </c>
      <c r="I852">
        <v>1</v>
      </c>
      <c r="K852" t="b">
        <f>G852=F852</f>
        <v>1</v>
      </c>
    </row>
    <row r="853" spans="1:11" hidden="1">
      <c r="A853" t="s">
        <v>851</v>
      </c>
      <c r="B853" t="s">
        <v>902</v>
      </c>
      <c r="C853" t="s">
        <v>35</v>
      </c>
      <c r="D853" t="s">
        <v>36</v>
      </c>
      <c r="E853" s="5" t="s">
        <v>49</v>
      </c>
      <c r="F853" t="s">
        <v>49</v>
      </c>
      <c r="G853" t="s">
        <v>49</v>
      </c>
      <c r="I853">
        <v>1</v>
      </c>
    </row>
    <row r="854" spans="1:11" hidden="1">
      <c r="A854" t="s">
        <v>851</v>
      </c>
      <c r="B854" t="s">
        <v>903</v>
      </c>
      <c r="C854" t="s">
        <v>29</v>
      </c>
      <c r="D854" t="s">
        <v>30</v>
      </c>
      <c r="E854" s="5" t="s">
        <v>31</v>
      </c>
      <c r="F854" t="s">
        <v>31</v>
      </c>
      <c r="G854" t="s">
        <v>31</v>
      </c>
    </row>
    <row r="855" spans="1:11" hidden="1">
      <c r="A855" t="s">
        <v>851</v>
      </c>
      <c r="B855" s="5" t="s">
        <v>904</v>
      </c>
      <c r="C855" s="5" t="s">
        <v>29</v>
      </c>
      <c r="D855" s="5" t="s">
        <v>30</v>
      </c>
      <c r="E855" s="5" t="s">
        <v>868</v>
      </c>
      <c r="F855" s="5" t="s">
        <v>868</v>
      </c>
      <c r="G855" s="5" t="s">
        <v>868</v>
      </c>
      <c r="H855" s="5"/>
    </row>
    <row r="856" spans="1:11" hidden="1">
      <c r="A856" t="s">
        <v>851</v>
      </c>
      <c r="B856" t="s">
        <v>905</v>
      </c>
      <c r="C856" t="s">
        <v>35</v>
      </c>
      <c r="D856" t="s">
        <v>36</v>
      </c>
      <c r="E856" s="5" t="s">
        <v>49</v>
      </c>
      <c r="F856" t="s">
        <v>49</v>
      </c>
      <c r="G856" t="s">
        <v>49</v>
      </c>
      <c r="I856">
        <v>1</v>
      </c>
    </row>
    <row r="857" spans="1:11" hidden="1">
      <c r="A857" t="s">
        <v>851</v>
      </c>
      <c r="B857" t="s">
        <v>906</v>
      </c>
      <c r="C857" t="s">
        <v>29</v>
      </c>
      <c r="D857" t="s">
        <v>30</v>
      </c>
      <c r="E857" s="5" t="s">
        <v>45</v>
      </c>
      <c r="F857" t="s">
        <v>45</v>
      </c>
      <c r="G857" t="s">
        <v>31</v>
      </c>
    </row>
    <row r="858" spans="1:11" hidden="1">
      <c r="A858" t="s">
        <v>851</v>
      </c>
      <c r="B858" t="s">
        <v>907</v>
      </c>
      <c r="C858" t="s">
        <v>29</v>
      </c>
      <c r="D858" t="s">
        <v>30</v>
      </c>
      <c r="E858" s="5" t="s">
        <v>868</v>
      </c>
      <c r="F858" t="s">
        <v>868</v>
      </c>
      <c r="G858" t="s">
        <v>868</v>
      </c>
    </row>
    <row r="859" spans="1:11" hidden="1">
      <c r="A859" t="s">
        <v>851</v>
      </c>
      <c r="B859" t="s">
        <v>908</v>
      </c>
      <c r="C859" t="s">
        <v>29</v>
      </c>
      <c r="D859" t="s">
        <v>30</v>
      </c>
      <c r="E859" s="5" t="s">
        <v>45</v>
      </c>
      <c r="F859" t="s">
        <v>31</v>
      </c>
      <c r="G859" t="s">
        <v>31</v>
      </c>
    </row>
    <row r="860" spans="1:11" hidden="1">
      <c r="A860" t="s">
        <v>851</v>
      </c>
      <c r="B860" t="s">
        <v>909</v>
      </c>
      <c r="C860" t="s">
        <v>29</v>
      </c>
      <c r="D860" t="s">
        <v>30</v>
      </c>
      <c r="E860" s="5" t="s">
        <v>45</v>
      </c>
      <c r="F860" t="s">
        <v>45</v>
      </c>
      <c r="G860" t="s">
        <v>31</v>
      </c>
    </row>
    <row r="861" spans="1:11" hidden="1">
      <c r="A861" t="s">
        <v>851</v>
      </c>
      <c r="B861" t="s">
        <v>910</v>
      </c>
      <c r="C861" t="s">
        <v>42</v>
      </c>
      <c r="D861" t="s">
        <v>36</v>
      </c>
      <c r="E861" s="5" t="s">
        <v>37</v>
      </c>
      <c r="F861" t="s">
        <v>37</v>
      </c>
      <c r="G861" t="s">
        <v>37</v>
      </c>
    </row>
    <row r="862" spans="1:11" hidden="1">
      <c r="A862" t="s">
        <v>851</v>
      </c>
      <c r="B862" t="s">
        <v>911</v>
      </c>
      <c r="C862" t="s">
        <v>71</v>
      </c>
      <c r="D862" t="s">
        <v>30</v>
      </c>
      <c r="E862" s="5" t="s">
        <v>868</v>
      </c>
      <c r="F862" t="s">
        <v>868</v>
      </c>
      <c r="G862" t="s">
        <v>868</v>
      </c>
    </row>
    <row r="863" spans="1:11" hidden="1">
      <c r="A863" t="s">
        <v>851</v>
      </c>
      <c r="B863" t="s">
        <v>912</v>
      </c>
      <c r="C863" t="s">
        <v>35</v>
      </c>
      <c r="D863" t="s">
        <v>36</v>
      </c>
      <c r="E863" s="5" t="s">
        <v>37</v>
      </c>
      <c r="F863" t="s">
        <v>37</v>
      </c>
      <c r="G863" t="s">
        <v>37</v>
      </c>
      <c r="I863">
        <v>1</v>
      </c>
    </row>
    <row r="864" spans="1:11" hidden="1">
      <c r="A864" t="s">
        <v>851</v>
      </c>
      <c r="B864" t="s">
        <v>913</v>
      </c>
      <c r="C864" t="s">
        <v>29</v>
      </c>
      <c r="D864" t="s">
        <v>36</v>
      </c>
      <c r="E864" s="5" t="s">
        <v>45</v>
      </c>
      <c r="F864" t="s">
        <v>45</v>
      </c>
      <c r="G864" t="s">
        <v>31</v>
      </c>
    </row>
    <row r="865" spans="1:9" hidden="1">
      <c r="A865" t="s">
        <v>851</v>
      </c>
      <c r="B865" t="s">
        <v>914</v>
      </c>
      <c r="C865" t="s">
        <v>29</v>
      </c>
      <c r="D865" t="s">
        <v>36</v>
      </c>
      <c r="E865" s="5" t="s">
        <v>45</v>
      </c>
      <c r="F865" t="s">
        <v>45</v>
      </c>
      <c r="G865" t="s">
        <v>31</v>
      </c>
    </row>
    <row r="866" spans="1:9" hidden="1">
      <c r="A866" t="s">
        <v>851</v>
      </c>
      <c r="B866" t="s">
        <v>915</v>
      </c>
      <c r="C866" t="s">
        <v>54</v>
      </c>
      <c r="D866" t="s">
        <v>36</v>
      </c>
      <c r="E866" s="5" t="s">
        <v>45</v>
      </c>
      <c r="F866" t="s">
        <v>45</v>
      </c>
      <c r="G866" t="s">
        <v>31</v>
      </c>
    </row>
    <row r="867" spans="1:9" hidden="1">
      <c r="A867" t="s">
        <v>851</v>
      </c>
      <c r="B867" t="s">
        <v>916</v>
      </c>
      <c r="C867" t="s">
        <v>29</v>
      </c>
      <c r="D867" t="s">
        <v>30</v>
      </c>
      <c r="E867" s="5" t="s">
        <v>31</v>
      </c>
      <c r="F867" t="s">
        <v>31</v>
      </c>
      <c r="G867" t="s">
        <v>31</v>
      </c>
    </row>
    <row r="868" spans="1:9" hidden="1">
      <c r="A868" t="s">
        <v>851</v>
      </c>
      <c r="B868" t="s">
        <v>917</v>
      </c>
      <c r="C868" t="s">
        <v>29</v>
      </c>
      <c r="D868" t="s">
        <v>30</v>
      </c>
      <c r="E868" s="5" t="s">
        <v>45</v>
      </c>
      <c r="F868" t="s">
        <v>31</v>
      </c>
      <c r="G868" t="s">
        <v>31</v>
      </c>
    </row>
    <row r="869" spans="1:9" hidden="1">
      <c r="A869" t="s">
        <v>851</v>
      </c>
      <c r="B869" t="s">
        <v>918</v>
      </c>
      <c r="C869" t="s">
        <v>54</v>
      </c>
      <c r="D869" t="s">
        <v>30</v>
      </c>
      <c r="E869" s="5" t="s">
        <v>37</v>
      </c>
      <c r="F869" t="s">
        <v>37</v>
      </c>
      <c r="G869" t="s">
        <v>37</v>
      </c>
    </row>
    <row r="870" spans="1:9" hidden="1">
      <c r="A870" t="s">
        <v>851</v>
      </c>
      <c r="B870" t="s">
        <v>919</v>
      </c>
      <c r="C870" t="s">
        <v>29</v>
      </c>
      <c r="D870" t="s">
        <v>30</v>
      </c>
      <c r="E870" s="5" t="s">
        <v>45</v>
      </c>
      <c r="F870" t="s">
        <v>31</v>
      </c>
      <c r="G870" t="s">
        <v>31</v>
      </c>
    </row>
    <row r="871" spans="1:9" hidden="1">
      <c r="A871" t="s">
        <v>851</v>
      </c>
      <c r="B871" t="s">
        <v>920</v>
      </c>
      <c r="C871" t="s">
        <v>54</v>
      </c>
      <c r="D871" t="s">
        <v>36</v>
      </c>
      <c r="E871" s="5" t="s">
        <v>37</v>
      </c>
      <c r="F871" t="s">
        <v>37</v>
      </c>
      <c r="G871" t="s">
        <v>45</v>
      </c>
    </row>
    <row r="872" spans="1:9" hidden="1">
      <c r="A872" t="s">
        <v>851</v>
      </c>
      <c r="B872" t="s">
        <v>921</v>
      </c>
      <c r="C872" t="s">
        <v>35</v>
      </c>
      <c r="D872" t="s">
        <v>36</v>
      </c>
      <c r="E872" s="5" t="s">
        <v>37</v>
      </c>
      <c r="F872" t="s">
        <v>37</v>
      </c>
      <c r="G872" t="s">
        <v>37</v>
      </c>
      <c r="I872">
        <v>1</v>
      </c>
    </row>
    <row r="873" spans="1:9" hidden="1">
      <c r="A873" t="s">
        <v>851</v>
      </c>
      <c r="B873" t="s">
        <v>922</v>
      </c>
      <c r="C873" t="s">
        <v>29</v>
      </c>
      <c r="D873" t="s">
        <v>36</v>
      </c>
      <c r="E873" s="5" t="s">
        <v>37</v>
      </c>
      <c r="F873" t="s">
        <v>37</v>
      </c>
      <c r="G873" t="s">
        <v>37</v>
      </c>
    </row>
    <row r="874" spans="1:9" hidden="1">
      <c r="A874" t="s">
        <v>851</v>
      </c>
      <c r="B874" t="s">
        <v>923</v>
      </c>
      <c r="C874" t="s">
        <v>29</v>
      </c>
      <c r="D874" t="s">
        <v>30</v>
      </c>
      <c r="E874" s="5" t="s">
        <v>37</v>
      </c>
      <c r="F874" t="s">
        <v>37</v>
      </c>
      <c r="G874" t="s">
        <v>37</v>
      </c>
    </row>
    <row r="875" spans="1:9" hidden="1">
      <c r="A875" t="s">
        <v>851</v>
      </c>
      <c r="B875" t="s">
        <v>924</v>
      </c>
      <c r="C875" t="s">
        <v>35</v>
      </c>
      <c r="D875" t="s">
        <v>36</v>
      </c>
      <c r="E875" s="5" t="s">
        <v>37</v>
      </c>
      <c r="F875" t="s">
        <v>37</v>
      </c>
      <c r="G875" t="s">
        <v>37</v>
      </c>
      <c r="I875">
        <v>1</v>
      </c>
    </row>
    <row r="876" spans="1:9" hidden="1">
      <c r="A876" t="s">
        <v>851</v>
      </c>
      <c r="B876" t="s">
        <v>925</v>
      </c>
      <c r="C876" t="s">
        <v>29</v>
      </c>
      <c r="D876" t="s">
        <v>30</v>
      </c>
      <c r="E876" s="5" t="s">
        <v>868</v>
      </c>
      <c r="F876" t="s">
        <v>868</v>
      </c>
      <c r="G876" t="s">
        <v>868</v>
      </c>
    </row>
    <row r="877" spans="1:9" hidden="1">
      <c r="A877" t="s">
        <v>851</v>
      </c>
      <c r="B877" t="s">
        <v>926</v>
      </c>
      <c r="C877" t="s">
        <v>29</v>
      </c>
      <c r="D877" t="s">
        <v>30</v>
      </c>
      <c r="E877" s="5" t="s">
        <v>868</v>
      </c>
      <c r="F877" t="s">
        <v>868</v>
      </c>
      <c r="G877" t="s">
        <v>868</v>
      </c>
    </row>
    <row r="878" spans="1:9" hidden="1">
      <c r="A878" t="s">
        <v>851</v>
      </c>
      <c r="B878" t="s">
        <v>927</v>
      </c>
      <c r="C878" t="s">
        <v>29</v>
      </c>
      <c r="D878" t="s">
        <v>30</v>
      </c>
      <c r="E878" s="5" t="s">
        <v>31</v>
      </c>
      <c r="F878" t="s">
        <v>31</v>
      </c>
      <c r="G878" t="s">
        <v>31</v>
      </c>
    </row>
    <row r="879" spans="1:9" hidden="1">
      <c r="A879" t="s">
        <v>851</v>
      </c>
      <c r="B879" t="s">
        <v>928</v>
      </c>
      <c r="C879" t="s">
        <v>54</v>
      </c>
      <c r="D879" t="s">
        <v>30</v>
      </c>
      <c r="E879" s="5" t="s">
        <v>37</v>
      </c>
      <c r="F879" t="s">
        <v>37</v>
      </c>
      <c r="G879" t="s">
        <v>45</v>
      </c>
    </row>
    <row r="880" spans="1:9" hidden="1">
      <c r="A880" t="s">
        <v>851</v>
      </c>
      <c r="B880" t="s">
        <v>929</v>
      </c>
      <c r="C880" t="s">
        <v>29</v>
      </c>
      <c r="D880" t="s">
        <v>30</v>
      </c>
      <c r="E880" s="5" t="s">
        <v>868</v>
      </c>
      <c r="F880" t="s">
        <v>868</v>
      </c>
      <c r="G880" t="s">
        <v>868</v>
      </c>
    </row>
    <row r="881" spans="1:11" hidden="1">
      <c r="A881" t="s">
        <v>851</v>
      </c>
      <c r="B881" t="s">
        <v>930</v>
      </c>
      <c r="C881" t="s">
        <v>29</v>
      </c>
      <c r="D881" t="s">
        <v>30</v>
      </c>
      <c r="E881" s="5" t="s">
        <v>37</v>
      </c>
      <c r="F881" t="s">
        <v>37</v>
      </c>
      <c r="G881" t="s">
        <v>45</v>
      </c>
    </row>
    <row r="882" spans="1:11" hidden="1">
      <c r="A882" t="s">
        <v>851</v>
      </c>
      <c r="B882" t="s">
        <v>931</v>
      </c>
      <c r="C882" t="s">
        <v>42</v>
      </c>
      <c r="D882" t="s">
        <v>30</v>
      </c>
      <c r="E882" s="5" t="s">
        <v>31</v>
      </c>
      <c r="F882" t="s">
        <v>31</v>
      </c>
      <c r="G882" t="s">
        <v>31</v>
      </c>
    </row>
    <row r="883" spans="1:11" hidden="1">
      <c r="A883" t="s">
        <v>851</v>
      </c>
      <c r="B883" t="s">
        <v>932</v>
      </c>
      <c r="C883" t="s">
        <v>29</v>
      </c>
      <c r="D883" t="s">
        <v>30</v>
      </c>
      <c r="E883" s="5" t="s">
        <v>45</v>
      </c>
      <c r="F883" t="s">
        <v>45</v>
      </c>
      <c r="G883" t="s">
        <v>31</v>
      </c>
    </row>
    <row r="884" spans="1:11" hidden="1">
      <c r="A884" t="s">
        <v>851</v>
      </c>
      <c r="B884" t="s">
        <v>933</v>
      </c>
      <c r="C884" t="s">
        <v>35</v>
      </c>
      <c r="D884" t="s">
        <v>36</v>
      </c>
      <c r="E884" s="5" t="s">
        <v>37</v>
      </c>
      <c r="F884" t="s">
        <v>37</v>
      </c>
      <c r="G884" t="s">
        <v>37</v>
      </c>
      <c r="I884">
        <v>1</v>
      </c>
    </row>
    <row r="885" spans="1:11" hidden="1">
      <c r="A885" t="s">
        <v>851</v>
      </c>
      <c r="B885" t="s">
        <v>934</v>
      </c>
      <c r="C885" t="s">
        <v>42</v>
      </c>
      <c r="D885" t="s">
        <v>36</v>
      </c>
      <c r="E885" s="5" t="s">
        <v>45</v>
      </c>
      <c r="F885" t="s">
        <v>45</v>
      </c>
      <c r="G885" t="s">
        <v>31</v>
      </c>
    </row>
    <row r="886" spans="1:11">
      <c r="A886" t="s">
        <v>851</v>
      </c>
      <c r="B886" t="s">
        <v>935</v>
      </c>
      <c r="C886" t="s">
        <v>60</v>
      </c>
      <c r="D886" t="s">
        <v>36</v>
      </c>
      <c r="E886" s="5" t="s">
        <v>49</v>
      </c>
      <c r="F886" t="s">
        <v>49</v>
      </c>
      <c r="G886" t="s">
        <v>37</v>
      </c>
      <c r="I886">
        <v>1</v>
      </c>
      <c r="K886" t="b">
        <f>G886=F886</f>
        <v>0</v>
      </c>
    </row>
    <row r="887" spans="1:11" hidden="1">
      <c r="A887" t="s">
        <v>851</v>
      </c>
      <c r="B887" t="s">
        <v>936</v>
      </c>
      <c r="C887" t="s">
        <v>35</v>
      </c>
      <c r="D887" t="s">
        <v>36</v>
      </c>
      <c r="E887" s="5" t="s">
        <v>37</v>
      </c>
      <c r="F887" t="s">
        <v>37</v>
      </c>
      <c r="G887" t="s">
        <v>37</v>
      </c>
      <c r="I887">
        <v>1</v>
      </c>
    </row>
    <row r="888" spans="1:11" hidden="1">
      <c r="A888" t="s">
        <v>851</v>
      </c>
      <c r="B888" t="s">
        <v>937</v>
      </c>
      <c r="C888" t="s">
        <v>54</v>
      </c>
      <c r="D888" t="s">
        <v>36</v>
      </c>
      <c r="E888" s="5" t="s">
        <v>31</v>
      </c>
      <c r="F888" t="s">
        <v>31</v>
      </c>
      <c r="G888" t="s">
        <v>31</v>
      </c>
    </row>
    <row r="889" spans="1:11" hidden="1">
      <c r="A889" t="s">
        <v>851</v>
      </c>
      <c r="B889" t="s">
        <v>938</v>
      </c>
      <c r="C889" t="s">
        <v>35</v>
      </c>
      <c r="D889" t="s">
        <v>36</v>
      </c>
      <c r="E889" s="5" t="s">
        <v>49</v>
      </c>
      <c r="F889" t="s">
        <v>49</v>
      </c>
      <c r="G889" t="s">
        <v>49</v>
      </c>
      <c r="I889">
        <v>1</v>
      </c>
    </row>
    <row r="890" spans="1:11" hidden="1">
      <c r="A890" t="s">
        <v>851</v>
      </c>
      <c r="B890" t="s">
        <v>939</v>
      </c>
      <c r="C890" t="s">
        <v>60</v>
      </c>
      <c r="D890" t="s">
        <v>36</v>
      </c>
      <c r="E890" s="5" t="s">
        <v>45</v>
      </c>
      <c r="F890" t="s">
        <v>45</v>
      </c>
      <c r="G890" t="s">
        <v>31</v>
      </c>
      <c r="K890" t="b">
        <f>G890=F890</f>
        <v>0</v>
      </c>
    </row>
    <row r="891" spans="1:11" hidden="1">
      <c r="A891" t="s">
        <v>851</v>
      </c>
      <c r="B891" t="s">
        <v>940</v>
      </c>
      <c r="C891" t="s">
        <v>35</v>
      </c>
      <c r="D891" t="s">
        <v>36</v>
      </c>
      <c r="E891" s="5" t="s">
        <v>45</v>
      </c>
      <c r="F891" t="s">
        <v>45</v>
      </c>
      <c r="G891" t="s">
        <v>45</v>
      </c>
    </row>
    <row r="892" spans="1:11" hidden="1">
      <c r="A892" t="s">
        <v>851</v>
      </c>
      <c r="B892" t="s">
        <v>941</v>
      </c>
      <c r="C892" t="s">
        <v>35</v>
      </c>
      <c r="D892" t="s">
        <v>36</v>
      </c>
      <c r="E892" s="5" t="s">
        <v>37</v>
      </c>
      <c r="F892" t="s">
        <v>37</v>
      </c>
      <c r="G892" t="s">
        <v>37</v>
      </c>
      <c r="I892">
        <v>1</v>
      </c>
    </row>
    <row r="893" spans="1:11" hidden="1">
      <c r="A893" t="s">
        <v>851</v>
      </c>
      <c r="B893" t="s">
        <v>942</v>
      </c>
      <c r="C893" t="s">
        <v>60</v>
      </c>
      <c r="D893" t="s">
        <v>36</v>
      </c>
      <c r="E893" s="5" t="s">
        <v>49</v>
      </c>
      <c r="F893" t="s">
        <v>49</v>
      </c>
      <c r="G893" t="s">
        <v>49</v>
      </c>
      <c r="I893">
        <v>1</v>
      </c>
      <c r="K893" t="b">
        <f>G893=F893</f>
        <v>1</v>
      </c>
    </row>
    <row r="894" spans="1:11" hidden="1">
      <c r="A894" t="s">
        <v>851</v>
      </c>
      <c r="B894" t="s">
        <v>943</v>
      </c>
      <c r="C894" t="s">
        <v>54</v>
      </c>
      <c r="D894" t="s">
        <v>36</v>
      </c>
      <c r="E894" s="5" t="s">
        <v>45</v>
      </c>
      <c r="F894" t="s">
        <v>45</v>
      </c>
      <c r="G894" t="s">
        <v>45</v>
      </c>
    </row>
    <row r="895" spans="1:11" hidden="1">
      <c r="A895" t="s">
        <v>851</v>
      </c>
      <c r="B895" t="s">
        <v>944</v>
      </c>
      <c r="C895" t="s">
        <v>35</v>
      </c>
      <c r="D895" t="s">
        <v>36</v>
      </c>
      <c r="E895" s="5" t="s">
        <v>37</v>
      </c>
      <c r="F895" t="s">
        <v>37</v>
      </c>
      <c r="G895" t="s">
        <v>37</v>
      </c>
      <c r="I895">
        <v>1</v>
      </c>
    </row>
    <row r="896" spans="1:11" hidden="1">
      <c r="A896" t="s">
        <v>851</v>
      </c>
      <c r="B896" t="s">
        <v>945</v>
      </c>
      <c r="C896" t="s">
        <v>42</v>
      </c>
      <c r="D896" t="s">
        <v>36</v>
      </c>
      <c r="E896" s="5" t="s">
        <v>31</v>
      </c>
      <c r="F896" t="s">
        <v>31</v>
      </c>
      <c r="G896" t="s">
        <v>31</v>
      </c>
    </row>
    <row r="897" spans="1:15" hidden="1">
      <c r="A897" t="s">
        <v>851</v>
      </c>
      <c r="B897" t="s">
        <v>946</v>
      </c>
      <c r="C897" t="s">
        <v>60</v>
      </c>
      <c r="D897" t="s">
        <v>36</v>
      </c>
      <c r="E897" s="5" t="s">
        <v>37</v>
      </c>
      <c r="F897" t="s">
        <v>45</v>
      </c>
      <c r="G897" t="s">
        <v>37</v>
      </c>
      <c r="K897" t="b">
        <f>G897=F897</f>
        <v>0</v>
      </c>
    </row>
    <row r="898" spans="1:15" hidden="1">
      <c r="A898" t="s">
        <v>851</v>
      </c>
      <c r="B898" t="s">
        <v>947</v>
      </c>
      <c r="C898" t="s">
        <v>54</v>
      </c>
      <c r="D898" t="s">
        <v>36</v>
      </c>
      <c r="E898" s="5" t="s">
        <v>31</v>
      </c>
      <c r="F898" t="s">
        <v>31</v>
      </c>
      <c r="G898" t="s">
        <v>31</v>
      </c>
    </row>
    <row r="899" spans="1:15" hidden="1">
      <c r="A899" t="s">
        <v>851</v>
      </c>
      <c r="B899" t="s">
        <v>948</v>
      </c>
      <c r="C899" t="s">
        <v>35</v>
      </c>
      <c r="D899" t="s">
        <v>36</v>
      </c>
      <c r="E899" s="5" t="s">
        <v>49</v>
      </c>
      <c r="F899" t="s">
        <v>49</v>
      </c>
      <c r="G899" t="s">
        <v>49</v>
      </c>
      <c r="I899">
        <v>1</v>
      </c>
    </row>
    <row r="900" spans="1:15" hidden="1">
      <c r="A900" t="s">
        <v>851</v>
      </c>
      <c r="B900" t="s">
        <v>949</v>
      </c>
      <c r="C900" t="s">
        <v>35</v>
      </c>
      <c r="D900" t="s">
        <v>36</v>
      </c>
      <c r="E900" s="5" t="s">
        <v>49</v>
      </c>
      <c r="F900" t="s">
        <v>49</v>
      </c>
      <c r="G900" t="s">
        <v>49</v>
      </c>
      <c r="I900">
        <v>1</v>
      </c>
    </row>
    <row r="901" spans="1:15" hidden="1">
      <c r="A901" t="s">
        <v>851</v>
      </c>
      <c r="B901" t="s">
        <v>950</v>
      </c>
      <c r="C901" t="s">
        <v>35</v>
      </c>
      <c r="D901" t="s">
        <v>36</v>
      </c>
      <c r="E901" s="5" t="s">
        <v>37</v>
      </c>
      <c r="F901" t="s">
        <v>37</v>
      </c>
      <c r="G901" t="s">
        <v>37</v>
      </c>
      <c r="I901">
        <v>1</v>
      </c>
    </row>
    <row r="902" spans="1:15" hidden="1">
      <c r="A902" t="s">
        <v>851</v>
      </c>
      <c r="B902" t="s">
        <v>951</v>
      </c>
      <c r="C902" t="s">
        <v>42</v>
      </c>
      <c r="D902" t="s">
        <v>36</v>
      </c>
      <c r="E902" s="5" t="s">
        <v>37</v>
      </c>
      <c r="F902" t="s">
        <v>37</v>
      </c>
      <c r="G902" t="s">
        <v>37</v>
      </c>
    </row>
    <row r="903" spans="1:15" hidden="1">
      <c r="A903" t="s">
        <v>851</v>
      </c>
      <c r="B903" t="s">
        <v>952</v>
      </c>
      <c r="C903" t="s">
        <v>54</v>
      </c>
      <c r="D903" t="s">
        <v>36</v>
      </c>
      <c r="E903" s="5" t="s">
        <v>31</v>
      </c>
      <c r="F903" t="s">
        <v>31</v>
      </c>
      <c r="G903" t="s">
        <v>31</v>
      </c>
    </row>
    <row r="904" spans="1:15" hidden="1">
      <c r="A904" t="s">
        <v>851</v>
      </c>
      <c r="B904" t="s">
        <v>953</v>
      </c>
      <c r="C904" t="s">
        <v>35</v>
      </c>
      <c r="D904" t="s">
        <v>36</v>
      </c>
      <c r="E904" s="5" t="s">
        <v>49</v>
      </c>
      <c r="F904" t="s">
        <v>49</v>
      </c>
      <c r="G904" t="s">
        <v>49</v>
      </c>
      <c r="I904">
        <v>1</v>
      </c>
    </row>
    <row r="905" spans="1:15" hidden="1">
      <c r="A905" t="s">
        <v>851</v>
      </c>
      <c r="B905" t="s">
        <v>954</v>
      </c>
      <c r="C905" t="s">
        <v>35</v>
      </c>
      <c r="D905" t="s">
        <v>36</v>
      </c>
      <c r="E905" s="5" t="s">
        <v>49</v>
      </c>
      <c r="F905" t="s">
        <v>37</v>
      </c>
      <c r="G905" t="s">
        <v>49</v>
      </c>
      <c r="I905">
        <v>1</v>
      </c>
    </row>
    <row r="906" spans="1:15" hidden="1">
      <c r="A906" t="s">
        <v>851</v>
      </c>
      <c r="B906" t="s">
        <v>955</v>
      </c>
      <c r="C906" t="s">
        <v>35</v>
      </c>
      <c r="D906" t="s">
        <v>36</v>
      </c>
      <c r="E906" s="5" t="s">
        <v>37</v>
      </c>
      <c r="F906" t="s">
        <v>37</v>
      </c>
      <c r="G906" t="s">
        <v>37</v>
      </c>
      <c r="I906">
        <v>1</v>
      </c>
    </row>
    <row r="907" spans="1:15" hidden="1">
      <c r="A907" t="s">
        <v>851</v>
      </c>
      <c r="B907" t="s">
        <v>956</v>
      </c>
      <c r="C907" t="s">
        <v>35</v>
      </c>
      <c r="D907" t="s">
        <v>30</v>
      </c>
      <c r="E907" s="5" t="s">
        <v>45</v>
      </c>
      <c r="F907" t="s">
        <v>45</v>
      </c>
      <c r="G907" t="s">
        <v>45</v>
      </c>
    </row>
    <row r="908" spans="1:15" hidden="1">
      <c r="A908" t="s">
        <v>851</v>
      </c>
      <c r="B908" t="s">
        <v>957</v>
      </c>
      <c r="C908" t="s">
        <v>35</v>
      </c>
      <c r="D908" t="s">
        <v>30</v>
      </c>
      <c r="E908" s="5" t="s">
        <v>37</v>
      </c>
      <c r="F908" t="s">
        <v>37</v>
      </c>
      <c r="G908" t="s">
        <v>37</v>
      </c>
      <c r="I908">
        <v>1</v>
      </c>
    </row>
    <row r="909" spans="1:15" hidden="1">
      <c r="A909" t="s">
        <v>851</v>
      </c>
      <c r="B909" t="s">
        <v>958</v>
      </c>
      <c r="C909" t="s">
        <v>29</v>
      </c>
      <c r="D909" t="s">
        <v>30</v>
      </c>
      <c r="E909" s="5" t="s">
        <v>31</v>
      </c>
      <c r="F909" t="s">
        <v>31</v>
      </c>
      <c r="G909" t="s">
        <v>31</v>
      </c>
    </row>
    <row r="910" spans="1:15" hidden="1">
      <c r="A910" t="s">
        <v>851</v>
      </c>
      <c r="B910" s="10" t="s">
        <v>959</v>
      </c>
      <c r="C910" s="10" t="s">
        <v>29</v>
      </c>
      <c r="D910" s="10" t="s">
        <v>30</v>
      </c>
      <c r="E910" s="5" t="s">
        <v>31</v>
      </c>
      <c r="F910" s="10" t="s">
        <v>31</v>
      </c>
      <c r="G910" s="10" t="s">
        <v>31</v>
      </c>
    </row>
    <row r="911" spans="1:15" hidden="1">
      <c r="A911" s="10" t="s">
        <v>960</v>
      </c>
      <c r="B911" s="48" t="s">
        <v>961</v>
      </c>
      <c r="C911" s="49" t="s">
        <v>29</v>
      </c>
      <c r="D911" s="49" t="s">
        <v>30</v>
      </c>
      <c r="E911" s="48" t="s">
        <v>1</v>
      </c>
      <c r="F911" s="48" t="s">
        <v>1</v>
      </c>
      <c r="G911" s="48" t="s">
        <v>1</v>
      </c>
      <c r="K911" s="48"/>
      <c r="L911" s="49"/>
      <c r="M911" s="49"/>
      <c r="N911" s="48"/>
      <c r="O911" s="48"/>
    </row>
    <row r="912" spans="1:15" hidden="1">
      <c r="A912" s="10" t="s">
        <v>960</v>
      </c>
      <c r="B912" s="48" t="s">
        <v>962</v>
      </c>
      <c r="C912" s="49" t="s">
        <v>29</v>
      </c>
      <c r="D912" s="49" t="s">
        <v>30</v>
      </c>
      <c r="E912" s="48" t="s">
        <v>1</v>
      </c>
      <c r="F912" s="48" t="s">
        <v>1</v>
      </c>
      <c r="G912" s="48" t="s">
        <v>1</v>
      </c>
      <c r="K912" s="48"/>
      <c r="L912" s="49"/>
      <c r="M912" s="49"/>
      <c r="N912" s="48"/>
      <c r="O912" s="48"/>
    </row>
    <row r="913" spans="1:15" hidden="1">
      <c r="A913" s="10" t="s">
        <v>960</v>
      </c>
      <c r="B913" s="48" t="s">
        <v>963</v>
      </c>
      <c r="C913" s="49" t="s">
        <v>964</v>
      </c>
      <c r="D913" s="49" t="s">
        <v>36</v>
      </c>
      <c r="E913" s="48" t="s">
        <v>2</v>
      </c>
      <c r="F913" s="48" t="s">
        <v>2</v>
      </c>
      <c r="G913" s="48" t="s">
        <v>1</v>
      </c>
      <c r="K913" s="48"/>
      <c r="L913" s="49"/>
      <c r="M913" s="49"/>
      <c r="N913" s="48"/>
      <c r="O913" s="48"/>
    </row>
    <row r="914" spans="1:15" hidden="1">
      <c r="A914" s="10" t="s">
        <v>960</v>
      </c>
      <c r="B914" s="48" t="s">
        <v>965</v>
      </c>
      <c r="C914" s="49" t="s">
        <v>964</v>
      </c>
      <c r="D914" s="49" t="s">
        <v>36</v>
      </c>
      <c r="E914" s="48" t="s">
        <v>2</v>
      </c>
      <c r="F914" s="48" t="s">
        <v>1</v>
      </c>
      <c r="G914" s="48" t="s">
        <v>1</v>
      </c>
      <c r="K914" s="48"/>
      <c r="L914" s="49"/>
      <c r="M914" s="49"/>
      <c r="N914" s="48"/>
      <c r="O914" s="48"/>
    </row>
    <row r="915" spans="1:15" hidden="1">
      <c r="A915" s="10" t="s">
        <v>960</v>
      </c>
      <c r="B915" s="48" t="s">
        <v>966</v>
      </c>
      <c r="C915" s="49" t="s">
        <v>54</v>
      </c>
      <c r="D915" s="49" t="s">
        <v>36</v>
      </c>
      <c r="E915" s="48" t="s">
        <v>1</v>
      </c>
      <c r="F915" s="48" t="s">
        <v>1</v>
      </c>
      <c r="G915" s="48" t="s">
        <v>1</v>
      </c>
      <c r="K915" s="48"/>
      <c r="L915" s="49"/>
      <c r="M915" s="49"/>
      <c r="N915" s="48"/>
      <c r="O915" s="48"/>
    </row>
    <row r="916" spans="1:15" hidden="1">
      <c r="A916" s="10" t="s">
        <v>960</v>
      </c>
      <c r="B916" s="48" t="s">
        <v>967</v>
      </c>
      <c r="C916" s="49" t="s">
        <v>54</v>
      </c>
      <c r="D916" s="49" t="s">
        <v>36</v>
      </c>
      <c r="E916" s="48" t="s">
        <v>1</v>
      </c>
      <c r="F916" s="48" t="s">
        <v>1</v>
      </c>
      <c r="G916" s="48" t="s">
        <v>1</v>
      </c>
      <c r="K916" s="48"/>
      <c r="L916" s="49"/>
      <c r="M916" s="49"/>
      <c r="N916" s="48"/>
      <c r="O916" s="48"/>
    </row>
    <row r="917" spans="1:15" hidden="1">
      <c r="A917" s="10" t="s">
        <v>960</v>
      </c>
      <c r="B917" s="48" t="s">
        <v>968</v>
      </c>
      <c r="C917" s="49" t="s">
        <v>42</v>
      </c>
      <c r="D917" s="49" t="s">
        <v>30</v>
      </c>
      <c r="E917" s="48" t="s">
        <v>1</v>
      </c>
      <c r="F917" s="48" t="s">
        <v>1</v>
      </c>
      <c r="G917" s="48" t="s">
        <v>1</v>
      </c>
      <c r="K917" s="48"/>
      <c r="L917" s="49"/>
      <c r="M917" s="49"/>
      <c r="N917" s="48"/>
      <c r="O917" s="48"/>
    </row>
    <row r="918" spans="1:15" hidden="1">
      <c r="A918" s="10" t="s">
        <v>960</v>
      </c>
      <c r="B918" s="48" t="s">
        <v>969</v>
      </c>
      <c r="C918" s="49" t="s">
        <v>71</v>
      </c>
      <c r="D918" s="49" t="s">
        <v>36</v>
      </c>
      <c r="E918" s="48" t="s">
        <v>4</v>
      </c>
      <c r="F918" s="48" t="s">
        <v>4</v>
      </c>
      <c r="G918" s="48" t="s">
        <v>4</v>
      </c>
      <c r="K918" s="48"/>
      <c r="L918" s="49"/>
      <c r="M918" s="49"/>
      <c r="N918" s="48"/>
      <c r="O918" s="48"/>
    </row>
    <row r="919" spans="1:15" hidden="1">
      <c r="A919" s="10" t="s">
        <v>960</v>
      </c>
      <c r="B919" s="48" t="s">
        <v>970</v>
      </c>
      <c r="C919" s="49" t="s">
        <v>29</v>
      </c>
      <c r="D919" s="49" t="s">
        <v>36</v>
      </c>
      <c r="E919" s="48" t="s">
        <v>3</v>
      </c>
      <c r="F919" s="48" t="s">
        <v>3</v>
      </c>
      <c r="G919" s="48" t="s">
        <v>3</v>
      </c>
      <c r="K919" s="48"/>
      <c r="L919" s="49"/>
      <c r="M919" s="49"/>
      <c r="N919" s="48"/>
      <c r="O919" s="48"/>
    </row>
    <row r="920" spans="1:15" hidden="1">
      <c r="A920" s="10" t="s">
        <v>960</v>
      </c>
      <c r="B920" s="48" t="s">
        <v>971</v>
      </c>
      <c r="C920" s="49" t="s">
        <v>54</v>
      </c>
      <c r="D920" s="49" t="s">
        <v>30</v>
      </c>
      <c r="E920" s="48" t="s">
        <v>1</v>
      </c>
      <c r="F920" s="48" t="s">
        <v>1</v>
      </c>
      <c r="G920" s="48" t="s">
        <v>1</v>
      </c>
      <c r="K920" s="48"/>
      <c r="L920" s="49"/>
      <c r="M920" s="49"/>
      <c r="N920" s="48"/>
      <c r="O920" s="48"/>
    </row>
    <row r="921" spans="1:15" hidden="1">
      <c r="A921" s="10" t="s">
        <v>960</v>
      </c>
      <c r="B921" s="48" t="s">
        <v>972</v>
      </c>
      <c r="C921" s="49" t="s">
        <v>29</v>
      </c>
      <c r="D921" s="49" t="s">
        <v>30</v>
      </c>
      <c r="E921" s="48" t="s">
        <v>1</v>
      </c>
      <c r="F921" s="48" t="s">
        <v>1</v>
      </c>
      <c r="G921" s="48" t="s">
        <v>1</v>
      </c>
      <c r="K921" s="48"/>
      <c r="L921" s="49"/>
      <c r="M921" s="49"/>
      <c r="N921" s="48"/>
      <c r="O921" s="48"/>
    </row>
    <row r="922" spans="1:15" hidden="1">
      <c r="A922" s="10" t="s">
        <v>960</v>
      </c>
      <c r="B922" s="48" t="s">
        <v>973</v>
      </c>
      <c r="C922" s="49" t="s">
        <v>29</v>
      </c>
      <c r="D922" s="49" t="s">
        <v>36</v>
      </c>
      <c r="E922" s="48" t="s">
        <v>1</v>
      </c>
      <c r="F922" s="48" t="s">
        <v>1</v>
      </c>
      <c r="G922" s="48" t="s">
        <v>1</v>
      </c>
      <c r="K922" s="48"/>
      <c r="L922" s="49"/>
      <c r="M922" s="49"/>
      <c r="N922" s="48"/>
      <c r="O922" s="48"/>
    </row>
    <row r="923" spans="1:15" hidden="1">
      <c r="A923" s="10" t="s">
        <v>960</v>
      </c>
      <c r="B923" s="48" t="s">
        <v>974</v>
      </c>
      <c r="C923" s="49" t="s">
        <v>54</v>
      </c>
      <c r="D923" s="49" t="s">
        <v>36</v>
      </c>
      <c r="E923" s="48" t="s">
        <v>1</v>
      </c>
      <c r="F923" s="48" t="s">
        <v>1</v>
      </c>
      <c r="G923" s="48" t="s">
        <v>1</v>
      </c>
      <c r="K923" s="48"/>
      <c r="L923" s="49"/>
      <c r="M923" s="49"/>
      <c r="N923" s="48"/>
      <c r="O923" s="48"/>
    </row>
    <row r="924" spans="1:15" hidden="1">
      <c r="A924" s="10" t="s">
        <v>960</v>
      </c>
      <c r="B924" s="48" t="s">
        <v>975</v>
      </c>
      <c r="C924" s="49" t="s">
        <v>54</v>
      </c>
      <c r="D924" s="49" t="s">
        <v>36</v>
      </c>
      <c r="E924" s="48" t="s">
        <v>1</v>
      </c>
      <c r="F924" s="48" t="s">
        <v>1</v>
      </c>
      <c r="G924" s="48" t="s">
        <v>1</v>
      </c>
      <c r="K924" s="48"/>
      <c r="L924" s="49"/>
      <c r="M924" s="49"/>
      <c r="N924" s="48"/>
      <c r="O924" s="48"/>
    </row>
    <row r="925" spans="1:15" hidden="1">
      <c r="A925" s="10" t="s">
        <v>960</v>
      </c>
      <c r="B925" s="48" t="s">
        <v>976</v>
      </c>
      <c r="C925" s="49" t="s">
        <v>964</v>
      </c>
      <c r="D925" s="49" t="s">
        <v>36</v>
      </c>
      <c r="E925" s="48" t="s">
        <v>1</v>
      </c>
      <c r="F925" s="48" t="s">
        <v>1</v>
      </c>
      <c r="G925" s="48" t="s">
        <v>1</v>
      </c>
      <c r="K925" s="48"/>
      <c r="L925" s="49"/>
      <c r="M925" s="49"/>
      <c r="N925" s="48"/>
      <c r="O925" s="48"/>
    </row>
    <row r="926" spans="1:15" hidden="1">
      <c r="A926" s="10" t="s">
        <v>960</v>
      </c>
      <c r="B926" s="48" t="s">
        <v>977</v>
      </c>
      <c r="C926" s="49" t="s">
        <v>29</v>
      </c>
      <c r="D926" s="49" t="s">
        <v>36</v>
      </c>
      <c r="E926" s="48" t="s">
        <v>1</v>
      </c>
      <c r="F926" s="48" t="s">
        <v>1</v>
      </c>
      <c r="G926" s="48" t="s">
        <v>1</v>
      </c>
      <c r="K926" s="48"/>
      <c r="L926" s="49"/>
      <c r="M926" s="49"/>
      <c r="N926" s="48"/>
      <c r="O926" s="48"/>
    </row>
    <row r="927" spans="1:15" hidden="1">
      <c r="A927" s="10" t="s">
        <v>960</v>
      </c>
      <c r="B927" s="48" t="s">
        <v>978</v>
      </c>
      <c r="C927" s="49" t="s">
        <v>29</v>
      </c>
      <c r="D927" s="49" t="s">
        <v>30</v>
      </c>
      <c r="E927" s="48" t="s">
        <v>1</v>
      </c>
      <c r="F927" s="48" t="s">
        <v>1</v>
      </c>
      <c r="G927" s="48" t="s">
        <v>1</v>
      </c>
      <c r="K927" s="48"/>
      <c r="L927" s="49"/>
      <c r="M927" s="49"/>
      <c r="N927" s="48"/>
      <c r="O927" s="48"/>
    </row>
    <row r="928" spans="1:15" hidden="1">
      <c r="A928" s="10" t="s">
        <v>960</v>
      </c>
      <c r="B928" s="48" t="s">
        <v>979</v>
      </c>
      <c r="C928" s="49" t="s">
        <v>29</v>
      </c>
      <c r="D928" s="49" t="s">
        <v>36</v>
      </c>
      <c r="E928" s="48" t="s">
        <v>4</v>
      </c>
      <c r="F928" s="48" t="s">
        <v>4</v>
      </c>
      <c r="G928" s="48" t="s">
        <v>4</v>
      </c>
      <c r="J928" s="28"/>
      <c r="K928" s="48"/>
      <c r="L928" s="49"/>
      <c r="M928" s="49"/>
      <c r="N928" s="48"/>
      <c r="O928" s="48"/>
    </row>
    <row r="929" spans="1:15" hidden="1">
      <c r="A929" s="10" t="s">
        <v>960</v>
      </c>
      <c r="B929" s="48" t="s">
        <v>980</v>
      </c>
      <c r="C929" s="49" t="s">
        <v>35</v>
      </c>
      <c r="D929" s="49" t="s">
        <v>36</v>
      </c>
      <c r="E929" s="48" t="s">
        <v>4</v>
      </c>
      <c r="F929" s="48" t="s">
        <v>4</v>
      </c>
      <c r="G929" s="48" t="s">
        <v>4</v>
      </c>
      <c r="I929">
        <v>1</v>
      </c>
      <c r="K929" s="48"/>
      <c r="L929" s="49"/>
      <c r="M929" s="49"/>
      <c r="N929" s="48"/>
      <c r="O929" s="48"/>
    </row>
    <row r="930" spans="1:15" hidden="1">
      <c r="A930" s="10" t="s">
        <v>960</v>
      </c>
      <c r="B930" s="48" t="s">
        <v>981</v>
      </c>
      <c r="C930" s="49" t="s">
        <v>54</v>
      </c>
      <c r="D930" s="49" t="s">
        <v>36</v>
      </c>
      <c r="E930" s="48" t="s">
        <v>1</v>
      </c>
      <c r="F930" s="48" t="s">
        <v>1</v>
      </c>
      <c r="G930" s="48" t="s">
        <v>1</v>
      </c>
      <c r="K930" s="48"/>
      <c r="L930" s="49"/>
      <c r="M930" s="49"/>
      <c r="N930" s="48"/>
      <c r="O930" s="48"/>
    </row>
    <row r="931" spans="1:15" hidden="1">
      <c r="A931" s="10" t="s">
        <v>960</v>
      </c>
      <c r="B931" s="48" t="s">
        <v>982</v>
      </c>
      <c r="C931" s="49" t="s">
        <v>71</v>
      </c>
      <c r="D931" s="49" t="s">
        <v>30</v>
      </c>
      <c r="E931" s="48" t="s">
        <v>4</v>
      </c>
      <c r="F931" s="48" t="s">
        <v>4</v>
      </c>
      <c r="G931" s="48" t="s">
        <v>3</v>
      </c>
      <c r="K931" s="48"/>
      <c r="L931" s="49"/>
      <c r="M931" s="49"/>
      <c r="N931" s="48"/>
      <c r="O931" s="48"/>
    </row>
    <row r="932" spans="1:15" hidden="1">
      <c r="A932" s="10" t="s">
        <v>960</v>
      </c>
      <c r="B932" s="48" t="s">
        <v>983</v>
      </c>
      <c r="C932" s="49" t="s">
        <v>71</v>
      </c>
      <c r="D932" s="49" t="s">
        <v>36</v>
      </c>
      <c r="E932" s="48" t="s">
        <v>4</v>
      </c>
      <c r="F932" s="48" t="s">
        <v>4</v>
      </c>
      <c r="G932" s="48" t="s">
        <v>4</v>
      </c>
      <c r="K932" s="48"/>
      <c r="L932" s="49"/>
      <c r="M932" s="49"/>
      <c r="N932" s="48"/>
      <c r="O932" s="48"/>
    </row>
    <row r="933" spans="1:15" hidden="1">
      <c r="A933" s="10" t="s">
        <v>960</v>
      </c>
      <c r="B933" s="48" t="s">
        <v>984</v>
      </c>
      <c r="C933" s="49" t="s">
        <v>29</v>
      </c>
      <c r="D933" s="49" t="s">
        <v>30</v>
      </c>
      <c r="E933" s="48" t="s">
        <v>1</v>
      </c>
      <c r="F933" s="48" t="s">
        <v>1</v>
      </c>
      <c r="G933" s="48" t="s">
        <v>1</v>
      </c>
      <c r="K933" s="48"/>
      <c r="L933" s="49"/>
      <c r="M933" s="49"/>
      <c r="N933" s="48"/>
      <c r="O933" s="48"/>
    </row>
    <row r="934" spans="1:15" hidden="1">
      <c r="A934" s="10" t="s">
        <v>960</v>
      </c>
      <c r="B934" s="48" t="s">
        <v>985</v>
      </c>
      <c r="C934" s="49" t="s">
        <v>29</v>
      </c>
      <c r="D934" s="49" t="s">
        <v>30</v>
      </c>
      <c r="E934" s="48" t="s">
        <v>1</v>
      </c>
      <c r="F934" s="48" t="s">
        <v>1</v>
      </c>
      <c r="G934" s="48" t="s">
        <v>1</v>
      </c>
      <c r="J934" s="28"/>
      <c r="K934" s="48"/>
      <c r="L934" s="49"/>
      <c r="M934" s="49"/>
      <c r="N934" s="48"/>
      <c r="O934" s="48"/>
    </row>
    <row r="935" spans="1:15" hidden="1">
      <c r="A935" s="10" t="s">
        <v>960</v>
      </c>
      <c r="B935" s="48" t="s">
        <v>986</v>
      </c>
      <c r="C935" s="49" t="s">
        <v>71</v>
      </c>
      <c r="D935" s="49" t="s">
        <v>36</v>
      </c>
      <c r="E935" s="48" t="s">
        <v>4</v>
      </c>
      <c r="F935" s="48" t="s">
        <v>4</v>
      </c>
      <c r="G935" s="48" t="s">
        <v>4</v>
      </c>
      <c r="K935" s="48"/>
      <c r="L935" s="49"/>
      <c r="M935" s="49"/>
      <c r="N935" s="48"/>
      <c r="O935" s="48"/>
    </row>
    <row r="936" spans="1:15" hidden="1">
      <c r="A936" s="10" t="s">
        <v>960</v>
      </c>
      <c r="B936" s="48" t="s">
        <v>987</v>
      </c>
      <c r="C936" s="49" t="s">
        <v>29</v>
      </c>
      <c r="D936" s="49" t="s">
        <v>30</v>
      </c>
      <c r="E936" s="48" t="s">
        <v>1</v>
      </c>
      <c r="F936" s="48" t="s">
        <v>1</v>
      </c>
      <c r="G936" s="48" t="s">
        <v>1</v>
      </c>
      <c r="K936" s="48"/>
      <c r="L936" s="49"/>
      <c r="M936" s="49"/>
      <c r="N936" s="48"/>
      <c r="O936" s="48"/>
    </row>
    <row r="937" spans="1:15" hidden="1">
      <c r="A937" s="10" t="s">
        <v>960</v>
      </c>
      <c r="B937" s="48" t="s">
        <v>988</v>
      </c>
      <c r="C937" s="49" t="s">
        <v>29</v>
      </c>
      <c r="D937" s="49" t="s">
        <v>36</v>
      </c>
      <c r="E937" s="48" t="s">
        <v>1</v>
      </c>
      <c r="F937" s="48" t="s">
        <v>1</v>
      </c>
      <c r="G937" s="48" t="s">
        <v>1</v>
      </c>
      <c r="K937" s="48"/>
      <c r="L937" s="49"/>
      <c r="M937" s="49"/>
      <c r="N937" s="48"/>
      <c r="O937" s="48"/>
    </row>
    <row r="938" spans="1:15" hidden="1">
      <c r="A938" s="10" t="s">
        <v>960</v>
      </c>
      <c r="B938" s="48" t="s">
        <v>989</v>
      </c>
      <c r="C938" s="49" t="s">
        <v>29</v>
      </c>
      <c r="D938" s="49" t="s">
        <v>30</v>
      </c>
      <c r="E938" s="48" t="s">
        <v>1</v>
      </c>
      <c r="F938" s="48" t="s">
        <v>1</v>
      </c>
      <c r="G938" s="48" t="s">
        <v>1</v>
      </c>
      <c r="K938" s="48"/>
      <c r="L938" s="49"/>
      <c r="M938" s="49"/>
      <c r="N938" s="48"/>
      <c r="O938" s="48"/>
    </row>
    <row r="939" spans="1:15" hidden="1">
      <c r="A939" s="10" t="s">
        <v>960</v>
      </c>
      <c r="B939" s="48" t="s">
        <v>990</v>
      </c>
      <c r="C939" s="49" t="s">
        <v>29</v>
      </c>
      <c r="D939" s="49" t="s">
        <v>30</v>
      </c>
      <c r="E939" s="48" t="s">
        <v>1</v>
      </c>
      <c r="F939" s="48" t="s">
        <v>1</v>
      </c>
      <c r="G939" s="48" t="s">
        <v>1</v>
      </c>
      <c r="K939" s="48"/>
      <c r="L939" s="49"/>
      <c r="M939" s="49"/>
      <c r="N939" s="48"/>
      <c r="O939" s="48"/>
    </row>
    <row r="940" spans="1:15" hidden="1">
      <c r="A940" s="10" t="s">
        <v>960</v>
      </c>
      <c r="B940" s="48" t="s">
        <v>991</v>
      </c>
      <c r="C940" s="49" t="s">
        <v>964</v>
      </c>
      <c r="D940" s="49" t="s">
        <v>36</v>
      </c>
      <c r="E940" s="48" t="s">
        <v>2</v>
      </c>
      <c r="F940" s="48" t="s">
        <v>1</v>
      </c>
      <c r="G940" s="48" t="s">
        <v>1</v>
      </c>
      <c r="K940" s="48"/>
      <c r="L940" s="49"/>
      <c r="M940" s="49"/>
      <c r="N940" s="48"/>
      <c r="O940" s="48"/>
    </row>
    <row r="941" spans="1:15" hidden="1">
      <c r="A941" s="10" t="s">
        <v>960</v>
      </c>
      <c r="B941" s="48" t="s">
        <v>992</v>
      </c>
      <c r="C941" s="49" t="s">
        <v>42</v>
      </c>
      <c r="D941" s="49" t="s">
        <v>36</v>
      </c>
      <c r="E941" s="48" t="s">
        <v>4</v>
      </c>
      <c r="F941" s="48" t="s">
        <v>4</v>
      </c>
      <c r="G941" s="48" t="s">
        <v>4</v>
      </c>
      <c r="K941" s="48"/>
      <c r="L941" s="49"/>
      <c r="M941" s="49"/>
      <c r="N941" s="48"/>
      <c r="O941" s="48"/>
    </row>
    <row r="942" spans="1:15" hidden="1">
      <c r="A942" s="10" t="s">
        <v>960</v>
      </c>
      <c r="B942" s="48" t="s">
        <v>993</v>
      </c>
      <c r="C942" s="49" t="s">
        <v>29</v>
      </c>
      <c r="D942" s="49" t="s">
        <v>36</v>
      </c>
      <c r="E942" s="48" t="s">
        <v>1</v>
      </c>
      <c r="F942" s="48" t="s">
        <v>1</v>
      </c>
      <c r="G942" s="48" t="s">
        <v>1</v>
      </c>
      <c r="K942" s="48"/>
      <c r="L942" s="49"/>
      <c r="M942" s="49"/>
      <c r="N942" s="48"/>
      <c r="O942" s="48"/>
    </row>
    <row r="943" spans="1:15" hidden="1">
      <c r="A943" s="10" t="s">
        <v>960</v>
      </c>
      <c r="B943" s="48" t="s">
        <v>994</v>
      </c>
      <c r="C943" s="49" t="s">
        <v>29</v>
      </c>
      <c r="D943" s="49" t="s">
        <v>36</v>
      </c>
      <c r="E943" s="48" t="s">
        <v>1</v>
      </c>
      <c r="F943" s="48" t="s">
        <v>1</v>
      </c>
      <c r="G943" s="48" t="s">
        <v>1</v>
      </c>
      <c r="K943" s="48"/>
      <c r="L943" s="49"/>
      <c r="M943" s="49"/>
      <c r="N943" s="48"/>
      <c r="O943" s="48"/>
    </row>
    <row r="944" spans="1:15" hidden="1">
      <c r="A944" s="10" t="s">
        <v>960</v>
      </c>
      <c r="B944" s="48" t="s">
        <v>995</v>
      </c>
      <c r="C944" s="49" t="s">
        <v>29</v>
      </c>
      <c r="D944" s="49" t="s">
        <v>30</v>
      </c>
      <c r="E944" s="48" t="s">
        <v>1</v>
      </c>
      <c r="F944" s="48" t="s">
        <v>1</v>
      </c>
      <c r="G944" s="48" t="s">
        <v>1</v>
      </c>
      <c r="K944" s="48"/>
      <c r="L944" s="49"/>
      <c r="M944" s="49"/>
      <c r="N944" s="48"/>
      <c r="O944" s="48"/>
    </row>
    <row r="945" spans="1:15" ht="15">
      <c r="A945" s="10" t="s">
        <v>960</v>
      </c>
      <c r="B945" s="48" t="s">
        <v>996</v>
      </c>
      <c r="C945" s="49" t="s">
        <v>60</v>
      </c>
      <c r="D945" s="49" t="s">
        <v>30</v>
      </c>
      <c r="E945" s="48" t="s">
        <v>3</v>
      </c>
      <c r="F945" s="48" t="s">
        <v>3</v>
      </c>
      <c r="G945" s="48" t="s">
        <v>1</v>
      </c>
      <c r="I945">
        <v>1</v>
      </c>
      <c r="K945" t="b">
        <f>G945=F945</f>
        <v>0</v>
      </c>
      <c r="L945" s="49"/>
      <c r="M945" s="49"/>
      <c r="N945" s="48"/>
      <c r="O945" s="48"/>
    </row>
    <row r="946" spans="1:15" hidden="1">
      <c r="A946" s="10" t="s">
        <v>960</v>
      </c>
      <c r="B946" s="48" t="s">
        <v>997</v>
      </c>
      <c r="C946" s="49" t="s">
        <v>29</v>
      </c>
      <c r="D946" s="49" t="s">
        <v>30</v>
      </c>
      <c r="E946" s="48" t="s">
        <v>1</v>
      </c>
      <c r="F946" s="48" t="s">
        <v>1</v>
      </c>
      <c r="G946" s="48" t="s">
        <v>1</v>
      </c>
      <c r="K946" s="48"/>
      <c r="L946" s="49"/>
      <c r="M946" s="49"/>
      <c r="N946" s="48"/>
      <c r="O946" s="48"/>
    </row>
    <row r="947" spans="1:15" hidden="1">
      <c r="A947" s="10" t="s">
        <v>960</v>
      </c>
      <c r="B947" s="48" t="s">
        <v>998</v>
      </c>
      <c r="C947" s="49" t="s">
        <v>29</v>
      </c>
      <c r="D947" s="49" t="s">
        <v>30</v>
      </c>
      <c r="E947" s="48" t="s">
        <v>1</v>
      </c>
      <c r="F947" s="48" t="s">
        <v>1</v>
      </c>
      <c r="G947" s="48" t="s">
        <v>1</v>
      </c>
      <c r="K947" s="48"/>
      <c r="L947" s="49"/>
      <c r="M947" s="49"/>
      <c r="N947" s="48"/>
      <c r="O947" s="48"/>
    </row>
    <row r="948" spans="1:15" hidden="1">
      <c r="A948" s="10" t="s">
        <v>960</v>
      </c>
      <c r="B948" s="48" t="s">
        <v>999</v>
      </c>
      <c r="C948" s="49" t="s">
        <v>35</v>
      </c>
      <c r="D948" s="49" t="s">
        <v>36</v>
      </c>
      <c r="E948" s="48" t="s">
        <v>1</v>
      </c>
      <c r="F948" s="48" t="s">
        <v>1</v>
      </c>
      <c r="G948" s="48" t="s">
        <v>1</v>
      </c>
      <c r="K948" s="48"/>
      <c r="L948" s="49"/>
      <c r="M948" s="49"/>
      <c r="N948" s="48"/>
      <c r="O948" s="48"/>
    </row>
    <row r="949" spans="1:15" hidden="1">
      <c r="A949" s="10" t="s">
        <v>960</v>
      </c>
      <c r="B949" s="48" t="s">
        <v>1000</v>
      </c>
      <c r="C949" s="49" t="s">
        <v>42</v>
      </c>
      <c r="D949" s="49" t="s">
        <v>30</v>
      </c>
      <c r="E949" s="48" t="s">
        <v>1</v>
      </c>
      <c r="F949" s="48" t="s">
        <v>1</v>
      </c>
      <c r="G949" s="48" t="s">
        <v>1</v>
      </c>
      <c r="K949" s="48"/>
      <c r="L949" s="49"/>
      <c r="M949" s="49"/>
      <c r="N949" s="48"/>
      <c r="O949" s="48"/>
    </row>
    <row r="950" spans="1:15" hidden="1">
      <c r="A950" s="10" t="s">
        <v>960</v>
      </c>
      <c r="B950" s="48" t="s">
        <v>1001</v>
      </c>
      <c r="C950" s="49" t="s">
        <v>35</v>
      </c>
      <c r="D950" s="49" t="s">
        <v>36</v>
      </c>
      <c r="E950" s="48" t="s">
        <v>1</v>
      </c>
      <c r="F950" s="48" t="s">
        <v>1</v>
      </c>
      <c r="G950" s="48" t="s">
        <v>1</v>
      </c>
      <c r="K950" s="48"/>
      <c r="L950" s="49"/>
      <c r="M950" s="49"/>
      <c r="N950" s="48"/>
      <c r="O950" s="48"/>
    </row>
    <row r="951" spans="1:15" hidden="1">
      <c r="A951" s="10" t="s">
        <v>960</v>
      </c>
      <c r="B951" s="48" t="s">
        <v>1002</v>
      </c>
      <c r="C951" s="49" t="s">
        <v>54</v>
      </c>
      <c r="D951" s="49" t="s">
        <v>30</v>
      </c>
      <c r="E951" s="48" t="s">
        <v>1</v>
      </c>
      <c r="F951" s="48" t="s">
        <v>1</v>
      </c>
      <c r="G951" s="48" t="s">
        <v>1</v>
      </c>
      <c r="K951" s="48"/>
      <c r="L951" s="49"/>
      <c r="M951" s="49"/>
      <c r="N951" s="48"/>
      <c r="O951" s="48"/>
    </row>
    <row r="952" spans="1:15" hidden="1">
      <c r="A952" s="10" t="s">
        <v>960</v>
      </c>
      <c r="B952" s="48" t="s">
        <v>1003</v>
      </c>
      <c r="C952" s="49" t="s">
        <v>54</v>
      </c>
      <c r="D952" s="49" t="s">
        <v>36</v>
      </c>
      <c r="E952" s="48" t="s">
        <v>2</v>
      </c>
      <c r="F952" s="48" t="s">
        <v>2</v>
      </c>
      <c r="G952" s="48" t="s">
        <v>2</v>
      </c>
      <c r="K952" s="48"/>
      <c r="L952" s="49"/>
      <c r="M952" s="49"/>
      <c r="N952" s="48"/>
      <c r="O952" s="48"/>
    </row>
    <row r="953" spans="1:15" hidden="1">
      <c r="A953" s="10" t="s">
        <v>960</v>
      </c>
      <c r="B953" s="48" t="s">
        <v>1004</v>
      </c>
      <c r="C953" s="49" t="s">
        <v>60</v>
      </c>
      <c r="D953" s="49" t="s">
        <v>36</v>
      </c>
      <c r="E953" s="48" t="s">
        <v>4</v>
      </c>
      <c r="F953" s="48" t="s">
        <v>4</v>
      </c>
      <c r="G953" s="48" t="s">
        <v>4</v>
      </c>
      <c r="I953">
        <v>1</v>
      </c>
      <c r="K953" t="b">
        <f>G953=F953</f>
        <v>1</v>
      </c>
      <c r="L953" s="49"/>
      <c r="M953" s="49"/>
      <c r="N953" s="48"/>
      <c r="O953" s="48"/>
    </row>
    <row r="954" spans="1:15" hidden="1">
      <c r="A954" s="10" t="s">
        <v>960</v>
      </c>
      <c r="B954" s="48" t="s">
        <v>1005</v>
      </c>
      <c r="C954" s="49" t="s">
        <v>29</v>
      </c>
      <c r="D954" s="49" t="s">
        <v>36</v>
      </c>
      <c r="E954" s="48" t="s">
        <v>1</v>
      </c>
      <c r="F954" s="48" t="s">
        <v>1</v>
      </c>
      <c r="G954" s="48" t="s">
        <v>1</v>
      </c>
      <c r="K954" s="48"/>
      <c r="L954" s="49"/>
      <c r="M954" s="49"/>
      <c r="N954" s="48"/>
      <c r="O954" s="48"/>
    </row>
    <row r="955" spans="1:15" hidden="1">
      <c r="A955" s="10" t="s">
        <v>960</v>
      </c>
      <c r="B955" s="48" t="s">
        <v>1006</v>
      </c>
      <c r="C955" s="49" t="s">
        <v>29</v>
      </c>
      <c r="D955" s="49" t="s">
        <v>30</v>
      </c>
      <c r="E955" s="48" t="s">
        <v>1</v>
      </c>
      <c r="F955" s="48" t="s">
        <v>1</v>
      </c>
      <c r="G955" s="48" t="s">
        <v>1</v>
      </c>
      <c r="K955" s="48"/>
      <c r="L955" s="49"/>
      <c r="M955" s="49"/>
      <c r="N955" s="48"/>
      <c r="O955" s="48"/>
    </row>
    <row r="956" spans="1:15" hidden="1">
      <c r="A956" s="10" t="s">
        <v>960</v>
      </c>
      <c r="B956" s="48" t="s">
        <v>1007</v>
      </c>
      <c r="C956" s="49" t="s">
        <v>29</v>
      </c>
      <c r="D956" s="49" t="s">
        <v>36</v>
      </c>
      <c r="E956" s="48" t="s">
        <v>1</v>
      </c>
      <c r="F956" s="48" t="s">
        <v>1</v>
      </c>
      <c r="G956" s="48" t="s">
        <v>1</v>
      </c>
      <c r="K956" s="48"/>
      <c r="L956" s="49"/>
      <c r="M956" s="49"/>
      <c r="N956" s="48"/>
      <c r="O956" s="48"/>
    </row>
    <row r="957" spans="1:15" hidden="1">
      <c r="A957" s="10" t="s">
        <v>960</v>
      </c>
      <c r="B957" s="48" t="s">
        <v>1008</v>
      </c>
      <c r="C957" s="49" t="s">
        <v>71</v>
      </c>
      <c r="D957" s="49" t="s">
        <v>36</v>
      </c>
      <c r="E957" s="48" t="s">
        <v>4</v>
      </c>
      <c r="F957" s="48" t="s">
        <v>3</v>
      </c>
      <c r="G957" s="48" t="s">
        <v>3</v>
      </c>
      <c r="K957" s="48"/>
      <c r="L957" s="49"/>
      <c r="M957" s="49"/>
      <c r="N957" s="48"/>
      <c r="O957" s="48"/>
    </row>
    <row r="958" spans="1:15" hidden="1">
      <c r="A958" s="10" t="s">
        <v>960</v>
      </c>
      <c r="B958" s="48" t="s">
        <v>1009</v>
      </c>
      <c r="C958" s="49" t="s">
        <v>29</v>
      </c>
      <c r="D958" s="49" t="s">
        <v>36</v>
      </c>
      <c r="E958" s="48" t="s">
        <v>4</v>
      </c>
      <c r="F958" s="48" t="s">
        <v>4</v>
      </c>
      <c r="G958" s="48" t="s">
        <v>4</v>
      </c>
      <c r="K958" s="48"/>
      <c r="L958" s="49"/>
      <c r="M958" s="49"/>
      <c r="N958" s="48"/>
      <c r="O958" s="48"/>
    </row>
    <row r="959" spans="1:15" hidden="1">
      <c r="A959" s="10" t="s">
        <v>960</v>
      </c>
      <c r="B959" s="48" t="s">
        <v>1010</v>
      </c>
      <c r="C959" s="49" t="s">
        <v>42</v>
      </c>
      <c r="D959" s="49" t="s">
        <v>36</v>
      </c>
      <c r="E959" s="48" t="s">
        <v>4</v>
      </c>
      <c r="F959" s="48" t="s">
        <v>4</v>
      </c>
      <c r="G959" s="48" t="s">
        <v>4</v>
      </c>
      <c r="K959" s="48"/>
      <c r="L959" s="49"/>
      <c r="M959" s="49"/>
      <c r="N959" s="48"/>
      <c r="O959" s="48"/>
    </row>
    <row r="960" spans="1:15" hidden="1">
      <c r="A960" s="10" t="s">
        <v>960</v>
      </c>
      <c r="B960" s="48" t="s">
        <v>1011</v>
      </c>
      <c r="C960" s="49" t="s">
        <v>29</v>
      </c>
      <c r="D960" s="49" t="s">
        <v>36</v>
      </c>
      <c r="E960" s="48" t="s">
        <v>1</v>
      </c>
      <c r="F960" s="48" t="s">
        <v>1</v>
      </c>
      <c r="G960" s="48" t="s">
        <v>1</v>
      </c>
      <c r="K960" s="48"/>
      <c r="L960" s="49"/>
      <c r="M960" s="49"/>
      <c r="N960" s="48"/>
      <c r="O960" s="48"/>
    </row>
    <row r="961" spans="1:15" hidden="1">
      <c r="A961" s="10" t="s">
        <v>960</v>
      </c>
      <c r="B961" s="48" t="s">
        <v>1012</v>
      </c>
      <c r="C961" s="49" t="s">
        <v>29</v>
      </c>
      <c r="D961" s="49" t="s">
        <v>30</v>
      </c>
      <c r="E961" s="48" t="s">
        <v>1</v>
      </c>
      <c r="F961" s="48" t="s">
        <v>1</v>
      </c>
      <c r="G961" s="48" t="s">
        <v>1</v>
      </c>
      <c r="K961" s="48"/>
      <c r="L961" s="49"/>
      <c r="M961" s="49"/>
      <c r="N961" s="48"/>
      <c r="O961" s="48"/>
    </row>
    <row r="962" spans="1:15" hidden="1">
      <c r="A962" s="10" t="s">
        <v>960</v>
      </c>
      <c r="B962" s="48" t="s">
        <v>1013</v>
      </c>
      <c r="C962" s="49" t="s">
        <v>29</v>
      </c>
      <c r="D962" s="49" t="s">
        <v>30</v>
      </c>
      <c r="E962" s="48" t="s">
        <v>1</v>
      </c>
      <c r="F962" s="48" t="s">
        <v>1</v>
      </c>
      <c r="G962" s="48" t="s">
        <v>1</v>
      </c>
      <c r="K962" s="48"/>
      <c r="L962" s="49"/>
      <c r="M962" s="49"/>
      <c r="N962" s="48"/>
      <c r="O962" s="48"/>
    </row>
    <row r="963" spans="1:15" hidden="1">
      <c r="A963" s="10" t="s">
        <v>960</v>
      </c>
      <c r="B963" s="48" t="s">
        <v>1014</v>
      </c>
      <c r="C963" s="49" t="s">
        <v>29</v>
      </c>
      <c r="D963" s="49" t="s">
        <v>30</v>
      </c>
      <c r="E963" s="48" t="s">
        <v>1</v>
      </c>
      <c r="F963" s="48" t="s">
        <v>1</v>
      </c>
      <c r="G963" s="48" t="s">
        <v>1</v>
      </c>
      <c r="K963" s="48"/>
      <c r="L963" s="49"/>
      <c r="M963" s="49"/>
      <c r="N963" s="48"/>
      <c r="O963" s="48"/>
    </row>
    <row r="964" spans="1:15" hidden="1">
      <c r="A964" s="10" t="s">
        <v>960</v>
      </c>
      <c r="B964" s="48" t="s">
        <v>1015</v>
      </c>
      <c r="C964" s="49" t="s">
        <v>29</v>
      </c>
      <c r="D964" s="49" t="s">
        <v>36</v>
      </c>
      <c r="E964" s="48" t="s">
        <v>1</v>
      </c>
      <c r="F964" s="48" t="s">
        <v>1</v>
      </c>
      <c r="G964" s="48" t="s">
        <v>1</v>
      </c>
      <c r="K964" s="48"/>
      <c r="L964" s="49"/>
      <c r="M964" s="49"/>
      <c r="N964" s="48"/>
      <c r="O964" s="48"/>
    </row>
    <row r="965" spans="1:15" hidden="1">
      <c r="A965" s="10" t="s">
        <v>960</v>
      </c>
      <c r="B965" s="48" t="s">
        <v>1016</v>
      </c>
      <c r="C965" s="49" t="s">
        <v>29</v>
      </c>
      <c r="D965" s="49" t="s">
        <v>36</v>
      </c>
      <c r="E965" s="48" t="s">
        <v>1</v>
      </c>
      <c r="F965" s="48" t="s">
        <v>1</v>
      </c>
      <c r="G965" s="48" t="s">
        <v>1</v>
      </c>
      <c r="K965" s="48"/>
      <c r="L965" s="49"/>
      <c r="M965" s="49"/>
      <c r="N965" s="48"/>
      <c r="O965" s="48"/>
    </row>
    <row r="966" spans="1:15" hidden="1">
      <c r="A966" s="10" t="s">
        <v>960</v>
      </c>
      <c r="B966" s="49" t="s">
        <v>1017</v>
      </c>
      <c r="C966" s="49" t="s">
        <v>29</v>
      </c>
      <c r="D966" s="49" t="s">
        <v>36</v>
      </c>
      <c r="E966" s="48" t="s">
        <v>1</v>
      </c>
      <c r="F966" s="48" t="s">
        <v>1</v>
      </c>
      <c r="G966" s="48" t="s">
        <v>1</v>
      </c>
      <c r="K966" s="49"/>
      <c r="L966" s="49"/>
      <c r="M966" s="49"/>
      <c r="N966" s="48"/>
      <c r="O966" s="48"/>
    </row>
    <row r="967" spans="1:15" ht="15">
      <c r="A967" s="10" t="s">
        <v>960</v>
      </c>
      <c r="B967" s="48" t="s">
        <v>1018</v>
      </c>
      <c r="C967" s="49" t="s">
        <v>60</v>
      </c>
      <c r="D967" s="49" t="s">
        <v>36</v>
      </c>
      <c r="E967" s="48" t="s">
        <v>3</v>
      </c>
      <c r="F967" s="48" t="s">
        <v>3</v>
      </c>
      <c r="G967" s="48" t="s">
        <v>1</v>
      </c>
      <c r="I967">
        <v>1</v>
      </c>
      <c r="K967" t="b">
        <f>G967=F967</f>
        <v>0</v>
      </c>
      <c r="L967" s="49"/>
      <c r="M967" s="49"/>
      <c r="N967" s="48"/>
      <c r="O967" s="48"/>
    </row>
    <row r="968" spans="1:15" hidden="1">
      <c r="A968" s="10" t="s">
        <v>960</v>
      </c>
      <c r="B968" s="48" t="s">
        <v>1019</v>
      </c>
      <c r="C968" s="49" t="s">
        <v>54</v>
      </c>
      <c r="D968" s="49" t="s">
        <v>36</v>
      </c>
      <c r="E968" s="48" t="s">
        <v>2</v>
      </c>
      <c r="F968" s="48" t="s">
        <v>3</v>
      </c>
      <c r="G968" s="48" t="s">
        <v>2</v>
      </c>
      <c r="K968" s="48"/>
      <c r="L968" s="49"/>
      <c r="M968" s="49"/>
      <c r="N968" s="48"/>
      <c r="O968" s="48"/>
    </row>
    <row r="969" spans="1:15" hidden="1">
      <c r="A969" s="10" t="s">
        <v>960</v>
      </c>
      <c r="B969" s="48" t="s">
        <v>1020</v>
      </c>
      <c r="C969" s="49" t="s">
        <v>54</v>
      </c>
      <c r="D969" s="49" t="s">
        <v>36</v>
      </c>
      <c r="E969" s="48" t="s">
        <v>1</v>
      </c>
      <c r="F969" s="48" t="s">
        <v>1</v>
      </c>
      <c r="G969" s="48" t="s">
        <v>1</v>
      </c>
      <c r="K969" s="48"/>
      <c r="L969" s="49"/>
      <c r="M969" s="49"/>
      <c r="N969" s="48"/>
      <c r="O969" s="48"/>
    </row>
    <row r="970" spans="1:15" hidden="1">
      <c r="A970" s="10" t="s">
        <v>960</v>
      </c>
      <c r="B970" s="48" t="s">
        <v>1021</v>
      </c>
      <c r="C970" s="49" t="s">
        <v>29</v>
      </c>
      <c r="D970" s="49" t="s">
        <v>30</v>
      </c>
      <c r="E970" s="48" t="s">
        <v>1</v>
      </c>
      <c r="F970" s="48" t="s">
        <v>1</v>
      </c>
      <c r="G970" s="48" t="s">
        <v>1</v>
      </c>
      <c r="K970" s="48"/>
      <c r="L970" s="49"/>
      <c r="M970" s="49"/>
      <c r="N970" s="48"/>
      <c r="O970" s="48"/>
    </row>
    <row r="971" spans="1:15" hidden="1">
      <c r="A971" s="10" t="s">
        <v>960</v>
      </c>
      <c r="B971" s="48" t="s">
        <v>1022</v>
      </c>
      <c r="C971" s="49" t="s">
        <v>29</v>
      </c>
      <c r="D971" s="49" t="s">
        <v>30</v>
      </c>
      <c r="E971" s="48" t="s">
        <v>1</v>
      </c>
      <c r="F971" s="48" t="s">
        <v>1</v>
      </c>
      <c r="G971" s="48" t="s">
        <v>1</v>
      </c>
      <c r="K971" s="48"/>
      <c r="L971" s="49"/>
      <c r="M971" s="49"/>
      <c r="N971" s="48"/>
      <c r="O971" s="48"/>
    </row>
    <row r="972" spans="1:15" hidden="1">
      <c r="A972" s="10" t="s">
        <v>960</v>
      </c>
      <c r="B972" s="48" t="s">
        <v>1023</v>
      </c>
      <c r="C972" s="49" t="s">
        <v>29</v>
      </c>
      <c r="D972" s="49" t="s">
        <v>36</v>
      </c>
      <c r="E972" s="48" t="s">
        <v>1</v>
      </c>
      <c r="F972" s="48" t="s">
        <v>1</v>
      </c>
      <c r="G972" s="48" t="s">
        <v>1</v>
      </c>
      <c r="K972" s="48"/>
      <c r="L972" s="49"/>
      <c r="M972" s="49"/>
      <c r="N972" s="48"/>
      <c r="O972" s="48"/>
    </row>
    <row r="973" spans="1:15" hidden="1">
      <c r="A973" s="10" t="s">
        <v>960</v>
      </c>
      <c r="B973" s="48" t="s">
        <v>1024</v>
      </c>
      <c r="C973" s="49" t="s">
        <v>35</v>
      </c>
      <c r="D973" s="49" t="s">
        <v>36</v>
      </c>
      <c r="E973" s="48" t="s">
        <v>4</v>
      </c>
      <c r="F973" s="48" t="s">
        <v>4</v>
      </c>
      <c r="G973" s="48" t="s">
        <v>4</v>
      </c>
      <c r="I973">
        <v>1</v>
      </c>
      <c r="K973" s="48"/>
      <c r="L973" s="49"/>
      <c r="M973" s="49"/>
      <c r="N973" s="48"/>
      <c r="O973" s="48"/>
    </row>
    <row r="974" spans="1:15" hidden="1">
      <c r="A974" s="10" t="s">
        <v>960</v>
      </c>
      <c r="B974" s="48" t="s">
        <v>1025</v>
      </c>
      <c r="C974" s="49" t="s">
        <v>29</v>
      </c>
      <c r="D974" s="49" t="s">
        <v>36</v>
      </c>
      <c r="E974" s="48" t="s">
        <v>1</v>
      </c>
      <c r="F974" s="48" t="s">
        <v>1</v>
      </c>
      <c r="G974" s="48" t="s">
        <v>1</v>
      </c>
      <c r="K974" s="48"/>
      <c r="L974" s="49"/>
      <c r="M974" s="49"/>
      <c r="N974" s="48"/>
      <c r="O974" s="48"/>
    </row>
    <row r="975" spans="1:15" hidden="1">
      <c r="A975" s="10" t="s">
        <v>960</v>
      </c>
      <c r="B975" s="48" t="s">
        <v>1026</v>
      </c>
      <c r="C975" s="49" t="s">
        <v>29</v>
      </c>
      <c r="D975" s="49" t="s">
        <v>30</v>
      </c>
      <c r="E975" s="48" t="s">
        <v>1</v>
      </c>
      <c r="F975" s="48" t="s">
        <v>1</v>
      </c>
      <c r="G975" s="48" t="s">
        <v>1</v>
      </c>
      <c r="K975" s="48"/>
      <c r="L975" s="49"/>
      <c r="M975" s="49"/>
      <c r="N975" s="48"/>
      <c r="O975" s="48"/>
    </row>
    <row r="976" spans="1:15" hidden="1">
      <c r="A976" s="10" t="s">
        <v>960</v>
      </c>
      <c r="B976" s="48" t="s">
        <v>1027</v>
      </c>
      <c r="C976" s="49" t="s">
        <v>29</v>
      </c>
      <c r="D976" s="49" t="s">
        <v>30</v>
      </c>
      <c r="E976" s="48" t="s">
        <v>2</v>
      </c>
      <c r="F976" s="48" t="s">
        <v>1</v>
      </c>
      <c r="G976" s="48" t="s">
        <v>1</v>
      </c>
      <c r="K976" s="48"/>
      <c r="L976" s="49"/>
      <c r="M976" s="49"/>
      <c r="N976" s="48"/>
      <c r="O976" s="48"/>
    </row>
    <row r="977" spans="1:15" hidden="1">
      <c r="A977" s="10" t="s">
        <v>960</v>
      </c>
      <c r="B977" s="48" t="s">
        <v>1028</v>
      </c>
      <c r="C977" s="49" t="s">
        <v>29</v>
      </c>
      <c r="D977" s="49" t="s">
        <v>30</v>
      </c>
      <c r="E977" s="48" t="s">
        <v>1</v>
      </c>
      <c r="F977" s="48" t="s">
        <v>1</v>
      </c>
      <c r="G977" s="48" t="s">
        <v>1</v>
      </c>
      <c r="K977" s="48"/>
      <c r="L977" s="49"/>
      <c r="M977" s="49"/>
      <c r="N977" s="48"/>
      <c r="O977" s="48"/>
    </row>
    <row r="978" spans="1:15" hidden="1">
      <c r="A978" s="10" t="s">
        <v>960</v>
      </c>
      <c r="B978" s="48" t="s">
        <v>1029</v>
      </c>
      <c r="C978" s="49" t="s">
        <v>42</v>
      </c>
      <c r="D978" s="49" t="s">
        <v>36</v>
      </c>
      <c r="E978" s="48" t="s">
        <v>4</v>
      </c>
      <c r="F978" s="48" t="s">
        <v>4</v>
      </c>
      <c r="G978" s="48" t="s">
        <v>3</v>
      </c>
      <c r="K978" s="48"/>
      <c r="L978" s="49"/>
      <c r="M978" s="49"/>
      <c r="N978" s="48"/>
      <c r="O978" s="48"/>
    </row>
    <row r="979" spans="1:15" hidden="1">
      <c r="A979" s="10" t="s">
        <v>960</v>
      </c>
      <c r="B979" s="48" t="s">
        <v>1030</v>
      </c>
      <c r="C979" s="49" t="s">
        <v>54</v>
      </c>
      <c r="D979" s="49" t="s">
        <v>36</v>
      </c>
      <c r="E979" s="48" t="s">
        <v>1</v>
      </c>
      <c r="F979" s="48" t="s">
        <v>1</v>
      </c>
      <c r="G979" s="48" t="s">
        <v>1</v>
      </c>
      <c r="K979" s="48"/>
      <c r="L979" s="49"/>
      <c r="M979" s="49"/>
      <c r="N979" s="48"/>
      <c r="O979" s="48"/>
    </row>
    <row r="980" spans="1:15" hidden="1">
      <c r="A980" s="10" t="s">
        <v>960</v>
      </c>
      <c r="B980" s="48" t="s">
        <v>1031</v>
      </c>
      <c r="C980" s="49" t="s">
        <v>42</v>
      </c>
      <c r="D980" s="49" t="s">
        <v>36</v>
      </c>
      <c r="E980" s="48" t="s">
        <v>3</v>
      </c>
      <c r="F980" s="48" t="s">
        <v>3</v>
      </c>
      <c r="G980" s="48" t="s">
        <v>3</v>
      </c>
      <c r="K980" s="48"/>
      <c r="L980" s="49"/>
      <c r="M980" s="49"/>
      <c r="N980" s="48"/>
      <c r="O980" s="48"/>
    </row>
    <row r="981" spans="1:15" hidden="1">
      <c r="A981" s="10" t="s">
        <v>960</v>
      </c>
      <c r="B981" s="48" t="s">
        <v>1032</v>
      </c>
      <c r="C981" s="49" t="s">
        <v>29</v>
      </c>
      <c r="D981" s="49" t="s">
        <v>36</v>
      </c>
      <c r="E981" s="48" t="s">
        <v>1</v>
      </c>
      <c r="F981" s="48" t="s">
        <v>1</v>
      </c>
      <c r="G981" s="48" t="s">
        <v>1</v>
      </c>
      <c r="K981" s="48"/>
      <c r="L981" s="49"/>
      <c r="M981" s="49"/>
      <c r="N981" s="48"/>
      <c r="O981" s="48"/>
    </row>
    <row r="982" spans="1:15" hidden="1">
      <c r="A982" s="10" t="s">
        <v>960</v>
      </c>
      <c r="B982" s="48" t="s">
        <v>1033</v>
      </c>
      <c r="C982" s="49" t="s">
        <v>42</v>
      </c>
      <c r="D982" s="49" t="s">
        <v>36</v>
      </c>
      <c r="E982" s="48" t="s">
        <v>1</v>
      </c>
      <c r="F982" s="48" t="s">
        <v>1</v>
      </c>
      <c r="G982" s="48" t="s">
        <v>1</v>
      </c>
      <c r="K982" s="48"/>
      <c r="L982" s="49"/>
      <c r="M982" s="49"/>
      <c r="N982" s="48"/>
      <c r="O982" s="48"/>
    </row>
    <row r="983" spans="1:15" hidden="1">
      <c r="A983" s="10" t="s">
        <v>960</v>
      </c>
      <c r="B983" s="48" t="s">
        <v>1034</v>
      </c>
      <c r="C983" s="49" t="s">
        <v>42</v>
      </c>
      <c r="D983" s="49" t="s">
        <v>36</v>
      </c>
      <c r="E983" s="48" t="s">
        <v>1</v>
      </c>
      <c r="F983" s="48" t="s">
        <v>1</v>
      </c>
      <c r="G983" s="48" t="s">
        <v>1</v>
      </c>
      <c r="K983" s="48"/>
      <c r="L983" s="49"/>
      <c r="M983" s="49"/>
      <c r="N983" s="48"/>
      <c r="O983" s="48"/>
    </row>
    <row r="984" spans="1:15" hidden="1">
      <c r="A984" s="10" t="s">
        <v>960</v>
      </c>
      <c r="B984" s="48" t="s">
        <v>1035</v>
      </c>
      <c r="C984" s="49" t="s">
        <v>71</v>
      </c>
      <c r="D984" s="49" t="s">
        <v>36</v>
      </c>
      <c r="E984" s="48" t="s">
        <v>3</v>
      </c>
      <c r="F984" s="48" t="s">
        <v>3</v>
      </c>
      <c r="G984" s="48" t="s">
        <v>3</v>
      </c>
      <c r="K984" s="48"/>
      <c r="L984" s="49"/>
      <c r="M984" s="49"/>
      <c r="N984" s="48"/>
      <c r="O984" s="48"/>
    </row>
    <row r="985" spans="1:15" hidden="1">
      <c r="A985" s="10" t="s">
        <v>960</v>
      </c>
      <c r="B985" s="48" t="s">
        <v>1036</v>
      </c>
      <c r="C985" s="49" t="s">
        <v>42</v>
      </c>
      <c r="D985" s="49" t="s">
        <v>36</v>
      </c>
      <c r="E985" s="48" t="s">
        <v>1</v>
      </c>
      <c r="F985" s="48" t="s">
        <v>1</v>
      </c>
      <c r="G985" s="48" t="s">
        <v>1</v>
      </c>
      <c r="K985" s="48"/>
      <c r="L985" s="49"/>
      <c r="M985" s="49"/>
      <c r="N985" s="48"/>
      <c r="O985" s="48"/>
    </row>
    <row r="986" spans="1:15" hidden="1">
      <c r="A986" s="10" t="s">
        <v>960</v>
      </c>
      <c r="B986" s="48" t="s">
        <v>1037</v>
      </c>
      <c r="C986" s="49" t="s">
        <v>964</v>
      </c>
      <c r="D986" s="49" t="s">
        <v>36</v>
      </c>
      <c r="E986" s="48" t="s">
        <v>1</v>
      </c>
      <c r="F986" s="48" t="s">
        <v>1</v>
      </c>
      <c r="G986" s="48" t="s">
        <v>1</v>
      </c>
      <c r="K986" s="48"/>
      <c r="L986" s="49"/>
      <c r="M986" s="49"/>
      <c r="N986" s="48"/>
      <c r="O986" s="48"/>
    </row>
    <row r="987" spans="1:15" hidden="1">
      <c r="A987" s="10" t="s">
        <v>960</v>
      </c>
      <c r="B987" s="48" t="s">
        <v>1038</v>
      </c>
      <c r="C987" s="49" t="s">
        <v>29</v>
      </c>
      <c r="D987" s="49" t="s">
        <v>36</v>
      </c>
      <c r="E987" s="48" t="s">
        <v>4</v>
      </c>
      <c r="F987" s="48" t="s">
        <v>3</v>
      </c>
      <c r="G987" s="48" t="s">
        <v>3</v>
      </c>
      <c r="K987" s="48"/>
      <c r="L987" s="49"/>
      <c r="M987" s="49"/>
      <c r="N987" s="48"/>
      <c r="O987" s="48"/>
    </row>
    <row r="988" spans="1:15" hidden="1">
      <c r="A988" s="10" t="s">
        <v>960</v>
      </c>
      <c r="B988" s="48" t="s">
        <v>1039</v>
      </c>
      <c r="C988" s="49" t="s">
        <v>42</v>
      </c>
      <c r="D988" s="49" t="s">
        <v>36</v>
      </c>
      <c r="E988" s="48" t="s">
        <v>1</v>
      </c>
      <c r="F988" s="48" t="s">
        <v>1</v>
      </c>
      <c r="G988" s="48" t="s">
        <v>1</v>
      </c>
      <c r="K988" s="48"/>
      <c r="L988" s="49"/>
      <c r="M988" s="49"/>
      <c r="N988" s="48"/>
      <c r="O988" s="48"/>
    </row>
    <row r="989" spans="1:15" hidden="1">
      <c r="A989" s="10" t="s">
        <v>960</v>
      </c>
      <c r="B989" s="48" t="s">
        <v>1040</v>
      </c>
      <c r="C989" s="49" t="s">
        <v>42</v>
      </c>
      <c r="D989" s="49" t="s">
        <v>36</v>
      </c>
      <c r="E989" s="48" t="s">
        <v>2</v>
      </c>
      <c r="F989" s="48" t="s">
        <v>1</v>
      </c>
      <c r="G989" s="48" t="s">
        <v>1</v>
      </c>
      <c r="K989" s="48"/>
      <c r="L989" s="49"/>
      <c r="M989" s="49"/>
      <c r="N989" s="48"/>
      <c r="O989" s="48"/>
    </row>
    <row r="990" spans="1:15" hidden="1">
      <c r="A990" s="10" t="s">
        <v>960</v>
      </c>
      <c r="B990" s="48" t="s">
        <v>1041</v>
      </c>
      <c r="C990" s="49" t="s">
        <v>964</v>
      </c>
      <c r="D990" s="49" t="s">
        <v>36</v>
      </c>
      <c r="E990" s="48" t="s">
        <v>2</v>
      </c>
      <c r="F990" s="48" t="s">
        <v>2</v>
      </c>
      <c r="G990" s="48" t="s">
        <v>1</v>
      </c>
      <c r="K990" s="48"/>
      <c r="L990" s="49"/>
      <c r="M990" s="49"/>
      <c r="N990" s="48"/>
      <c r="O990" s="48"/>
    </row>
    <row r="991" spans="1:15" hidden="1">
      <c r="A991" s="10" t="s">
        <v>960</v>
      </c>
      <c r="B991" s="48" t="s">
        <v>1042</v>
      </c>
      <c r="C991" s="49" t="s">
        <v>35</v>
      </c>
      <c r="D991" s="49" t="s">
        <v>36</v>
      </c>
      <c r="E991" s="48" t="s">
        <v>1</v>
      </c>
      <c r="F991" s="48" t="s">
        <v>1</v>
      </c>
      <c r="G991" s="48" t="s">
        <v>1</v>
      </c>
      <c r="K991" s="48"/>
      <c r="L991" s="49"/>
      <c r="M991" s="49"/>
      <c r="N991" s="48"/>
      <c r="O991" s="48"/>
    </row>
    <row r="992" spans="1:15" hidden="1">
      <c r="A992" s="10" t="s">
        <v>960</v>
      </c>
      <c r="B992" s="48" t="s">
        <v>1043</v>
      </c>
      <c r="C992" s="49" t="s">
        <v>29</v>
      </c>
      <c r="D992" s="49" t="s">
        <v>36</v>
      </c>
      <c r="E992" s="48" t="s">
        <v>1</v>
      </c>
      <c r="F992" s="48" t="s">
        <v>1</v>
      </c>
      <c r="G992" s="48" t="s">
        <v>1</v>
      </c>
      <c r="K992" s="48"/>
      <c r="L992" s="49"/>
      <c r="M992" s="49"/>
      <c r="N992" s="48"/>
      <c r="O992" s="48"/>
    </row>
    <row r="993" spans="1:15" hidden="1">
      <c r="A993" s="10" t="s">
        <v>960</v>
      </c>
      <c r="B993" s="48" t="s">
        <v>1044</v>
      </c>
      <c r="C993" s="49" t="s">
        <v>42</v>
      </c>
      <c r="D993" s="49" t="s">
        <v>36</v>
      </c>
      <c r="E993" s="48" t="s">
        <v>4</v>
      </c>
      <c r="F993" s="48" t="s">
        <v>3</v>
      </c>
      <c r="G993" s="48" t="s">
        <v>3</v>
      </c>
      <c r="K993" s="48"/>
      <c r="L993" s="49"/>
      <c r="M993" s="49"/>
      <c r="N993" s="48"/>
      <c r="O993" s="48"/>
    </row>
    <row r="994" spans="1:15" hidden="1">
      <c r="A994" s="10" t="s">
        <v>960</v>
      </c>
      <c r="B994" s="48" t="s">
        <v>1045</v>
      </c>
      <c r="C994" s="49" t="s">
        <v>29</v>
      </c>
      <c r="D994" s="49" t="s">
        <v>36</v>
      </c>
      <c r="E994" s="48" t="s">
        <v>2</v>
      </c>
      <c r="F994" s="48" t="s">
        <v>1</v>
      </c>
      <c r="G994" s="48" t="s">
        <v>1</v>
      </c>
      <c r="K994" s="48"/>
      <c r="L994" s="49"/>
      <c r="M994" s="49"/>
      <c r="N994" s="48"/>
      <c r="O994" s="48"/>
    </row>
    <row r="995" spans="1:15" hidden="1">
      <c r="A995" s="10" t="s">
        <v>960</v>
      </c>
      <c r="B995" s="48" t="s">
        <v>1046</v>
      </c>
      <c r="C995" s="49" t="s">
        <v>29</v>
      </c>
      <c r="D995" s="49" t="s">
        <v>30</v>
      </c>
      <c r="E995" s="48" t="s">
        <v>1</v>
      </c>
      <c r="F995" s="48" t="s">
        <v>1</v>
      </c>
      <c r="G995" s="48" t="s">
        <v>1</v>
      </c>
      <c r="K995" s="48"/>
      <c r="L995" s="49"/>
      <c r="M995" s="49"/>
      <c r="N995" s="48"/>
      <c r="O995" s="48"/>
    </row>
    <row r="996" spans="1:15" hidden="1">
      <c r="A996" s="10" t="s">
        <v>960</v>
      </c>
      <c r="B996" s="48" t="s">
        <v>1047</v>
      </c>
      <c r="C996" s="49" t="s">
        <v>54</v>
      </c>
      <c r="D996" s="49" t="s">
        <v>36</v>
      </c>
      <c r="E996" s="48" t="s">
        <v>1</v>
      </c>
      <c r="F996" s="48" t="s">
        <v>1</v>
      </c>
      <c r="G996" s="48" t="s">
        <v>1</v>
      </c>
      <c r="K996" s="48"/>
      <c r="L996" s="49"/>
      <c r="M996" s="49"/>
      <c r="N996" s="48"/>
      <c r="O996" s="48"/>
    </row>
    <row r="997" spans="1:15" hidden="1">
      <c r="A997" s="10" t="s">
        <v>960</v>
      </c>
      <c r="B997" s="48" t="s">
        <v>1048</v>
      </c>
      <c r="C997" s="49" t="s">
        <v>29</v>
      </c>
      <c r="D997" s="49" t="s">
        <v>36</v>
      </c>
      <c r="E997" s="48" t="s">
        <v>1</v>
      </c>
      <c r="F997" s="48" t="s">
        <v>1</v>
      </c>
      <c r="G997" s="48" t="s">
        <v>1</v>
      </c>
      <c r="K997" s="48"/>
      <c r="L997" s="49"/>
      <c r="M997" s="49"/>
      <c r="N997" s="48"/>
      <c r="O997" s="48"/>
    </row>
    <row r="998" spans="1:15" hidden="1">
      <c r="A998" s="10" t="s">
        <v>960</v>
      </c>
      <c r="B998" s="48" t="s">
        <v>1049</v>
      </c>
      <c r="C998" s="49" t="s">
        <v>54</v>
      </c>
      <c r="D998" s="49" t="s">
        <v>36</v>
      </c>
      <c r="E998" s="48" t="s">
        <v>3</v>
      </c>
      <c r="F998" s="48" t="s">
        <v>2</v>
      </c>
      <c r="G998" s="48" t="s">
        <v>2</v>
      </c>
      <c r="K998" s="48"/>
      <c r="L998" s="49"/>
      <c r="M998" s="49"/>
      <c r="N998" s="48"/>
      <c r="O998" s="48"/>
    </row>
    <row r="999" spans="1:15" hidden="1">
      <c r="A999" s="10" t="s">
        <v>960</v>
      </c>
      <c r="B999" s="48" t="s">
        <v>1050</v>
      </c>
      <c r="C999" s="49" t="s">
        <v>29</v>
      </c>
      <c r="D999" s="49" t="s">
        <v>36</v>
      </c>
      <c r="E999" s="48" t="s">
        <v>1</v>
      </c>
      <c r="F999" s="48" t="s">
        <v>1</v>
      </c>
      <c r="G999" s="48" t="s">
        <v>1</v>
      </c>
      <c r="K999" s="48"/>
      <c r="L999" s="49"/>
      <c r="M999" s="49"/>
      <c r="N999" s="48"/>
      <c r="O999" s="48"/>
    </row>
    <row r="1000" spans="1:15" hidden="1">
      <c r="A1000" s="10" t="s">
        <v>960</v>
      </c>
      <c r="B1000" s="48" t="s">
        <v>1051</v>
      </c>
      <c r="C1000" s="49" t="s">
        <v>60</v>
      </c>
      <c r="D1000" s="49" t="s">
        <v>36</v>
      </c>
      <c r="E1000" s="48" t="s">
        <v>4</v>
      </c>
      <c r="F1000" s="48" t="s">
        <v>4</v>
      </c>
      <c r="G1000" s="48" t="s">
        <v>4</v>
      </c>
      <c r="I1000">
        <v>1</v>
      </c>
      <c r="K1000" t="b">
        <f>G1000=F1000</f>
        <v>1</v>
      </c>
      <c r="L1000" s="49"/>
      <c r="M1000" s="49"/>
      <c r="N1000" s="48"/>
      <c r="O1000" s="48"/>
    </row>
    <row r="1001" spans="1:15" hidden="1">
      <c r="A1001" s="10" t="s">
        <v>960</v>
      </c>
      <c r="B1001" s="48" t="s">
        <v>1052</v>
      </c>
      <c r="C1001" s="49" t="s">
        <v>42</v>
      </c>
      <c r="D1001" s="49" t="s">
        <v>36</v>
      </c>
      <c r="E1001" s="48" t="s">
        <v>1</v>
      </c>
      <c r="F1001" s="48" t="s">
        <v>1</v>
      </c>
      <c r="G1001" s="48" t="s">
        <v>1</v>
      </c>
      <c r="K1001" s="48"/>
      <c r="L1001" s="49"/>
      <c r="M1001" s="49"/>
      <c r="N1001" s="48"/>
      <c r="O1001" s="48"/>
    </row>
    <row r="1002" spans="1:15" hidden="1">
      <c r="A1002" s="10" t="s">
        <v>960</v>
      </c>
      <c r="B1002" s="48" t="s">
        <v>1053</v>
      </c>
      <c r="C1002" s="49" t="s">
        <v>60</v>
      </c>
      <c r="D1002" s="49" t="s">
        <v>36</v>
      </c>
      <c r="E1002" s="48" t="s">
        <v>4</v>
      </c>
      <c r="F1002" s="48" t="s">
        <v>4</v>
      </c>
      <c r="G1002" s="48" t="s">
        <v>4</v>
      </c>
      <c r="I1002">
        <v>1</v>
      </c>
      <c r="K1002" t="b">
        <f>G1002=F1002</f>
        <v>1</v>
      </c>
      <c r="L1002" s="49"/>
      <c r="M1002" s="49"/>
      <c r="N1002" s="48"/>
      <c r="O1002" s="48"/>
    </row>
    <row r="1003" spans="1:15" hidden="1">
      <c r="A1003" s="10" t="s">
        <v>960</v>
      </c>
      <c r="B1003" s="48" t="s">
        <v>1054</v>
      </c>
      <c r="C1003" s="49" t="s">
        <v>54</v>
      </c>
      <c r="D1003" s="49" t="s">
        <v>36</v>
      </c>
      <c r="E1003" s="48" t="s">
        <v>1</v>
      </c>
      <c r="F1003" s="48" t="s">
        <v>1</v>
      </c>
      <c r="G1003" s="48" t="s">
        <v>1</v>
      </c>
      <c r="K1003" s="48"/>
      <c r="L1003" s="49"/>
      <c r="M1003" s="49"/>
      <c r="N1003" s="48"/>
      <c r="O1003" s="48"/>
    </row>
    <row r="1004" spans="1:15" hidden="1">
      <c r="A1004" s="10" t="s">
        <v>960</v>
      </c>
      <c r="B1004" s="48" t="s">
        <v>1055</v>
      </c>
      <c r="C1004" s="49" t="s">
        <v>29</v>
      </c>
      <c r="D1004" s="49" t="s">
        <v>30</v>
      </c>
      <c r="E1004" s="48" t="s">
        <v>1</v>
      </c>
      <c r="F1004" s="48" t="s">
        <v>1</v>
      </c>
      <c r="G1004" s="48" t="s">
        <v>1</v>
      </c>
      <c r="K1004" s="48"/>
      <c r="L1004" s="49"/>
      <c r="M1004" s="49"/>
      <c r="N1004" s="48"/>
      <c r="O1004" s="48"/>
    </row>
    <row r="1005" spans="1:15" hidden="1">
      <c r="A1005" s="10" t="s">
        <v>960</v>
      </c>
      <c r="B1005" s="48" t="s">
        <v>1056</v>
      </c>
      <c r="C1005" s="49" t="s">
        <v>29</v>
      </c>
      <c r="D1005" s="49" t="s">
        <v>30</v>
      </c>
      <c r="E1005" s="48" t="s">
        <v>1</v>
      </c>
      <c r="F1005" s="48" t="s">
        <v>1</v>
      </c>
      <c r="G1005" s="48" t="s">
        <v>1</v>
      </c>
      <c r="K1005" s="48"/>
      <c r="L1005" s="49"/>
      <c r="M1005" s="49"/>
      <c r="N1005" s="48"/>
      <c r="O1005" s="48"/>
    </row>
    <row r="1006" spans="1:15" hidden="1">
      <c r="A1006" s="10" t="s">
        <v>960</v>
      </c>
      <c r="B1006" s="48" t="s">
        <v>1057</v>
      </c>
      <c r="C1006" s="49" t="s">
        <v>29</v>
      </c>
      <c r="D1006" s="49" t="s">
        <v>36</v>
      </c>
      <c r="E1006" s="48" t="s">
        <v>2</v>
      </c>
      <c r="F1006" s="48" t="s">
        <v>3</v>
      </c>
      <c r="G1006" s="48" t="s">
        <v>2</v>
      </c>
      <c r="K1006" s="48"/>
      <c r="L1006" s="49"/>
      <c r="M1006" s="49"/>
      <c r="N1006" s="48"/>
      <c r="O1006" s="48"/>
    </row>
    <row r="1007" spans="1:15" hidden="1">
      <c r="A1007" s="10" t="s">
        <v>960</v>
      </c>
      <c r="B1007" s="48" t="s">
        <v>1058</v>
      </c>
      <c r="C1007" s="49" t="s">
        <v>29</v>
      </c>
      <c r="D1007" s="49" t="s">
        <v>30</v>
      </c>
      <c r="E1007" s="48" t="s">
        <v>1</v>
      </c>
      <c r="F1007" s="48" t="s">
        <v>1</v>
      </c>
      <c r="G1007" s="48" t="s">
        <v>1</v>
      </c>
      <c r="K1007" s="48"/>
      <c r="L1007" s="49"/>
      <c r="M1007" s="49"/>
      <c r="N1007" s="48"/>
      <c r="O1007" s="48"/>
    </row>
    <row r="1008" spans="1:15" hidden="1">
      <c r="A1008" s="10" t="s">
        <v>960</v>
      </c>
      <c r="B1008" s="48" t="s">
        <v>1059</v>
      </c>
      <c r="C1008" s="49" t="s">
        <v>42</v>
      </c>
      <c r="D1008" s="49" t="s">
        <v>36</v>
      </c>
      <c r="E1008" s="48" t="s">
        <v>1</v>
      </c>
      <c r="F1008" s="48" t="s">
        <v>1</v>
      </c>
      <c r="G1008" s="48" t="s">
        <v>1</v>
      </c>
      <c r="K1008" s="48"/>
      <c r="L1008" s="49"/>
      <c r="M1008" s="49"/>
      <c r="N1008" s="48"/>
      <c r="O1008" s="48"/>
    </row>
    <row r="1009" spans="1:15" hidden="1">
      <c r="A1009" s="10" t="s">
        <v>960</v>
      </c>
      <c r="B1009" s="48" t="s">
        <v>1060</v>
      </c>
      <c r="C1009" s="49" t="s">
        <v>29</v>
      </c>
      <c r="D1009" s="49" t="s">
        <v>36</v>
      </c>
      <c r="E1009" s="48" t="s">
        <v>1</v>
      </c>
      <c r="F1009" s="48" t="s">
        <v>1</v>
      </c>
      <c r="G1009" s="48" t="s">
        <v>1</v>
      </c>
      <c r="K1009" s="48"/>
      <c r="L1009" s="49"/>
      <c r="M1009" s="49"/>
      <c r="N1009" s="48"/>
      <c r="O1009" s="48"/>
    </row>
    <row r="1010" spans="1:15" hidden="1">
      <c r="A1010" s="10" t="s">
        <v>960</v>
      </c>
      <c r="B1010" s="48" t="s">
        <v>1061</v>
      </c>
      <c r="C1010" s="49" t="s">
        <v>964</v>
      </c>
      <c r="D1010" s="49" t="s">
        <v>36</v>
      </c>
      <c r="E1010" s="48" t="s">
        <v>4</v>
      </c>
      <c r="F1010" s="48" t="s">
        <v>4</v>
      </c>
      <c r="G1010" s="48" t="s">
        <v>4</v>
      </c>
      <c r="K1010" s="48"/>
      <c r="L1010" s="49"/>
      <c r="M1010" s="49"/>
      <c r="N1010" s="48"/>
      <c r="O1010" s="48"/>
    </row>
    <row r="1011" spans="1:15" hidden="1">
      <c r="A1011" s="10" t="s">
        <v>960</v>
      </c>
      <c r="B1011" s="48" t="s">
        <v>1062</v>
      </c>
      <c r="C1011" s="49" t="s">
        <v>29</v>
      </c>
      <c r="D1011" s="49" t="s">
        <v>36</v>
      </c>
      <c r="E1011" s="48" t="s">
        <v>3</v>
      </c>
      <c r="F1011" s="48" t="s">
        <v>3</v>
      </c>
      <c r="G1011" s="48" t="s">
        <v>3</v>
      </c>
      <c r="K1011" s="48"/>
      <c r="L1011" s="49"/>
      <c r="M1011" s="49"/>
      <c r="N1011" s="48"/>
      <c r="O1011" s="48"/>
    </row>
    <row r="1012" spans="1:15" hidden="1">
      <c r="A1012" s="10" t="s">
        <v>960</v>
      </c>
      <c r="B1012" s="48" t="s">
        <v>1063</v>
      </c>
      <c r="C1012" s="49" t="s">
        <v>29</v>
      </c>
      <c r="D1012" s="49" t="s">
        <v>36</v>
      </c>
      <c r="E1012" s="48" t="s">
        <v>1</v>
      </c>
      <c r="F1012" s="48" t="s">
        <v>1</v>
      </c>
      <c r="G1012" s="48" t="s">
        <v>1</v>
      </c>
      <c r="K1012" s="48"/>
      <c r="L1012" s="49"/>
      <c r="M1012" s="49"/>
      <c r="N1012" s="48"/>
      <c r="O1012" s="48"/>
    </row>
    <row r="1013" spans="1:15" hidden="1">
      <c r="A1013" s="10" t="s">
        <v>960</v>
      </c>
      <c r="B1013" s="48" t="s">
        <v>1064</v>
      </c>
      <c r="C1013" s="49" t="s">
        <v>29</v>
      </c>
      <c r="D1013" s="49" t="s">
        <v>30</v>
      </c>
      <c r="E1013" s="48" t="s">
        <v>1</v>
      </c>
      <c r="F1013" s="48" t="s">
        <v>1</v>
      </c>
      <c r="G1013" s="48" t="s">
        <v>1</v>
      </c>
      <c r="K1013" s="48"/>
      <c r="L1013" s="49"/>
      <c r="M1013" s="49"/>
      <c r="N1013" s="48"/>
      <c r="O1013" s="48"/>
    </row>
    <row r="1014" spans="1:15" hidden="1">
      <c r="A1014" s="10" t="s">
        <v>960</v>
      </c>
      <c r="B1014" s="48" t="s">
        <v>1065</v>
      </c>
      <c r="C1014" s="49" t="s">
        <v>29</v>
      </c>
      <c r="D1014" s="49" t="s">
        <v>30</v>
      </c>
      <c r="E1014" s="48" t="s">
        <v>1</v>
      </c>
      <c r="F1014" s="48" t="s">
        <v>1</v>
      </c>
      <c r="G1014" s="48" t="s">
        <v>1</v>
      </c>
      <c r="K1014" s="48"/>
      <c r="L1014" s="49"/>
      <c r="M1014" s="49"/>
      <c r="N1014" s="48"/>
      <c r="O1014" s="48"/>
    </row>
    <row r="1015" spans="1:15" hidden="1">
      <c r="A1015" s="10" t="s">
        <v>960</v>
      </c>
      <c r="B1015" s="48" t="s">
        <v>1066</v>
      </c>
      <c r="C1015" s="49" t="s">
        <v>29</v>
      </c>
      <c r="D1015" s="49" t="s">
        <v>30</v>
      </c>
      <c r="E1015" s="48" t="s">
        <v>1</v>
      </c>
      <c r="F1015" s="48" t="s">
        <v>1</v>
      </c>
      <c r="G1015" s="48" t="s">
        <v>1</v>
      </c>
      <c r="K1015" s="48"/>
      <c r="L1015" s="49"/>
      <c r="M1015" s="49"/>
      <c r="N1015" s="48"/>
      <c r="O1015" s="48"/>
    </row>
    <row r="1016" spans="1:15" hidden="1">
      <c r="A1016" s="10" t="s">
        <v>960</v>
      </c>
      <c r="B1016" s="48" t="s">
        <v>1067</v>
      </c>
      <c r="C1016" s="49" t="s">
        <v>29</v>
      </c>
      <c r="D1016" s="49" t="s">
        <v>30</v>
      </c>
      <c r="E1016" s="48" t="s">
        <v>1</v>
      </c>
      <c r="F1016" s="48" t="s">
        <v>1</v>
      </c>
      <c r="G1016" s="48" t="s">
        <v>1</v>
      </c>
      <c r="K1016" s="48"/>
      <c r="L1016" s="49"/>
      <c r="M1016" s="49"/>
      <c r="N1016" s="48"/>
      <c r="O1016" s="48"/>
    </row>
    <row r="1017" spans="1:15" hidden="1">
      <c r="A1017" s="10" t="s">
        <v>960</v>
      </c>
      <c r="B1017" s="48" t="s">
        <v>1068</v>
      </c>
      <c r="C1017" s="49" t="s">
        <v>29</v>
      </c>
      <c r="D1017" s="49" t="s">
        <v>30</v>
      </c>
      <c r="E1017" s="48" t="s">
        <v>1</v>
      </c>
      <c r="F1017" s="48" t="s">
        <v>1</v>
      </c>
      <c r="G1017" s="48" t="s">
        <v>1</v>
      </c>
      <c r="K1017" s="48"/>
      <c r="L1017" s="49"/>
      <c r="M1017" s="49"/>
      <c r="N1017" s="48"/>
      <c r="O1017" s="48"/>
    </row>
    <row r="1018" spans="1:15" hidden="1">
      <c r="A1018" s="10" t="s">
        <v>960</v>
      </c>
      <c r="B1018" s="48" t="s">
        <v>1069</v>
      </c>
      <c r="C1018" s="49" t="s">
        <v>29</v>
      </c>
      <c r="D1018" s="49" t="s">
        <v>36</v>
      </c>
      <c r="E1018" s="48" t="s">
        <v>1</v>
      </c>
      <c r="F1018" s="48" t="s">
        <v>1</v>
      </c>
      <c r="G1018" s="48" t="s">
        <v>1</v>
      </c>
      <c r="K1018" s="48"/>
      <c r="L1018" s="49"/>
      <c r="M1018" s="49"/>
      <c r="N1018" s="48"/>
      <c r="O1018" s="48"/>
    </row>
    <row r="1019" spans="1:15" hidden="1">
      <c r="A1019" s="10" t="s">
        <v>960</v>
      </c>
      <c r="B1019" s="48" t="s">
        <v>1070</v>
      </c>
      <c r="C1019" s="49" t="s">
        <v>29</v>
      </c>
      <c r="D1019" s="49" t="s">
        <v>36</v>
      </c>
      <c r="E1019" s="48" t="s">
        <v>3</v>
      </c>
      <c r="F1019" s="48" t="s">
        <v>2</v>
      </c>
      <c r="G1019" s="48" t="s">
        <v>2</v>
      </c>
      <c r="K1019" s="48"/>
      <c r="L1019" s="49"/>
      <c r="M1019" s="49"/>
      <c r="N1019" s="48"/>
      <c r="O1019" s="48"/>
    </row>
    <row r="1020" spans="1:15" hidden="1">
      <c r="A1020" s="10" t="s">
        <v>960</v>
      </c>
      <c r="B1020" s="48" t="s">
        <v>1071</v>
      </c>
      <c r="C1020" s="49" t="s">
        <v>29</v>
      </c>
      <c r="D1020" s="49" t="s">
        <v>36</v>
      </c>
      <c r="E1020" s="48" t="s">
        <v>1</v>
      </c>
      <c r="F1020" s="48" t="s">
        <v>1</v>
      </c>
      <c r="G1020" s="48" t="s">
        <v>1</v>
      </c>
      <c r="K1020" s="48"/>
      <c r="L1020" s="49"/>
      <c r="M1020" s="49"/>
      <c r="N1020" s="48"/>
      <c r="O1020" s="48"/>
    </row>
    <row r="1021" spans="1:15" hidden="1">
      <c r="A1021" s="10" t="s">
        <v>960</v>
      </c>
      <c r="B1021" s="48" t="s">
        <v>1072</v>
      </c>
      <c r="C1021" s="49" t="s">
        <v>60</v>
      </c>
      <c r="D1021" s="49" t="s">
        <v>36</v>
      </c>
      <c r="E1021" s="48" t="s">
        <v>4</v>
      </c>
      <c r="F1021" s="48" t="s">
        <v>4</v>
      </c>
      <c r="G1021" s="48" t="s">
        <v>4</v>
      </c>
      <c r="I1021">
        <v>1</v>
      </c>
      <c r="K1021" t="b">
        <f>G1021=F1021</f>
        <v>1</v>
      </c>
      <c r="L1021" s="49"/>
      <c r="M1021" s="49"/>
      <c r="N1021" s="48"/>
      <c r="O1021" s="48"/>
    </row>
    <row r="1022" spans="1:15" hidden="1">
      <c r="A1022" s="10" t="s">
        <v>960</v>
      </c>
      <c r="B1022" s="48" t="s">
        <v>1073</v>
      </c>
      <c r="C1022" s="49" t="s">
        <v>29</v>
      </c>
      <c r="D1022" s="49" t="s">
        <v>30</v>
      </c>
      <c r="E1022" s="48" t="s">
        <v>1</v>
      </c>
      <c r="F1022" s="48" t="s">
        <v>1</v>
      </c>
      <c r="G1022" s="48" t="s">
        <v>1</v>
      </c>
      <c r="K1022" s="48"/>
      <c r="L1022" s="49"/>
      <c r="M1022" s="49"/>
      <c r="N1022" s="48"/>
      <c r="O1022" s="48"/>
    </row>
    <row r="1023" spans="1:15" hidden="1">
      <c r="A1023" s="10" t="s">
        <v>960</v>
      </c>
      <c r="B1023" s="48" t="s">
        <v>1074</v>
      </c>
      <c r="C1023" s="49" t="s">
        <v>29</v>
      </c>
      <c r="D1023" s="49" t="s">
        <v>36</v>
      </c>
      <c r="E1023" s="48" t="s">
        <v>1</v>
      </c>
      <c r="F1023" s="48" t="s">
        <v>1</v>
      </c>
      <c r="G1023" s="48" t="s">
        <v>1</v>
      </c>
      <c r="K1023" s="48"/>
      <c r="L1023" s="49"/>
      <c r="M1023" s="49"/>
      <c r="N1023" s="48"/>
      <c r="O1023" s="48"/>
    </row>
    <row r="1024" spans="1:15" hidden="1">
      <c r="A1024" s="10" t="s">
        <v>960</v>
      </c>
      <c r="B1024" s="48" t="s">
        <v>1075</v>
      </c>
      <c r="C1024" s="49" t="s">
        <v>60</v>
      </c>
      <c r="D1024" s="49" t="s">
        <v>36</v>
      </c>
      <c r="E1024" s="48" t="s">
        <v>4</v>
      </c>
      <c r="F1024" s="48" t="s">
        <v>4</v>
      </c>
      <c r="G1024" s="48" t="s">
        <v>4</v>
      </c>
      <c r="I1024">
        <v>1</v>
      </c>
      <c r="K1024" t="b">
        <f>G1024=F1024</f>
        <v>1</v>
      </c>
      <c r="L1024" s="49"/>
      <c r="M1024" s="49"/>
      <c r="N1024" s="48"/>
      <c r="O1024" s="48"/>
    </row>
    <row r="1025" spans="1:15" hidden="1">
      <c r="A1025" s="10" t="s">
        <v>960</v>
      </c>
      <c r="B1025" s="48" t="s">
        <v>1076</v>
      </c>
      <c r="C1025" s="49" t="s">
        <v>29</v>
      </c>
      <c r="D1025" s="49" t="s">
        <v>36</v>
      </c>
      <c r="E1025" s="48" t="s">
        <v>1</v>
      </c>
      <c r="F1025" s="48" t="s">
        <v>1</v>
      </c>
      <c r="G1025" s="48" t="s">
        <v>1</v>
      </c>
      <c r="K1025" s="48"/>
      <c r="L1025" s="49"/>
      <c r="M1025" s="49"/>
      <c r="N1025" s="48"/>
      <c r="O1025" s="48"/>
    </row>
    <row r="1026" spans="1:15" hidden="1">
      <c r="A1026" s="10" t="s">
        <v>960</v>
      </c>
      <c r="B1026" s="48" t="s">
        <v>1077</v>
      </c>
      <c r="C1026" s="49" t="s">
        <v>964</v>
      </c>
      <c r="D1026" s="49" t="s">
        <v>36</v>
      </c>
      <c r="E1026" s="48" t="s">
        <v>1</v>
      </c>
      <c r="F1026" s="48" t="s">
        <v>1</v>
      </c>
      <c r="G1026" s="48" t="s">
        <v>1</v>
      </c>
      <c r="K1026" s="48"/>
      <c r="L1026" s="49"/>
      <c r="M1026" s="49"/>
      <c r="N1026" s="48"/>
      <c r="O1026" s="48"/>
    </row>
    <row r="1027" spans="1:15" hidden="1">
      <c r="A1027" s="10" t="s">
        <v>960</v>
      </c>
      <c r="B1027" s="48" t="s">
        <v>1078</v>
      </c>
      <c r="C1027" s="49" t="s">
        <v>29</v>
      </c>
      <c r="D1027" s="49" t="s">
        <v>36</v>
      </c>
      <c r="E1027" s="48" t="s">
        <v>1</v>
      </c>
      <c r="F1027" s="48" t="s">
        <v>1</v>
      </c>
      <c r="G1027" s="48" t="s">
        <v>1</v>
      </c>
      <c r="K1027" s="48"/>
      <c r="L1027" s="49"/>
      <c r="M1027" s="49"/>
      <c r="N1027" s="48"/>
      <c r="O1027" s="48"/>
    </row>
    <row r="1028" spans="1:15" hidden="1">
      <c r="A1028" s="10" t="s">
        <v>960</v>
      </c>
      <c r="B1028" s="48" t="s">
        <v>1079</v>
      </c>
      <c r="C1028" s="49" t="s">
        <v>35</v>
      </c>
      <c r="D1028" s="49" t="s">
        <v>36</v>
      </c>
      <c r="E1028" s="48" t="s">
        <v>1</v>
      </c>
      <c r="F1028" s="48" t="s">
        <v>1</v>
      </c>
      <c r="G1028" s="48" t="s">
        <v>1</v>
      </c>
      <c r="K1028" s="48"/>
      <c r="L1028" s="49"/>
      <c r="M1028" s="49"/>
      <c r="N1028" s="48"/>
      <c r="O1028" s="48"/>
    </row>
    <row r="1029" spans="1:15" hidden="1">
      <c r="A1029" s="10" t="s">
        <v>960</v>
      </c>
      <c r="B1029" s="48" t="s">
        <v>1080</v>
      </c>
      <c r="C1029" s="49" t="s">
        <v>29</v>
      </c>
      <c r="D1029" s="49" t="s">
        <v>36</v>
      </c>
      <c r="E1029" s="48" t="s">
        <v>1</v>
      </c>
      <c r="F1029" s="48" t="s">
        <v>1</v>
      </c>
      <c r="G1029" s="48" t="s">
        <v>1</v>
      </c>
      <c r="K1029" s="48"/>
      <c r="L1029" s="49"/>
      <c r="M1029" s="49"/>
      <c r="N1029" s="48"/>
      <c r="O1029" s="48"/>
    </row>
    <row r="1030" spans="1:15" hidden="1">
      <c r="A1030" s="10" t="s">
        <v>960</v>
      </c>
      <c r="B1030" s="48" t="s">
        <v>1081</v>
      </c>
      <c r="C1030" s="49" t="s">
        <v>29</v>
      </c>
      <c r="D1030" s="49" t="s">
        <v>36</v>
      </c>
      <c r="E1030" s="48" t="s">
        <v>1</v>
      </c>
      <c r="F1030" s="48" t="s">
        <v>1</v>
      </c>
      <c r="G1030" s="48" t="s">
        <v>1</v>
      </c>
      <c r="K1030" s="48"/>
      <c r="L1030" s="49"/>
      <c r="M1030" s="49"/>
      <c r="N1030" s="48"/>
      <c r="O1030" s="48"/>
    </row>
    <row r="1031" spans="1:15" hidden="1">
      <c r="A1031" s="10" t="s">
        <v>960</v>
      </c>
      <c r="B1031" s="48" t="s">
        <v>1082</v>
      </c>
      <c r="C1031" s="49" t="s">
        <v>54</v>
      </c>
      <c r="D1031" s="49" t="s">
        <v>36</v>
      </c>
      <c r="E1031" s="48" t="s">
        <v>1</v>
      </c>
      <c r="F1031" s="48" t="s">
        <v>1</v>
      </c>
      <c r="G1031" s="48" t="s">
        <v>1</v>
      </c>
      <c r="K1031" s="48"/>
      <c r="L1031" s="49"/>
      <c r="M1031" s="49"/>
      <c r="N1031" s="48"/>
      <c r="O1031" s="48"/>
    </row>
    <row r="1032" spans="1:15" hidden="1">
      <c r="A1032" s="10" t="s">
        <v>960</v>
      </c>
      <c r="B1032" s="48" t="s">
        <v>1083</v>
      </c>
      <c r="C1032" s="49" t="s">
        <v>29</v>
      </c>
      <c r="D1032" s="49" t="s">
        <v>30</v>
      </c>
      <c r="E1032" s="48" t="s">
        <v>1</v>
      </c>
      <c r="F1032" s="48" t="s">
        <v>1</v>
      </c>
      <c r="G1032" s="48" t="s">
        <v>1</v>
      </c>
      <c r="K1032" s="48"/>
      <c r="L1032" s="49"/>
      <c r="M1032" s="49"/>
      <c r="N1032" s="48"/>
      <c r="O1032" s="48"/>
    </row>
    <row r="1033" spans="1:15" hidden="1">
      <c r="A1033" s="10" t="s">
        <v>960</v>
      </c>
      <c r="B1033" s="48" t="s">
        <v>1084</v>
      </c>
      <c r="C1033" s="49" t="s">
        <v>29</v>
      </c>
      <c r="D1033" s="49" t="s">
        <v>30</v>
      </c>
      <c r="E1033" s="48" t="s">
        <v>1</v>
      </c>
      <c r="F1033" s="48" t="s">
        <v>1</v>
      </c>
      <c r="G1033" s="48" t="s">
        <v>1</v>
      </c>
      <c r="K1033" s="48"/>
      <c r="L1033" s="49"/>
      <c r="M1033" s="49"/>
      <c r="N1033" s="48"/>
      <c r="O1033" s="48"/>
    </row>
    <row r="1034" spans="1:15" hidden="1">
      <c r="A1034" s="10" t="s">
        <v>960</v>
      </c>
      <c r="B1034" s="48" t="s">
        <v>1085</v>
      </c>
      <c r="C1034" s="49" t="s">
        <v>29</v>
      </c>
      <c r="D1034" s="49" t="s">
        <v>30</v>
      </c>
      <c r="E1034" s="48" t="s">
        <v>1</v>
      </c>
      <c r="F1034" s="48" t="s">
        <v>1</v>
      </c>
      <c r="G1034" s="48" t="s">
        <v>1</v>
      </c>
      <c r="K1034" s="48"/>
      <c r="L1034" s="49"/>
      <c r="M1034" s="49"/>
      <c r="N1034" s="48"/>
      <c r="O1034" s="48"/>
    </row>
    <row r="1035" spans="1:15" hidden="1">
      <c r="A1035" s="10" t="s">
        <v>960</v>
      </c>
      <c r="B1035" s="48" t="s">
        <v>1086</v>
      </c>
      <c r="C1035" s="49" t="s">
        <v>29</v>
      </c>
      <c r="D1035" s="49" t="s">
        <v>36</v>
      </c>
      <c r="E1035" s="48" t="s">
        <v>1</v>
      </c>
      <c r="F1035" s="48" t="s">
        <v>1</v>
      </c>
      <c r="G1035" s="48" t="s">
        <v>1</v>
      </c>
      <c r="K1035" s="48"/>
      <c r="L1035" s="49"/>
      <c r="M1035" s="49"/>
      <c r="N1035" s="48"/>
      <c r="O1035" s="48"/>
    </row>
    <row r="1036" spans="1:15" hidden="1">
      <c r="A1036" s="10" t="s">
        <v>960</v>
      </c>
      <c r="B1036" s="48" t="s">
        <v>1087</v>
      </c>
      <c r="C1036" s="49" t="s">
        <v>29</v>
      </c>
      <c r="D1036" s="49" t="s">
        <v>30</v>
      </c>
      <c r="E1036" s="48" t="s">
        <v>1</v>
      </c>
      <c r="F1036" s="48" t="s">
        <v>1</v>
      </c>
      <c r="G1036" s="48" t="s">
        <v>1</v>
      </c>
      <c r="K1036" s="48"/>
      <c r="L1036" s="49"/>
      <c r="M1036" s="49"/>
      <c r="N1036" s="48"/>
      <c r="O1036" s="48"/>
    </row>
    <row r="1037" spans="1:15" hidden="1">
      <c r="A1037" s="10" t="s">
        <v>960</v>
      </c>
      <c r="B1037" s="48" t="s">
        <v>1088</v>
      </c>
      <c r="C1037" s="49" t="s">
        <v>29</v>
      </c>
      <c r="D1037" s="49" t="s">
        <v>30</v>
      </c>
      <c r="E1037" s="48" t="s">
        <v>1</v>
      </c>
      <c r="F1037" s="48" t="s">
        <v>1</v>
      </c>
      <c r="G1037" s="48" t="s">
        <v>1</v>
      </c>
      <c r="K1037" s="48"/>
      <c r="L1037" s="49"/>
      <c r="M1037" s="49"/>
      <c r="N1037" s="48"/>
      <c r="O1037" s="48"/>
    </row>
    <row r="1038" spans="1:15" hidden="1">
      <c r="A1038" s="10" t="s">
        <v>960</v>
      </c>
      <c r="B1038" s="48" t="s">
        <v>1089</v>
      </c>
      <c r="C1038" s="49" t="s">
        <v>29</v>
      </c>
      <c r="D1038" s="49" t="s">
        <v>30</v>
      </c>
      <c r="E1038" s="48" t="s">
        <v>1</v>
      </c>
      <c r="F1038" s="48" t="s">
        <v>1</v>
      </c>
      <c r="G1038" s="48" t="s">
        <v>1</v>
      </c>
      <c r="K1038" s="48"/>
      <c r="L1038" s="49"/>
      <c r="M1038" s="49"/>
      <c r="N1038" s="48"/>
      <c r="O1038" s="48"/>
    </row>
    <row r="1039" spans="1:15" hidden="1">
      <c r="A1039" s="10" t="s">
        <v>960</v>
      </c>
      <c r="B1039" s="48" t="s">
        <v>1090</v>
      </c>
      <c r="C1039" s="49" t="s">
        <v>29</v>
      </c>
      <c r="D1039" s="49" t="s">
        <v>30</v>
      </c>
      <c r="E1039" s="48" t="s">
        <v>1</v>
      </c>
      <c r="F1039" s="48" t="s">
        <v>1</v>
      </c>
      <c r="G1039" s="48" t="s">
        <v>1</v>
      </c>
      <c r="K1039" s="48"/>
      <c r="L1039" s="49"/>
      <c r="M1039" s="49"/>
      <c r="N1039" s="48"/>
      <c r="O1039" s="48"/>
    </row>
    <row r="1040" spans="1:15" hidden="1">
      <c r="A1040" s="10" t="s">
        <v>960</v>
      </c>
      <c r="B1040" s="48" t="s">
        <v>1091</v>
      </c>
      <c r="C1040" s="49" t="s">
        <v>29</v>
      </c>
      <c r="D1040" s="49" t="s">
        <v>30</v>
      </c>
      <c r="E1040" s="48" t="s">
        <v>1</v>
      </c>
      <c r="F1040" s="48" t="s">
        <v>1</v>
      </c>
      <c r="G1040" s="48" t="s">
        <v>1</v>
      </c>
      <c r="K1040" s="48"/>
      <c r="L1040" s="49"/>
      <c r="M1040" s="49"/>
      <c r="N1040" s="48"/>
      <c r="O1040" s="48"/>
    </row>
    <row r="1041" spans="1:15" hidden="1">
      <c r="A1041" s="10" t="s">
        <v>960</v>
      </c>
      <c r="B1041" s="48" t="s">
        <v>1092</v>
      </c>
      <c r="C1041" s="49" t="s">
        <v>29</v>
      </c>
      <c r="D1041" s="49" t="s">
        <v>30</v>
      </c>
      <c r="E1041" s="48" t="s">
        <v>1</v>
      </c>
      <c r="F1041" s="48" t="s">
        <v>1</v>
      </c>
      <c r="G1041" s="48" t="s">
        <v>1</v>
      </c>
      <c r="K1041" s="48"/>
      <c r="L1041" s="49"/>
      <c r="M1041" s="49"/>
      <c r="N1041" s="48"/>
      <c r="O1041" s="48"/>
    </row>
    <row r="1042" spans="1:15" hidden="1">
      <c r="A1042" s="10" t="s">
        <v>960</v>
      </c>
      <c r="B1042" s="48" t="s">
        <v>1093</v>
      </c>
      <c r="C1042" s="49" t="s">
        <v>29</v>
      </c>
      <c r="D1042" s="49" t="s">
        <v>30</v>
      </c>
      <c r="E1042" s="48" t="s">
        <v>3</v>
      </c>
      <c r="F1042" s="48" t="s">
        <v>3</v>
      </c>
      <c r="G1042" s="48" t="s">
        <v>3</v>
      </c>
      <c r="K1042" s="48"/>
      <c r="L1042" s="49"/>
      <c r="M1042" s="49"/>
      <c r="N1042" s="48"/>
      <c r="O1042" s="48"/>
    </row>
    <row r="1043" spans="1:15" hidden="1">
      <c r="A1043" s="10" t="s">
        <v>960</v>
      </c>
      <c r="B1043" s="48" t="s">
        <v>1094</v>
      </c>
      <c r="C1043" s="49" t="s">
        <v>29</v>
      </c>
      <c r="D1043" s="49" t="s">
        <v>36</v>
      </c>
      <c r="E1043" s="48" t="s">
        <v>1</v>
      </c>
      <c r="F1043" s="48" t="s">
        <v>1</v>
      </c>
      <c r="G1043" s="48" t="s">
        <v>1</v>
      </c>
      <c r="K1043" s="48"/>
      <c r="L1043" s="49"/>
      <c r="M1043" s="49"/>
      <c r="N1043" s="48"/>
      <c r="O1043" s="48"/>
    </row>
    <row r="1044" spans="1:15" hidden="1">
      <c r="A1044" s="10" t="s">
        <v>960</v>
      </c>
      <c r="B1044" s="48" t="s">
        <v>1095</v>
      </c>
      <c r="C1044" s="49" t="s">
        <v>54</v>
      </c>
      <c r="D1044" s="49" t="s">
        <v>36</v>
      </c>
      <c r="E1044" s="48" t="s">
        <v>1</v>
      </c>
      <c r="F1044" s="48" t="s">
        <v>1</v>
      </c>
      <c r="G1044" s="48" t="s">
        <v>1</v>
      </c>
      <c r="K1044" s="48"/>
      <c r="L1044" s="49"/>
      <c r="M1044" s="49"/>
      <c r="N1044" s="48"/>
      <c r="O1044" s="48"/>
    </row>
    <row r="1045" spans="1:15" hidden="1">
      <c r="A1045" s="10" t="s">
        <v>960</v>
      </c>
      <c r="B1045" s="48" t="s">
        <v>1096</v>
      </c>
      <c r="C1045" s="49" t="s">
        <v>29</v>
      </c>
      <c r="D1045" s="49" t="s">
        <v>36</v>
      </c>
      <c r="E1045" s="48" t="s">
        <v>1</v>
      </c>
      <c r="F1045" s="48" t="s">
        <v>1</v>
      </c>
      <c r="G1045" s="48" t="s">
        <v>1</v>
      </c>
      <c r="K1045" s="48"/>
      <c r="L1045" s="49"/>
      <c r="M1045" s="49"/>
      <c r="N1045" s="48"/>
      <c r="O1045" s="48"/>
    </row>
    <row r="1046" spans="1:15" hidden="1">
      <c r="A1046" s="10" t="s">
        <v>960</v>
      </c>
      <c r="B1046" s="48" t="s">
        <v>1097</v>
      </c>
      <c r="C1046" s="49" t="s">
        <v>29</v>
      </c>
      <c r="D1046" s="49" t="s">
        <v>36</v>
      </c>
      <c r="E1046" s="48" t="s">
        <v>1</v>
      </c>
      <c r="F1046" s="48" t="s">
        <v>1</v>
      </c>
      <c r="G1046" s="48" t="s">
        <v>1</v>
      </c>
      <c r="K1046" s="48"/>
      <c r="L1046" s="49"/>
      <c r="M1046" s="49"/>
      <c r="N1046" s="48"/>
      <c r="O1046" s="48"/>
    </row>
    <row r="1047" spans="1:15" hidden="1">
      <c r="A1047" s="10" t="s">
        <v>960</v>
      </c>
      <c r="B1047" s="48" t="s">
        <v>1098</v>
      </c>
      <c r="C1047" s="49" t="s">
        <v>42</v>
      </c>
      <c r="D1047" s="49" t="s">
        <v>36</v>
      </c>
      <c r="E1047" s="48" t="s">
        <v>4</v>
      </c>
      <c r="F1047" s="48" t="s">
        <v>4</v>
      </c>
      <c r="G1047" s="48" t="s">
        <v>4</v>
      </c>
      <c r="K1047" s="48"/>
      <c r="L1047" s="49"/>
      <c r="M1047" s="49"/>
      <c r="N1047" s="48"/>
      <c r="O1047" s="48"/>
    </row>
    <row r="1048" spans="1:15" hidden="1">
      <c r="A1048" s="10" t="s">
        <v>960</v>
      </c>
      <c r="B1048" s="48" t="s">
        <v>1099</v>
      </c>
      <c r="C1048" s="49" t="s">
        <v>71</v>
      </c>
      <c r="D1048" s="49" t="s">
        <v>30</v>
      </c>
      <c r="E1048" s="48" t="s">
        <v>4</v>
      </c>
      <c r="F1048" s="48" t="s">
        <v>4</v>
      </c>
      <c r="G1048" s="48" t="s">
        <v>4</v>
      </c>
      <c r="K1048" s="48"/>
      <c r="L1048" s="49"/>
      <c r="M1048" s="49"/>
      <c r="N1048" s="48"/>
      <c r="O1048" s="48"/>
    </row>
    <row r="1049" spans="1:15" hidden="1">
      <c r="A1049" s="10" t="s">
        <v>960</v>
      </c>
      <c r="B1049" s="48" t="s">
        <v>1100</v>
      </c>
      <c r="C1049" s="49" t="s">
        <v>29</v>
      </c>
      <c r="D1049" s="49" t="s">
        <v>36</v>
      </c>
      <c r="E1049" s="48" t="s">
        <v>4</v>
      </c>
      <c r="F1049" s="48" t="s">
        <v>4</v>
      </c>
      <c r="G1049" s="48" t="s">
        <v>4</v>
      </c>
      <c r="K1049" s="48"/>
      <c r="L1049" s="49"/>
      <c r="M1049" s="49"/>
      <c r="N1049" s="48"/>
      <c r="O1049" s="48"/>
    </row>
    <row r="1050" spans="1:15" hidden="1">
      <c r="A1050" s="10" t="s">
        <v>960</v>
      </c>
      <c r="B1050" s="48" t="s">
        <v>1101</v>
      </c>
      <c r="C1050" s="49" t="s">
        <v>29</v>
      </c>
      <c r="D1050" s="49" t="s">
        <v>30</v>
      </c>
      <c r="E1050" s="48" t="s">
        <v>2</v>
      </c>
      <c r="F1050" s="48" t="s">
        <v>1</v>
      </c>
      <c r="G1050" s="48" t="s">
        <v>1</v>
      </c>
      <c r="K1050" s="48"/>
      <c r="L1050" s="49"/>
      <c r="M1050" s="49"/>
      <c r="N1050" s="48"/>
      <c r="O1050" s="48"/>
    </row>
    <row r="1051" spans="1:15" hidden="1">
      <c r="A1051" s="10" t="s">
        <v>960</v>
      </c>
      <c r="B1051" s="48" t="s">
        <v>1102</v>
      </c>
      <c r="C1051" s="49" t="s">
        <v>964</v>
      </c>
      <c r="D1051" s="49" t="s">
        <v>36</v>
      </c>
      <c r="E1051" s="48" t="s">
        <v>3</v>
      </c>
      <c r="F1051" s="48" t="s">
        <v>3</v>
      </c>
      <c r="G1051" s="48" t="s">
        <v>3</v>
      </c>
      <c r="K1051" s="48"/>
      <c r="L1051" s="49"/>
      <c r="M1051" s="49"/>
      <c r="N1051" s="48"/>
      <c r="O1051" s="48"/>
    </row>
    <row r="1052" spans="1:15" hidden="1">
      <c r="A1052" s="10" t="s">
        <v>960</v>
      </c>
      <c r="B1052" s="48" t="s">
        <v>1103</v>
      </c>
      <c r="C1052" s="49" t="s">
        <v>29</v>
      </c>
      <c r="D1052" s="49" t="s">
        <v>36</v>
      </c>
      <c r="E1052" s="48" t="s">
        <v>3</v>
      </c>
      <c r="F1052" s="48" t="s">
        <v>2</v>
      </c>
      <c r="G1052" s="48" t="s">
        <v>1</v>
      </c>
      <c r="K1052" s="48"/>
      <c r="L1052" s="49"/>
      <c r="M1052" s="49"/>
      <c r="N1052" s="48"/>
      <c r="O1052" s="48"/>
    </row>
    <row r="1053" spans="1:15" hidden="1">
      <c r="A1053" s="10" t="s">
        <v>960</v>
      </c>
      <c r="B1053" s="48" t="s">
        <v>1104</v>
      </c>
      <c r="C1053" s="49" t="s">
        <v>29</v>
      </c>
      <c r="D1053" s="49" t="s">
        <v>30</v>
      </c>
      <c r="E1053" s="48" t="s">
        <v>4</v>
      </c>
      <c r="F1053" s="48" t="s">
        <v>3</v>
      </c>
      <c r="G1053" s="48" t="s">
        <v>3</v>
      </c>
      <c r="K1053" s="48"/>
      <c r="L1053" s="49"/>
      <c r="M1053" s="49"/>
      <c r="N1053" s="48"/>
      <c r="O1053" s="48"/>
    </row>
    <row r="1054" spans="1:15" hidden="1">
      <c r="A1054" s="10" t="s">
        <v>960</v>
      </c>
      <c r="B1054" s="48" t="s">
        <v>1105</v>
      </c>
      <c r="C1054" s="49" t="s">
        <v>29</v>
      </c>
      <c r="D1054" s="49" t="s">
        <v>36</v>
      </c>
      <c r="E1054" s="48" t="s">
        <v>4</v>
      </c>
      <c r="F1054" s="48" t="s">
        <v>4</v>
      </c>
      <c r="G1054" s="48" t="s">
        <v>4</v>
      </c>
      <c r="K1054" s="48"/>
      <c r="L1054" s="49"/>
      <c r="M1054" s="49"/>
      <c r="N1054" s="48"/>
      <c r="O1054" s="48"/>
    </row>
    <row r="1055" spans="1:15" hidden="1">
      <c r="A1055" s="10" t="s">
        <v>960</v>
      </c>
      <c r="B1055" s="48" t="s">
        <v>1106</v>
      </c>
      <c r="C1055" s="49" t="s">
        <v>29</v>
      </c>
      <c r="D1055" s="49" t="s">
        <v>30</v>
      </c>
      <c r="E1055" s="48" t="s">
        <v>2</v>
      </c>
      <c r="F1055" s="48" t="s">
        <v>1</v>
      </c>
      <c r="G1055" s="48" t="s">
        <v>1</v>
      </c>
      <c r="K1055" s="48"/>
      <c r="L1055" s="49"/>
      <c r="M1055" s="49"/>
      <c r="N1055" s="48"/>
      <c r="O1055" s="48"/>
    </row>
    <row r="1056" spans="1:15" hidden="1">
      <c r="A1056" s="10" t="s">
        <v>960</v>
      </c>
      <c r="B1056" s="48" t="s">
        <v>1107</v>
      </c>
      <c r="C1056" s="49" t="s">
        <v>29</v>
      </c>
      <c r="D1056" s="49" t="s">
        <v>30</v>
      </c>
      <c r="E1056" s="48" t="s">
        <v>1</v>
      </c>
      <c r="F1056" s="48" t="s">
        <v>1</v>
      </c>
      <c r="G1056" s="48" t="s">
        <v>1</v>
      </c>
      <c r="K1056" s="48"/>
      <c r="L1056" s="49"/>
      <c r="M1056" s="49"/>
      <c r="N1056" s="48"/>
      <c r="O1056" s="48"/>
    </row>
    <row r="1057" spans="1:15" hidden="1">
      <c r="A1057" s="10" t="s">
        <v>960</v>
      </c>
      <c r="B1057" s="48" t="s">
        <v>1108</v>
      </c>
      <c r="C1057" s="49" t="s">
        <v>29</v>
      </c>
      <c r="D1057" s="49" t="s">
        <v>36</v>
      </c>
      <c r="E1057" s="48" t="s">
        <v>4</v>
      </c>
      <c r="F1057" s="48" t="s">
        <v>4</v>
      </c>
      <c r="G1057" s="48" t="s">
        <v>4</v>
      </c>
      <c r="K1057" s="48"/>
      <c r="L1057" s="49"/>
      <c r="M1057" s="49"/>
      <c r="N1057" s="48"/>
      <c r="O1057" s="48"/>
    </row>
    <row r="1058" spans="1:15" hidden="1">
      <c r="A1058" s="10" t="s">
        <v>960</v>
      </c>
      <c r="B1058" s="48" t="s">
        <v>1109</v>
      </c>
      <c r="C1058" s="49" t="s">
        <v>35</v>
      </c>
      <c r="D1058" s="49" t="s">
        <v>36</v>
      </c>
      <c r="E1058" s="48" t="s">
        <v>4</v>
      </c>
      <c r="F1058" s="48" t="s">
        <v>4</v>
      </c>
      <c r="G1058" s="48" t="s">
        <v>4</v>
      </c>
      <c r="I1058">
        <v>1</v>
      </c>
      <c r="K1058" s="48"/>
      <c r="L1058" s="49"/>
      <c r="M1058" s="49"/>
      <c r="N1058" s="48"/>
      <c r="O1058" s="48"/>
    </row>
    <row r="1059" spans="1:15" hidden="1">
      <c r="A1059" s="10" t="s">
        <v>960</v>
      </c>
      <c r="B1059" s="48" t="s">
        <v>1110</v>
      </c>
      <c r="C1059" s="49" t="s">
        <v>29</v>
      </c>
      <c r="D1059" s="49" t="s">
        <v>36</v>
      </c>
      <c r="E1059" s="48" t="s">
        <v>3</v>
      </c>
      <c r="F1059" s="48" t="s">
        <v>3</v>
      </c>
      <c r="G1059" s="48" t="s">
        <v>3</v>
      </c>
      <c r="K1059" s="48"/>
      <c r="L1059" s="49"/>
      <c r="M1059" s="49"/>
      <c r="N1059" s="48"/>
      <c r="O1059" s="48"/>
    </row>
    <row r="1060" spans="1:15" hidden="1">
      <c r="A1060" s="10" t="s">
        <v>960</v>
      </c>
      <c r="B1060" s="48" t="s">
        <v>1111</v>
      </c>
      <c r="C1060" s="49" t="s">
        <v>29</v>
      </c>
      <c r="D1060" s="49" t="s">
        <v>36</v>
      </c>
      <c r="E1060" s="48" t="s">
        <v>3</v>
      </c>
      <c r="F1060" s="48" t="s">
        <v>3</v>
      </c>
      <c r="G1060" s="48" t="s">
        <v>1</v>
      </c>
      <c r="K1060" s="48"/>
      <c r="L1060" s="49"/>
      <c r="M1060" s="49"/>
      <c r="N1060" s="48"/>
      <c r="O1060" s="48"/>
    </row>
    <row r="1061" spans="1:15" hidden="1">
      <c r="A1061" s="10" t="s">
        <v>960</v>
      </c>
      <c r="B1061" s="48" t="s">
        <v>1112</v>
      </c>
      <c r="C1061" s="49" t="s">
        <v>29</v>
      </c>
      <c r="D1061" s="49" t="s">
        <v>30</v>
      </c>
      <c r="E1061" s="48" t="s">
        <v>1</v>
      </c>
      <c r="F1061" s="48" t="s">
        <v>1</v>
      </c>
      <c r="G1061" s="48" t="s">
        <v>1</v>
      </c>
      <c r="K1061" s="48"/>
      <c r="L1061" s="49"/>
      <c r="M1061" s="49"/>
      <c r="N1061" s="48"/>
      <c r="O1061" s="48"/>
    </row>
    <row r="1062" spans="1:15" hidden="1">
      <c r="A1062" s="10" t="s">
        <v>960</v>
      </c>
      <c r="B1062" s="48" t="s">
        <v>1113</v>
      </c>
      <c r="C1062" s="49" t="s">
        <v>29</v>
      </c>
      <c r="D1062" s="49" t="s">
        <v>30</v>
      </c>
      <c r="E1062" s="48" t="s">
        <v>1</v>
      </c>
      <c r="F1062" s="48" t="s">
        <v>1</v>
      </c>
      <c r="G1062" s="48" t="s">
        <v>1</v>
      </c>
      <c r="K1062" s="48"/>
      <c r="L1062" s="49"/>
      <c r="M1062" s="49"/>
      <c r="N1062" s="48"/>
      <c r="O1062" s="48"/>
    </row>
    <row r="1063" spans="1:15" hidden="1">
      <c r="A1063" s="10" t="s">
        <v>960</v>
      </c>
      <c r="B1063" s="48" t="s">
        <v>1114</v>
      </c>
      <c r="C1063" s="49" t="s">
        <v>29</v>
      </c>
      <c r="D1063" s="49" t="s">
        <v>36</v>
      </c>
      <c r="E1063" s="48" t="s">
        <v>1</v>
      </c>
      <c r="F1063" s="48" t="s">
        <v>1</v>
      </c>
      <c r="G1063" s="48" t="s">
        <v>1</v>
      </c>
      <c r="K1063" s="48"/>
      <c r="L1063" s="49"/>
      <c r="M1063" s="49"/>
      <c r="N1063" s="48"/>
      <c r="O1063" s="48"/>
    </row>
    <row r="1064" spans="1:15" hidden="1">
      <c r="A1064" s="10" t="s">
        <v>960</v>
      </c>
      <c r="B1064" s="48" t="s">
        <v>1115</v>
      </c>
      <c r="C1064" s="49" t="s">
        <v>71</v>
      </c>
      <c r="D1064" s="49" t="s">
        <v>30</v>
      </c>
      <c r="E1064" s="48" t="s">
        <v>4</v>
      </c>
      <c r="F1064" s="48" t="s">
        <v>1</v>
      </c>
      <c r="G1064" s="48" t="s">
        <v>1</v>
      </c>
      <c r="K1064" s="48"/>
      <c r="L1064" s="49"/>
      <c r="M1064" s="49"/>
      <c r="N1064" s="48"/>
      <c r="O1064" s="48"/>
    </row>
    <row r="1065" spans="1:15" hidden="1">
      <c r="A1065" s="10" t="s">
        <v>960</v>
      </c>
      <c r="B1065" s="48" t="s">
        <v>1116</v>
      </c>
      <c r="C1065" s="49" t="s">
        <v>29</v>
      </c>
      <c r="D1065" s="49" t="s">
        <v>36</v>
      </c>
      <c r="E1065" s="48" t="s">
        <v>4</v>
      </c>
      <c r="F1065" s="48" t="s">
        <v>4</v>
      </c>
      <c r="G1065" s="48" t="s">
        <v>4</v>
      </c>
      <c r="K1065" s="48"/>
      <c r="L1065" s="49"/>
      <c r="M1065" s="49"/>
      <c r="N1065" s="48"/>
      <c r="O1065" s="48"/>
    </row>
    <row r="1066" spans="1:15" hidden="1">
      <c r="A1066" s="10" t="s">
        <v>960</v>
      </c>
      <c r="B1066" s="48" t="s">
        <v>1117</v>
      </c>
      <c r="C1066" s="49" t="s">
        <v>29</v>
      </c>
      <c r="D1066" s="49" t="s">
        <v>30</v>
      </c>
      <c r="E1066" s="48" t="s">
        <v>1</v>
      </c>
      <c r="F1066" s="48" t="s">
        <v>1</v>
      </c>
      <c r="G1066" s="48" t="s">
        <v>1</v>
      </c>
      <c r="K1066" s="48"/>
      <c r="L1066" s="49"/>
      <c r="M1066" s="49"/>
      <c r="N1066" s="48"/>
      <c r="O1066" s="48"/>
    </row>
    <row r="1067" spans="1:15" hidden="1">
      <c r="A1067" s="10" t="s">
        <v>960</v>
      </c>
      <c r="B1067" s="48" t="s">
        <v>1118</v>
      </c>
      <c r="C1067" s="49" t="s">
        <v>42</v>
      </c>
      <c r="D1067" s="49" t="s">
        <v>36</v>
      </c>
      <c r="E1067" s="48" t="s">
        <v>3</v>
      </c>
      <c r="F1067" s="48" t="s">
        <v>3</v>
      </c>
      <c r="G1067" s="48" t="s">
        <v>2</v>
      </c>
      <c r="K1067" s="48"/>
      <c r="L1067" s="49"/>
      <c r="M1067" s="49"/>
      <c r="N1067" s="48"/>
      <c r="O1067" s="48"/>
    </row>
    <row r="1068" spans="1:15" hidden="1">
      <c r="A1068" s="10" t="s">
        <v>960</v>
      </c>
      <c r="B1068" s="48" t="s">
        <v>1119</v>
      </c>
      <c r="C1068" s="49" t="s">
        <v>29</v>
      </c>
      <c r="D1068" s="49" t="s">
        <v>30</v>
      </c>
      <c r="E1068" s="48" t="s">
        <v>1</v>
      </c>
      <c r="F1068" s="48" t="s">
        <v>1</v>
      </c>
      <c r="G1068" s="48" t="s">
        <v>1</v>
      </c>
      <c r="K1068" s="48"/>
      <c r="L1068" s="49"/>
      <c r="M1068" s="49"/>
      <c r="N1068" s="48"/>
      <c r="O1068" s="48"/>
    </row>
    <row r="1069" spans="1:15" hidden="1">
      <c r="A1069" s="10" t="s">
        <v>960</v>
      </c>
      <c r="B1069" s="48" t="s">
        <v>1120</v>
      </c>
      <c r="C1069" s="49" t="s">
        <v>29</v>
      </c>
      <c r="D1069" s="49" t="s">
        <v>36</v>
      </c>
      <c r="E1069" s="48" t="s">
        <v>1</v>
      </c>
      <c r="F1069" s="48" t="s">
        <v>1</v>
      </c>
      <c r="G1069" s="48" t="s">
        <v>1</v>
      </c>
      <c r="K1069" s="48"/>
      <c r="L1069" s="49"/>
      <c r="M1069" s="49"/>
      <c r="N1069" s="48"/>
      <c r="O1069" s="48"/>
    </row>
    <row r="1070" spans="1:15" hidden="1">
      <c r="A1070" s="10" t="s">
        <v>960</v>
      </c>
      <c r="B1070" s="48" t="s">
        <v>1121</v>
      </c>
      <c r="C1070" s="49" t="s">
        <v>29</v>
      </c>
      <c r="D1070" s="49" t="s">
        <v>36</v>
      </c>
      <c r="E1070" s="48" t="s">
        <v>1</v>
      </c>
      <c r="F1070" s="48" t="s">
        <v>1</v>
      </c>
      <c r="G1070" s="48" t="s">
        <v>1</v>
      </c>
      <c r="K1070" s="48"/>
      <c r="L1070" s="49"/>
      <c r="M1070" s="49"/>
      <c r="N1070" s="48"/>
      <c r="O1070" s="48"/>
    </row>
    <row r="1071" spans="1:15" hidden="1">
      <c r="A1071" s="10" t="s">
        <v>960</v>
      </c>
      <c r="B1071" s="48" t="s">
        <v>1122</v>
      </c>
      <c r="C1071" s="49" t="s">
        <v>29</v>
      </c>
      <c r="D1071" s="49" t="s">
        <v>30</v>
      </c>
      <c r="E1071" s="48" t="s">
        <v>1</v>
      </c>
      <c r="F1071" s="48" t="s">
        <v>1</v>
      </c>
      <c r="G1071" s="48" t="s">
        <v>1</v>
      </c>
      <c r="K1071" s="48"/>
      <c r="L1071" s="49"/>
      <c r="M1071" s="49"/>
      <c r="N1071" s="48"/>
      <c r="O1071" s="48"/>
    </row>
    <row r="1072" spans="1:15" hidden="1">
      <c r="A1072" s="10" t="s">
        <v>960</v>
      </c>
      <c r="B1072" s="48" t="s">
        <v>1123</v>
      </c>
      <c r="C1072" s="49" t="s">
        <v>29</v>
      </c>
      <c r="D1072" s="49" t="s">
        <v>30</v>
      </c>
      <c r="E1072" s="48" t="s">
        <v>1</v>
      </c>
      <c r="F1072" s="48" t="s">
        <v>1</v>
      </c>
      <c r="G1072" s="48" t="s">
        <v>1</v>
      </c>
      <c r="K1072" s="48"/>
      <c r="L1072" s="49"/>
      <c r="M1072" s="49"/>
      <c r="N1072" s="48"/>
      <c r="O1072" s="48"/>
    </row>
    <row r="1073" spans="1:15" hidden="1">
      <c r="A1073" s="10" t="s">
        <v>960</v>
      </c>
      <c r="B1073" s="48" t="s">
        <v>1124</v>
      </c>
      <c r="C1073" s="49" t="s">
        <v>29</v>
      </c>
      <c r="D1073" s="49" t="s">
        <v>30</v>
      </c>
      <c r="E1073" s="48" t="s">
        <v>1</v>
      </c>
      <c r="F1073" s="48" t="s">
        <v>1</v>
      </c>
      <c r="G1073" s="48" t="s">
        <v>1</v>
      </c>
      <c r="K1073" s="48"/>
      <c r="L1073" s="49"/>
      <c r="M1073" s="49"/>
      <c r="N1073" s="48"/>
      <c r="O1073" s="48"/>
    </row>
    <row r="1074" spans="1:15" hidden="1">
      <c r="A1074" s="10" t="s">
        <v>960</v>
      </c>
      <c r="B1074" s="48" t="s">
        <v>1125</v>
      </c>
      <c r="C1074" s="49" t="s">
        <v>29</v>
      </c>
      <c r="D1074" s="49" t="s">
        <v>30</v>
      </c>
      <c r="E1074" s="48" t="s">
        <v>1</v>
      </c>
      <c r="F1074" s="48" t="s">
        <v>1</v>
      </c>
      <c r="G1074" s="48" t="s">
        <v>1</v>
      </c>
      <c r="K1074" s="48"/>
      <c r="L1074" s="49"/>
      <c r="M1074" s="49"/>
      <c r="N1074" s="48"/>
      <c r="O1074" s="48"/>
    </row>
    <row r="1075" spans="1:15" hidden="1">
      <c r="A1075" s="10" t="s">
        <v>960</v>
      </c>
      <c r="B1075" s="48" t="s">
        <v>1126</v>
      </c>
      <c r="C1075" s="49" t="s">
        <v>29</v>
      </c>
      <c r="D1075" s="49" t="s">
        <v>30</v>
      </c>
      <c r="E1075" s="48" t="s">
        <v>1</v>
      </c>
      <c r="F1075" s="48" t="s">
        <v>1</v>
      </c>
      <c r="G1075" s="48" t="s">
        <v>1</v>
      </c>
      <c r="K1075" s="48"/>
      <c r="L1075" s="49"/>
      <c r="M1075" s="49"/>
      <c r="N1075" s="48"/>
      <c r="O1075" s="48"/>
    </row>
    <row r="1076" spans="1:15" hidden="1">
      <c r="A1076" s="10" t="s">
        <v>960</v>
      </c>
      <c r="B1076" s="48" t="s">
        <v>1127</v>
      </c>
      <c r="C1076" s="49" t="s">
        <v>29</v>
      </c>
      <c r="D1076" s="49" t="s">
        <v>30</v>
      </c>
      <c r="E1076" s="48" t="s">
        <v>1</v>
      </c>
      <c r="F1076" s="48" t="s">
        <v>1</v>
      </c>
      <c r="G1076" s="48" t="s">
        <v>1</v>
      </c>
      <c r="K1076" s="48"/>
      <c r="L1076" s="49"/>
      <c r="M1076" s="49"/>
      <c r="N1076" s="48"/>
      <c r="O1076" s="48"/>
    </row>
    <row r="1077" spans="1:15" hidden="1">
      <c r="A1077" s="10" t="s">
        <v>960</v>
      </c>
      <c r="B1077" s="48" t="s">
        <v>1128</v>
      </c>
      <c r="C1077" s="49" t="s">
        <v>964</v>
      </c>
      <c r="D1077" s="49" t="s">
        <v>36</v>
      </c>
      <c r="E1077" s="48" t="s">
        <v>4</v>
      </c>
      <c r="F1077" s="48" t="s">
        <v>4</v>
      </c>
      <c r="G1077" s="48" t="s">
        <v>4</v>
      </c>
      <c r="K1077" s="48"/>
      <c r="L1077" s="49"/>
      <c r="M1077" s="49"/>
      <c r="N1077" s="48"/>
      <c r="O1077" s="48"/>
    </row>
    <row r="1078" spans="1:15" hidden="1">
      <c r="A1078" s="10" t="s">
        <v>960</v>
      </c>
      <c r="B1078" s="48" t="s">
        <v>1129</v>
      </c>
      <c r="C1078" s="49" t="s">
        <v>42</v>
      </c>
      <c r="D1078" s="49" t="s">
        <v>36</v>
      </c>
      <c r="E1078" s="48" t="s">
        <v>1</v>
      </c>
      <c r="F1078" s="48" t="s">
        <v>1</v>
      </c>
      <c r="G1078" s="48" t="s">
        <v>1</v>
      </c>
      <c r="K1078" s="48"/>
      <c r="L1078" s="49"/>
      <c r="M1078" s="49"/>
      <c r="N1078" s="48"/>
      <c r="O1078" s="48"/>
    </row>
    <row r="1079" spans="1:15" hidden="1">
      <c r="A1079" s="10" t="s">
        <v>960</v>
      </c>
      <c r="B1079" s="48" t="s">
        <v>1130</v>
      </c>
      <c r="C1079" s="49" t="s">
        <v>29</v>
      </c>
      <c r="D1079" s="49" t="s">
        <v>36</v>
      </c>
      <c r="E1079" s="48" t="s">
        <v>1</v>
      </c>
      <c r="F1079" s="48" t="s">
        <v>1</v>
      </c>
      <c r="G1079" s="48" t="s">
        <v>1</v>
      </c>
      <c r="K1079" s="48"/>
      <c r="L1079" s="49"/>
      <c r="M1079" s="49"/>
      <c r="N1079" s="48"/>
      <c r="O1079" s="48"/>
    </row>
    <row r="1080" spans="1:15" hidden="1">
      <c r="A1080" s="10" t="s">
        <v>960</v>
      </c>
      <c r="B1080" s="48" t="s">
        <v>1131</v>
      </c>
      <c r="C1080" s="49" t="s">
        <v>29</v>
      </c>
      <c r="D1080" s="49" t="s">
        <v>30</v>
      </c>
      <c r="E1080" s="48" t="s">
        <v>1</v>
      </c>
      <c r="F1080" s="48" t="s">
        <v>1</v>
      </c>
      <c r="G1080" s="48" t="s">
        <v>1</v>
      </c>
      <c r="K1080" s="48"/>
      <c r="L1080" s="49"/>
      <c r="M1080" s="49"/>
      <c r="N1080" s="48"/>
      <c r="O1080" s="48"/>
    </row>
    <row r="1081" spans="1:15" hidden="1">
      <c r="A1081" s="10" t="s">
        <v>960</v>
      </c>
      <c r="B1081" s="48" t="s">
        <v>1132</v>
      </c>
      <c r="C1081" s="49" t="s">
        <v>29</v>
      </c>
      <c r="D1081" s="49" t="s">
        <v>30</v>
      </c>
      <c r="E1081" s="48" t="s">
        <v>1</v>
      </c>
      <c r="F1081" s="48" t="s">
        <v>1</v>
      </c>
      <c r="G1081" s="48" t="s">
        <v>1</v>
      </c>
      <c r="K1081" s="48"/>
      <c r="L1081" s="49"/>
      <c r="M1081" s="49"/>
      <c r="N1081" s="48"/>
      <c r="O1081" s="48"/>
    </row>
    <row r="1082" spans="1:15" hidden="1">
      <c r="A1082" s="10" t="s">
        <v>960</v>
      </c>
      <c r="B1082" s="48" t="s">
        <v>1133</v>
      </c>
      <c r="C1082" s="49" t="s">
        <v>29</v>
      </c>
      <c r="D1082" s="49" t="s">
        <v>30</v>
      </c>
      <c r="E1082" s="48" t="s">
        <v>1</v>
      </c>
      <c r="F1082" s="48" t="s">
        <v>1</v>
      </c>
      <c r="G1082" s="48" t="s">
        <v>1</v>
      </c>
      <c r="K1082" s="48"/>
      <c r="L1082" s="49"/>
      <c r="M1082" s="49"/>
      <c r="N1082" s="48"/>
      <c r="O1082" s="48"/>
    </row>
    <row r="1083" spans="1:15" hidden="1">
      <c r="A1083" s="10" t="s">
        <v>960</v>
      </c>
      <c r="B1083" s="48" t="s">
        <v>1134</v>
      </c>
      <c r="C1083" s="49" t="s">
        <v>29</v>
      </c>
      <c r="D1083" s="49" t="s">
        <v>30</v>
      </c>
      <c r="E1083" s="48" t="s">
        <v>1</v>
      </c>
      <c r="F1083" s="48" t="s">
        <v>1</v>
      </c>
      <c r="G1083" s="48" t="s">
        <v>1</v>
      </c>
      <c r="K1083" s="48"/>
      <c r="L1083" s="49"/>
      <c r="M1083" s="49"/>
      <c r="N1083" s="48"/>
      <c r="O1083" s="48"/>
    </row>
    <row r="1084" spans="1:15" hidden="1">
      <c r="A1084" s="10" t="s">
        <v>960</v>
      </c>
      <c r="B1084" s="48" t="s">
        <v>1135</v>
      </c>
      <c r="C1084" s="49" t="s">
        <v>29</v>
      </c>
      <c r="D1084" s="49" t="s">
        <v>36</v>
      </c>
      <c r="E1084" s="48" t="s">
        <v>1</v>
      </c>
      <c r="F1084" s="48" t="s">
        <v>1</v>
      </c>
      <c r="G1084" s="48" t="s">
        <v>1</v>
      </c>
      <c r="K1084" s="48"/>
      <c r="L1084" s="49"/>
      <c r="M1084" s="49"/>
      <c r="N1084" s="48"/>
      <c r="O1084" s="48"/>
    </row>
    <row r="1085" spans="1:15" hidden="1">
      <c r="A1085" s="10" t="s">
        <v>960</v>
      </c>
      <c r="B1085" s="48" t="s">
        <v>1136</v>
      </c>
      <c r="C1085" s="49" t="s">
        <v>29</v>
      </c>
      <c r="D1085" s="49" t="s">
        <v>36</v>
      </c>
      <c r="E1085" s="48" t="s">
        <v>1</v>
      </c>
      <c r="F1085" s="48" t="s">
        <v>1</v>
      </c>
      <c r="G1085" s="48" t="s">
        <v>1</v>
      </c>
      <c r="K1085" s="48"/>
      <c r="L1085" s="49"/>
      <c r="M1085" s="49"/>
      <c r="N1085" s="48"/>
      <c r="O1085" s="48"/>
    </row>
    <row r="1086" spans="1:15" hidden="1">
      <c r="A1086" s="10" t="s">
        <v>960</v>
      </c>
      <c r="B1086" s="48" t="s">
        <v>1137</v>
      </c>
      <c r="C1086" s="49" t="s">
        <v>29</v>
      </c>
      <c r="D1086" s="49" t="s">
        <v>36</v>
      </c>
      <c r="E1086" s="48" t="s">
        <v>1</v>
      </c>
      <c r="F1086" s="48" t="s">
        <v>1</v>
      </c>
      <c r="G1086" s="48" t="s">
        <v>1</v>
      </c>
      <c r="K1086" s="48"/>
      <c r="L1086" s="49"/>
      <c r="M1086" s="49"/>
      <c r="N1086" s="48"/>
      <c r="O1086" s="48"/>
    </row>
    <row r="1087" spans="1:15" hidden="1">
      <c r="A1087" s="10" t="s">
        <v>960</v>
      </c>
      <c r="B1087" s="48" t="s">
        <v>1138</v>
      </c>
      <c r="C1087" s="49" t="s">
        <v>29</v>
      </c>
      <c r="D1087" s="49" t="s">
        <v>36</v>
      </c>
      <c r="E1087" s="48" t="s">
        <v>1</v>
      </c>
      <c r="F1087" s="48" t="s">
        <v>1</v>
      </c>
      <c r="G1087" s="48" t="s">
        <v>1</v>
      </c>
      <c r="K1087" s="48"/>
      <c r="L1087" s="49"/>
      <c r="M1087" s="49"/>
      <c r="N1087" s="48"/>
      <c r="O1087" s="48"/>
    </row>
    <row r="1088" spans="1:15" hidden="1">
      <c r="A1088" s="10" t="s">
        <v>960</v>
      </c>
      <c r="B1088" s="48" t="s">
        <v>1139</v>
      </c>
      <c r="C1088" s="49" t="s">
        <v>29</v>
      </c>
      <c r="D1088" s="49" t="s">
        <v>36</v>
      </c>
      <c r="E1088" s="48" t="s">
        <v>1</v>
      </c>
      <c r="F1088" s="48" t="s">
        <v>1</v>
      </c>
      <c r="G1088" s="48" t="s">
        <v>1</v>
      </c>
      <c r="K1088" s="48"/>
      <c r="L1088" s="49"/>
      <c r="M1088" s="49"/>
      <c r="N1088" s="48"/>
      <c r="O1088" s="48"/>
    </row>
    <row r="1089" spans="1:15" hidden="1">
      <c r="A1089" s="10" t="s">
        <v>960</v>
      </c>
      <c r="B1089" s="48" t="s">
        <v>1140</v>
      </c>
      <c r="C1089" s="49" t="s">
        <v>54</v>
      </c>
      <c r="D1089" s="49" t="s">
        <v>36</v>
      </c>
      <c r="E1089" s="48" t="s">
        <v>2</v>
      </c>
      <c r="F1089" s="48" t="s">
        <v>2</v>
      </c>
      <c r="G1089" s="48" t="s">
        <v>1</v>
      </c>
      <c r="K1089" s="48"/>
      <c r="L1089" s="49"/>
      <c r="M1089" s="49"/>
      <c r="N1089" s="48"/>
      <c r="O1089" s="48"/>
    </row>
    <row r="1090" spans="1:15" hidden="1">
      <c r="A1090" s="10" t="s">
        <v>960</v>
      </c>
      <c r="B1090" s="48" t="s">
        <v>1141</v>
      </c>
      <c r="C1090" s="49" t="s">
        <v>29</v>
      </c>
      <c r="D1090" s="49" t="s">
        <v>36</v>
      </c>
      <c r="E1090" s="48" t="s">
        <v>1</v>
      </c>
      <c r="F1090" s="48" t="s">
        <v>1</v>
      </c>
      <c r="G1090" s="48" t="s">
        <v>1</v>
      </c>
      <c r="K1090" s="48"/>
      <c r="L1090" s="49"/>
      <c r="M1090" s="49"/>
      <c r="N1090" s="48"/>
      <c r="O1090" s="48"/>
    </row>
    <row r="1091" spans="1:15" hidden="1">
      <c r="A1091" s="10" t="s">
        <v>960</v>
      </c>
      <c r="B1091" s="48" t="s">
        <v>1142</v>
      </c>
      <c r="C1091" s="49" t="s">
        <v>29</v>
      </c>
      <c r="D1091" s="49" t="s">
        <v>30</v>
      </c>
      <c r="E1091" s="48" t="s">
        <v>1</v>
      </c>
      <c r="F1091" s="48" t="s">
        <v>1</v>
      </c>
      <c r="G1091" s="48" t="s">
        <v>1</v>
      </c>
      <c r="K1091" s="48"/>
      <c r="L1091" s="49"/>
      <c r="M1091" s="49"/>
      <c r="N1091" s="48"/>
      <c r="O1091" s="48"/>
    </row>
    <row r="1092" spans="1:15" hidden="1">
      <c r="A1092" s="10" t="s">
        <v>960</v>
      </c>
      <c r="B1092" s="48" t="s">
        <v>1143</v>
      </c>
      <c r="C1092" s="49" t="s">
        <v>29</v>
      </c>
      <c r="D1092" s="49" t="s">
        <v>30</v>
      </c>
      <c r="E1092" s="48" t="s">
        <v>2</v>
      </c>
      <c r="F1092" s="48" t="s">
        <v>2</v>
      </c>
      <c r="G1092" s="48" t="s">
        <v>1</v>
      </c>
      <c r="K1092" s="48"/>
      <c r="L1092" s="49"/>
      <c r="M1092" s="49"/>
      <c r="N1092" s="48"/>
      <c r="O1092" s="48"/>
    </row>
    <row r="1093" spans="1:15" hidden="1">
      <c r="A1093" s="10" t="s">
        <v>960</v>
      </c>
      <c r="B1093" s="48" t="s">
        <v>1144</v>
      </c>
      <c r="C1093" s="49" t="s">
        <v>54</v>
      </c>
      <c r="D1093" s="49" t="s">
        <v>36</v>
      </c>
      <c r="E1093" s="48" t="s">
        <v>2</v>
      </c>
      <c r="F1093" s="48" t="s">
        <v>1</v>
      </c>
      <c r="G1093" s="48" t="s">
        <v>1</v>
      </c>
      <c r="K1093" s="48"/>
      <c r="L1093" s="49"/>
      <c r="M1093" s="49"/>
      <c r="N1093" s="48"/>
      <c r="O1093" s="48"/>
    </row>
    <row r="1094" spans="1:15" hidden="1">
      <c r="A1094" s="10" t="s">
        <v>960</v>
      </c>
      <c r="B1094" s="48" t="s">
        <v>1145</v>
      </c>
      <c r="C1094" s="49" t="s">
        <v>29</v>
      </c>
      <c r="D1094" s="49" t="s">
        <v>36</v>
      </c>
      <c r="E1094" s="48" t="s">
        <v>1</v>
      </c>
      <c r="F1094" s="48" t="s">
        <v>1</v>
      </c>
      <c r="G1094" s="48" t="s">
        <v>1</v>
      </c>
      <c r="K1094" s="48"/>
      <c r="L1094" s="49"/>
      <c r="M1094" s="49"/>
      <c r="N1094" s="48"/>
      <c r="O1094" s="48"/>
    </row>
    <row r="1095" spans="1:15" hidden="1">
      <c r="A1095" s="10" t="s">
        <v>960</v>
      </c>
      <c r="B1095" s="48" t="s">
        <v>1146</v>
      </c>
      <c r="C1095" s="49" t="s">
        <v>54</v>
      </c>
      <c r="D1095" s="49" t="s">
        <v>36</v>
      </c>
      <c r="E1095" s="48" t="s">
        <v>1</v>
      </c>
      <c r="F1095" s="48" t="s">
        <v>1</v>
      </c>
      <c r="G1095" s="48" t="s">
        <v>1</v>
      </c>
      <c r="K1095" s="48"/>
      <c r="L1095" s="49"/>
      <c r="M1095" s="49"/>
      <c r="N1095" s="48"/>
      <c r="O1095" s="48"/>
    </row>
    <row r="1096" spans="1:15" hidden="1">
      <c r="A1096" s="10" t="s">
        <v>960</v>
      </c>
      <c r="B1096" s="48" t="s">
        <v>1147</v>
      </c>
      <c r="C1096" s="49" t="s">
        <v>35</v>
      </c>
      <c r="D1096" s="49" t="s">
        <v>30</v>
      </c>
      <c r="E1096" s="48" t="s">
        <v>4</v>
      </c>
      <c r="F1096" s="48" t="s">
        <v>4</v>
      </c>
      <c r="G1096" s="48" t="s">
        <v>4</v>
      </c>
      <c r="I1096">
        <v>1</v>
      </c>
      <c r="K1096" s="48"/>
      <c r="L1096" s="49"/>
      <c r="M1096" s="49"/>
      <c r="N1096" s="48"/>
      <c r="O1096" s="48"/>
    </row>
    <row r="1097" spans="1:15" hidden="1">
      <c r="A1097" s="10" t="s">
        <v>960</v>
      </c>
      <c r="B1097" s="48" t="s">
        <v>1148</v>
      </c>
      <c r="C1097" s="49" t="s">
        <v>29</v>
      </c>
      <c r="D1097" s="49" t="s">
        <v>36</v>
      </c>
      <c r="E1097" s="48" t="s">
        <v>1</v>
      </c>
      <c r="F1097" s="48" t="s">
        <v>1</v>
      </c>
      <c r="G1097" s="48" t="s">
        <v>1</v>
      </c>
      <c r="K1097" s="48"/>
      <c r="L1097" s="49"/>
      <c r="M1097" s="49"/>
      <c r="N1097" s="48"/>
      <c r="O1097" s="48"/>
    </row>
    <row r="1098" spans="1:15" hidden="1">
      <c r="A1098" s="10" t="s">
        <v>960</v>
      </c>
      <c r="B1098" s="48" t="s">
        <v>1149</v>
      </c>
      <c r="C1098" s="49" t="s">
        <v>29</v>
      </c>
      <c r="D1098" s="49" t="s">
        <v>30</v>
      </c>
      <c r="E1098" s="48" t="s">
        <v>1</v>
      </c>
      <c r="F1098" s="48" t="s">
        <v>1</v>
      </c>
      <c r="G1098" s="48" t="s">
        <v>1</v>
      </c>
      <c r="K1098" s="48"/>
      <c r="L1098" s="49"/>
      <c r="M1098" s="49"/>
      <c r="N1098" s="48"/>
      <c r="O1098" s="48"/>
    </row>
    <row r="1099" spans="1:15" hidden="1">
      <c r="A1099" s="10" t="s">
        <v>960</v>
      </c>
      <c r="B1099" s="48" t="s">
        <v>1150</v>
      </c>
      <c r="C1099" s="49" t="s">
        <v>29</v>
      </c>
      <c r="D1099" s="49" t="s">
        <v>30</v>
      </c>
      <c r="E1099" s="48" t="s">
        <v>1</v>
      </c>
      <c r="F1099" s="48" t="s">
        <v>1</v>
      </c>
      <c r="G1099" s="48" t="s">
        <v>1</v>
      </c>
      <c r="K1099" s="48"/>
      <c r="L1099" s="49"/>
      <c r="M1099" s="49"/>
      <c r="N1099" s="48"/>
      <c r="O1099" s="48"/>
    </row>
    <row r="1100" spans="1:15" hidden="1">
      <c r="A1100" s="10" t="s">
        <v>960</v>
      </c>
      <c r="B1100" s="48" t="s">
        <v>1151</v>
      </c>
      <c r="C1100" s="49" t="s">
        <v>29</v>
      </c>
      <c r="D1100" s="49" t="s">
        <v>30</v>
      </c>
      <c r="E1100" s="48" t="s">
        <v>1</v>
      </c>
      <c r="F1100" s="48" t="s">
        <v>1</v>
      </c>
      <c r="G1100" s="48" t="s">
        <v>1</v>
      </c>
      <c r="K1100" s="48"/>
      <c r="L1100" s="49"/>
      <c r="M1100" s="49"/>
      <c r="N1100" s="48"/>
      <c r="O1100" s="48"/>
    </row>
    <row r="1101" spans="1:15" ht="15">
      <c r="A1101" s="10" t="s">
        <v>960</v>
      </c>
      <c r="B1101" t="s">
        <v>1152</v>
      </c>
      <c r="C1101" s="49" t="s">
        <v>60</v>
      </c>
      <c r="D1101" s="49" t="s">
        <v>36</v>
      </c>
      <c r="E1101" s="48" t="s">
        <v>2</v>
      </c>
      <c r="F1101" s="48" t="s">
        <v>3</v>
      </c>
      <c r="G1101" s="48" t="s">
        <v>2</v>
      </c>
      <c r="I1101">
        <v>1</v>
      </c>
      <c r="K1101" t="b">
        <f t="shared" ref="K1101:K1102" si="0">G1101=F1101</f>
        <v>0</v>
      </c>
      <c r="L1101" s="49"/>
      <c r="M1101" s="49"/>
      <c r="N1101" s="48"/>
      <c r="O1101" s="48"/>
    </row>
    <row r="1102" spans="1:15" hidden="1">
      <c r="A1102" s="10" t="s">
        <v>960</v>
      </c>
      <c r="B1102" s="48" t="s">
        <v>1153</v>
      </c>
      <c r="C1102" s="49" t="s">
        <v>60</v>
      </c>
      <c r="D1102" s="49" t="s">
        <v>36</v>
      </c>
      <c r="E1102" s="48" t="s">
        <v>4</v>
      </c>
      <c r="F1102" s="48" t="s">
        <v>4</v>
      </c>
      <c r="G1102" s="48" t="s">
        <v>4</v>
      </c>
      <c r="I1102">
        <v>1</v>
      </c>
      <c r="K1102" t="b">
        <f t="shared" si="0"/>
        <v>1</v>
      </c>
      <c r="L1102" s="49"/>
      <c r="M1102" s="49"/>
      <c r="N1102" s="48"/>
      <c r="O1102" s="48"/>
    </row>
    <row r="1103" spans="1:15" hidden="1">
      <c r="A1103" s="10" t="s">
        <v>960</v>
      </c>
      <c r="B1103" s="48" t="s">
        <v>1154</v>
      </c>
      <c r="C1103" s="49" t="s">
        <v>29</v>
      </c>
      <c r="D1103" s="49" t="s">
        <v>36</v>
      </c>
      <c r="E1103" s="48" t="s">
        <v>1</v>
      </c>
      <c r="F1103" s="48" t="s">
        <v>1</v>
      </c>
      <c r="G1103" s="48" t="s">
        <v>1</v>
      </c>
      <c r="K1103" s="48"/>
      <c r="L1103" s="49"/>
      <c r="M1103" s="49"/>
      <c r="N1103" s="48"/>
      <c r="O1103" s="48"/>
    </row>
    <row r="1104" spans="1:15" hidden="1">
      <c r="A1104" s="10" t="s">
        <v>960</v>
      </c>
      <c r="B1104" s="48" t="s">
        <v>1155</v>
      </c>
      <c r="C1104" s="49" t="s">
        <v>60</v>
      </c>
      <c r="D1104" s="49" t="s">
        <v>36</v>
      </c>
      <c r="E1104" s="48" t="s">
        <v>4</v>
      </c>
      <c r="F1104" s="48" t="s">
        <v>4</v>
      </c>
      <c r="G1104" s="48" t="s">
        <v>4</v>
      </c>
      <c r="I1104">
        <v>1</v>
      </c>
      <c r="K1104" t="b">
        <f>G1104=F1104</f>
        <v>1</v>
      </c>
      <c r="L1104" s="49"/>
      <c r="M1104" s="49"/>
      <c r="N1104" s="48"/>
      <c r="O1104" s="48"/>
    </row>
    <row r="1105" spans="1:15" hidden="1">
      <c r="A1105" s="10" t="s">
        <v>960</v>
      </c>
      <c r="B1105" s="48" t="s">
        <v>1156</v>
      </c>
      <c r="C1105" s="49" t="s">
        <v>35</v>
      </c>
      <c r="D1105" s="49" t="s">
        <v>36</v>
      </c>
      <c r="E1105" s="48" t="s">
        <v>4</v>
      </c>
      <c r="F1105" s="48" t="s">
        <v>1</v>
      </c>
      <c r="G1105" s="48" t="s">
        <v>1</v>
      </c>
      <c r="K1105" s="48"/>
      <c r="L1105" s="49"/>
      <c r="M1105" s="49"/>
      <c r="N1105" s="48"/>
      <c r="O1105" s="48"/>
    </row>
    <row r="1106" spans="1:15" hidden="1">
      <c r="A1106" s="10" t="s">
        <v>960</v>
      </c>
      <c r="B1106" s="48" t="s">
        <v>1157</v>
      </c>
      <c r="C1106" s="49" t="s">
        <v>35</v>
      </c>
      <c r="D1106" s="49" t="s">
        <v>36</v>
      </c>
      <c r="E1106" s="48" t="s">
        <v>4</v>
      </c>
      <c r="F1106" s="48" t="s">
        <v>4</v>
      </c>
      <c r="G1106" s="48" t="s">
        <v>4</v>
      </c>
      <c r="I1106">
        <v>1</v>
      </c>
      <c r="K1106" s="48"/>
      <c r="L1106" s="49"/>
      <c r="M1106" s="49"/>
      <c r="N1106" s="48"/>
      <c r="O1106" s="48"/>
    </row>
    <row r="1107" spans="1:15" hidden="1">
      <c r="A1107" s="10" t="s">
        <v>960</v>
      </c>
      <c r="B1107" s="48" t="s">
        <v>1158</v>
      </c>
      <c r="C1107" s="49" t="s">
        <v>35</v>
      </c>
      <c r="D1107" s="49" t="s">
        <v>36</v>
      </c>
      <c r="E1107" s="48" t="s">
        <v>1</v>
      </c>
      <c r="F1107" s="48" t="s">
        <v>1</v>
      </c>
      <c r="G1107" s="48" t="s">
        <v>1</v>
      </c>
      <c r="K1107" s="48"/>
      <c r="L1107" s="49"/>
      <c r="M1107" s="49"/>
      <c r="N1107" s="48"/>
      <c r="O1107" s="48"/>
    </row>
    <row r="1108" spans="1:15" hidden="1">
      <c r="A1108" s="10" t="s">
        <v>960</v>
      </c>
      <c r="B1108" s="48" t="s">
        <v>1159</v>
      </c>
      <c r="C1108" s="49" t="s">
        <v>29</v>
      </c>
      <c r="D1108" s="49" t="s">
        <v>36</v>
      </c>
      <c r="E1108" s="48" t="s">
        <v>1</v>
      </c>
      <c r="F1108" s="48" t="s">
        <v>1</v>
      </c>
      <c r="G1108" s="48" t="s">
        <v>1</v>
      </c>
      <c r="K1108" s="48"/>
      <c r="L1108" s="49"/>
      <c r="M1108" s="49"/>
      <c r="N1108" s="48"/>
      <c r="O1108" s="48"/>
    </row>
    <row r="1109" spans="1:15" hidden="1">
      <c r="A1109" s="10" t="s">
        <v>960</v>
      </c>
      <c r="B1109" s="48" t="s">
        <v>1160</v>
      </c>
      <c r="C1109" s="49" t="s">
        <v>29</v>
      </c>
      <c r="D1109" s="49" t="s">
        <v>36</v>
      </c>
      <c r="E1109" s="48" t="s">
        <v>1</v>
      </c>
      <c r="F1109" s="48" t="s">
        <v>1</v>
      </c>
      <c r="G1109" s="48" t="s">
        <v>1</v>
      </c>
      <c r="K1109" s="48"/>
      <c r="L1109" s="49"/>
      <c r="M1109" s="49"/>
      <c r="N1109" s="48"/>
      <c r="O1109" s="48"/>
    </row>
    <row r="1110" spans="1:15" hidden="1">
      <c r="A1110" s="10" t="s">
        <v>960</v>
      </c>
      <c r="B1110" s="48" t="s">
        <v>1161</v>
      </c>
      <c r="C1110" s="49" t="s">
        <v>29</v>
      </c>
      <c r="D1110" s="49" t="s">
        <v>30</v>
      </c>
      <c r="E1110" s="48" t="s">
        <v>3</v>
      </c>
      <c r="F1110" s="48" t="s">
        <v>3</v>
      </c>
      <c r="G1110" s="48" t="s">
        <v>3</v>
      </c>
      <c r="K1110" s="48"/>
      <c r="L1110" s="49"/>
      <c r="M1110" s="49"/>
      <c r="N1110" s="48"/>
      <c r="O1110" s="48"/>
    </row>
    <row r="1111" spans="1:15" hidden="1">
      <c r="A1111" s="10" t="s">
        <v>960</v>
      </c>
      <c r="B1111" s="48" t="s">
        <v>1162</v>
      </c>
      <c r="C1111" s="49" t="s">
        <v>29</v>
      </c>
      <c r="D1111" s="49" t="s">
        <v>36</v>
      </c>
      <c r="E1111" s="48" t="s">
        <v>1</v>
      </c>
      <c r="F1111" s="48" t="s">
        <v>1</v>
      </c>
      <c r="G1111" s="48" t="s">
        <v>1</v>
      </c>
      <c r="K1111" s="48"/>
      <c r="L1111" s="49"/>
      <c r="M1111" s="49"/>
      <c r="N1111" s="48"/>
      <c r="O1111" s="48"/>
    </row>
    <row r="1112" spans="1:15" hidden="1">
      <c r="A1112" s="10" t="s">
        <v>960</v>
      </c>
      <c r="B1112" s="48" t="s">
        <v>1163</v>
      </c>
      <c r="C1112" s="49" t="s">
        <v>29</v>
      </c>
      <c r="D1112" s="49" t="s">
        <v>30</v>
      </c>
      <c r="E1112" s="48" t="s">
        <v>1</v>
      </c>
      <c r="F1112" s="48" t="s">
        <v>1</v>
      </c>
      <c r="G1112" s="48" t="s">
        <v>1</v>
      </c>
      <c r="K1112" s="48"/>
      <c r="L1112" s="49"/>
      <c r="M1112" s="49"/>
      <c r="N1112" s="48"/>
      <c r="O1112" s="48"/>
    </row>
    <row r="1113" spans="1:15" hidden="1">
      <c r="A1113" s="10" t="s">
        <v>960</v>
      </c>
      <c r="B1113" s="48" t="s">
        <v>1164</v>
      </c>
      <c r="C1113" s="49" t="s">
        <v>54</v>
      </c>
      <c r="D1113" s="49" t="s">
        <v>36</v>
      </c>
      <c r="E1113" s="48" t="s">
        <v>1</v>
      </c>
      <c r="F1113" s="48" t="s">
        <v>1</v>
      </c>
      <c r="G1113" s="48" t="s">
        <v>1</v>
      </c>
      <c r="K1113" s="48"/>
      <c r="L1113" s="49"/>
      <c r="M1113" s="49"/>
      <c r="N1113" s="48"/>
      <c r="O1113" s="48"/>
    </row>
    <row r="1114" spans="1:15" hidden="1">
      <c r="A1114" s="10" t="s">
        <v>960</v>
      </c>
      <c r="B1114" s="48" t="s">
        <v>1165</v>
      </c>
      <c r="C1114" s="49" t="s">
        <v>29</v>
      </c>
      <c r="D1114" s="49" t="s">
        <v>36</v>
      </c>
      <c r="E1114" s="48" t="s">
        <v>1</v>
      </c>
      <c r="F1114" s="48" t="s">
        <v>1</v>
      </c>
      <c r="G1114" s="48" t="s">
        <v>1</v>
      </c>
      <c r="K1114" s="48"/>
      <c r="L1114" s="49"/>
      <c r="M1114" s="49"/>
      <c r="N1114" s="48"/>
      <c r="O1114" s="48"/>
    </row>
    <row r="1115" spans="1:15" hidden="1">
      <c r="A1115" s="10" t="s">
        <v>960</v>
      </c>
      <c r="B1115" s="48" t="s">
        <v>1166</v>
      </c>
      <c r="C1115" s="49" t="s">
        <v>29</v>
      </c>
      <c r="D1115" s="49" t="s">
        <v>36</v>
      </c>
      <c r="E1115" s="48" t="s">
        <v>1</v>
      </c>
      <c r="F1115" s="48" t="s">
        <v>1</v>
      </c>
      <c r="G1115" s="48" t="s">
        <v>1</v>
      </c>
      <c r="K1115" s="48"/>
      <c r="L1115" s="49"/>
      <c r="M1115" s="49"/>
      <c r="N1115" s="48"/>
      <c r="O1115" s="48"/>
    </row>
    <row r="1116" spans="1:15" hidden="1">
      <c r="A1116" s="10" t="s">
        <v>960</v>
      </c>
      <c r="B1116" s="48" t="s">
        <v>1167</v>
      </c>
      <c r="C1116" s="49" t="s">
        <v>29</v>
      </c>
      <c r="D1116" s="49" t="s">
        <v>36</v>
      </c>
      <c r="E1116" s="48" t="s">
        <v>3</v>
      </c>
      <c r="F1116" s="48" t="s">
        <v>3</v>
      </c>
      <c r="G1116" s="48" t="s">
        <v>3</v>
      </c>
      <c r="K1116" s="48"/>
      <c r="L1116" s="49"/>
      <c r="M1116" s="49"/>
      <c r="N1116" s="48"/>
      <c r="O1116" s="48"/>
    </row>
    <row r="1117" spans="1:15" hidden="1">
      <c r="A1117" s="10" t="s">
        <v>960</v>
      </c>
      <c r="B1117" s="48" t="s">
        <v>1168</v>
      </c>
      <c r="C1117" s="49" t="s">
        <v>29</v>
      </c>
      <c r="D1117" s="49" t="s">
        <v>36</v>
      </c>
      <c r="E1117" s="48" t="s">
        <v>1</v>
      </c>
      <c r="F1117" s="48" t="s">
        <v>1</v>
      </c>
      <c r="G1117" s="48" t="s">
        <v>1</v>
      </c>
      <c r="K1117" s="48"/>
      <c r="L1117" s="49"/>
      <c r="M1117" s="49"/>
      <c r="N1117" s="48"/>
      <c r="O1117" s="48"/>
    </row>
    <row r="1118" spans="1:15" hidden="1">
      <c r="A1118" s="10" t="s">
        <v>960</v>
      </c>
      <c r="B1118" s="48" t="s">
        <v>1169</v>
      </c>
      <c r="C1118" s="49" t="s">
        <v>29</v>
      </c>
      <c r="D1118" s="49" t="s">
        <v>30</v>
      </c>
      <c r="E1118" s="48" t="s">
        <v>1</v>
      </c>
      <c r="F1118" s="48" t="s">
        <v>1</v>
      </c>
      <c r="G1118" s="48" t="s">
        <v>1</v>
      </c>
      <c r="K1118" s="48"/>
      <c r="L1118" s="49"/>
      <c r="M1118" s="49"/>
      <c r="N1118" s="48"/>
      <c r="O1118" s="48"/>
    </row>
    <row r="1119" spans="1:15" hidden="1">
      <c r="A1119" s="10" t="s">
        <v>960</v>
      </c>
      <c r="B1119" s="48" t="s">
        <v>1170</v>
      </c>
      <c r="C1119" s="49" t="s">
        <v>29</v>
      </c>
      <c r="D1119" s="49" t="s">
        <v>36</v>
      </c>
      <c r="E1119" s="48" t="s">
        <v>2</v>
      </c>
      <c r="F1119" s="48" t="s">
        <v>2</v>
      </c>
      <c r="G1119" s="48" t="s">
        <v>1</v>
      </c>
      <c r="K1119" s="48"/>
      <c r="L1119" s="49"/>
      <c r="M1119" s="49"/>
      <c r="N1119" s="48"/>
      <c r="O1119" s="48"/>
    </row>
    <row r="1120" spans="1:15" hidden="1">
      <c r="A1120" s="10" t="s">
        <v>960</v>
      </c>
      <c r="B1120" s="48" t="s">
        <v>1171</v>
      </c>
      <c r="C1120" s="49" t="s">
        <v>29</v>
      </c>
      <c r="D1120" s="49" t="s">
        <v>30</v>
      </c>
      <c r="E1120" s="48" t="s">
        <v>3</v>
      </c>
      <c r="F1120" s="48" t="s">
        <v>3</v>
      </c>
      <c r="G1120" s="48" t="s">
        <v>2</v>
      </c>
      <c r="K1120" s="48"/>
      <c r="L1120" s="49"/>
      <c r="M1120" s="49"/>
      <c r="N1120" s="48"/>
      <c r="O1120" s="48"/>
    </row>
    <row r="1121" spans="1:15" hidden="1">
      <c r="A1121" s="10" t="s">
        <v>960</v>
      </c>
      <c r="B1121" s="48" t="s">
        <v>1172</v>
      </c>
      <c r="C1121" s="49" t="s">
        <v>29</v>
      </c>
      <c r="D1121" s="49" t="s">
        <v>30</v>
      </c>
      <c r="E1121" s="48" t="s">
        <v>1</v>
      </c>
      <c r="F1121" s="48" t="s">
        <v>1</v>
      </c>
      <c r="G1121" s="48" t="s">
        <v>1</v>
      </c>
      <c r="K1121" s="48"/>
      <c r="L1121" s="49"/>
      <c r="M1121" s="49"/>
      <c r="N1121" s="48"/>
      <c r="O1121" s="48"/>
    </row>
    <row r="1122" spans="1:15" hidden="1">
      <c r="A1122" s="10" t="s">
        <v>960</v>
      </c>
      <c r="B1122" s="48" t="s">
        <v>1173</v>
      </c>
      <c r="C1122" s="49" t="s">
        <v>42</v>
      </c>
      <c r="D1122" s="49" t="s">
        <v>36</v>
      </c>
      <c r="E1122" s="48" t="s">
        <v>1</v>
      </c>
      <c r="F1122" s="48" t="s">
        <v>1</v>
      </c>
      <c r="G1122" s="48" t="s">
        <v>1</v>
      </c>
      <c r="K1122" s="48"/>
      <c r="L1122" s="49"/>
      <c r="M1122" s="49"/>
      <c r="N1122" s="48"/>
      <c r="O1122" s="48"/>
    </row>
    <row r="1123" spans="1:15" hidden="1">
      <c r="A1123" s="10" t="s">
        <v>960</v>
      </c>
      <c r="B1123" s="48" t="s">
        <v>1174</v>
      </c>
      <c r="C1123" s="49" t="s">
        <v>29</v>
      </c>
      <c r="D1123" s="49" t="s">
        <v>36</v>
      </c>
      <c r="E1123" s="48" t="s">
        <v>1</v>
      </c>
      <c r="F1123" s="48" t="s">
        <v>1</v>
      </c>
      <c r="G1123" s="48" t="s">
        <v>1</v>
      </c>
      <c r="K1123" s="48"/>
      <c r="L1123" s="49"/>
      <c r="M1123" s="49"/>
      <c r="N1123" s="48"/>
      <c r="O1123" s="48"/>
    </row>
    <row r="1124" spans="1:15" hidden="1">
      <c r="A1124" s="10" t="s">
        <v>960</v>
      </c>
      <c r="B1124" s="48" t="s">
        <v>1175</v>
      </c>
      <c r="C1124" s="49" t="s">
        <v>42</v>
      </c>
      <c r="D1124" s="49" t="s">
        <v>36</v>
      </c>
      <c r="E1124" s="48" t="s">
        <v>1</v>
      </c>
      <c r="F1124" s="48" t="s">
        <v>1</v>
      </c>
      <c r="G1124" s="48" t="s">
        <v>1</v>
      </c>
      <c r="K1124" s="48"/>
      <c r="L1124" s="49"/>
      <c r="M1124" s="49"/>
      <c r="N1124" s="48"/>
      <c r="O1124" s="48"/>
    </row>
    <row r="1125" spans="1:15" hidden="1">
      <c r="A1125" s="10" t="s">
        <v>960</v>
      </c>
      <c r="B1125" s="48" t="s">
        <v>1176</v>
      </c>
      <c r="C1125" s="49" t="s">
        <v>29</v>
      </c>
      <c r="D1125" s="49" t="s">
        <v>30</v>
      </c>
      <c r="E1125" s="48" t="s">
        <v>4</v>
      </c>
      <c r="F1125" s="48" t="s">
        <v>4</v>
      </c>
      <c r="G1125" s="48" t="s">
        <v>4</v>
      </c>
      <c r="K1125" s="48"/>
      <c r="L1125" s="49"/>
      <c r="M1125" s="49"/>
      <c r="N1125" s="48"/>
      <c r="O1125" s="48"/>
    </row>
    <row r="1126" spans="1:15" hidden="1">
      <c r="A1126" s="10" t="s">
        <v>960</v>
      </c>
      <c r="B1126" s="48" t="s">
        <v>1177</v>
      </c>
      <c r="C1126" s="49" t="s">
        <v>29</v>
      </c>
      <c r="D1126" s="49" t="s">
        <v>36</v>
      </c>
      <c r="E1126" s="48" t="s">
        <v>1</v>
      </c>
      <c r="F1126" s="48" t="s">
        <v>1</v>
      </c>
      <c r="G1126" s="48" t="s">
        <v>1</v>
      </c>
      <c r="K1126" s="48"/>
      <c r="L1126" s="49"/>
      <c r="M1126" s="49"/>
      <c r="N1126" s="48"/>
      <c r="O1126" s="48"/>
    </row>
    <row r="1127" spans="1:15" hidden="1">
      <c r="A1127" s="10" t="s">
        <v>960</v>
      </c>
      <c r="B1127" s="48" t="s">
        <v>1178</v>
      </c>
      <c r="C1127" s="49" t="s">
        <v>29</v>
      </c>
      <c r="D1127" s="49" t="s">
        <v>36</v>
      </c>
      <c r="E1127" s="48" t="s">
        <v>1</v>
      </c>
      <c r="F1127" s="48" t="s">
        <v>1</v>
      </c>
      <c r="G1127" s="48" t="s">
        <v>1</v>
      </c>
      <c r="K1127" s="48"/>
      <c r="L1127" s="49"/>
      <c r="M1127" s="49"/>
      <c r="N1127" s="48"/>
      <c r="O1127" s="48"/>
    </row>
    <row r="1128" spans="1:15" hidden="1">
      <c r="A1128" s="10" t="s">
        <v>960</v>
      </c>
      <c r="B1128" s="48" t="s">
        <v>1179</v>
      </c>
      <c r="C1128" s="49" t="s">
        <v>29</v>
      </c>
      <c r="D1128" s="49" t="s">
        <v>30</v>
      </c>
      <c r="E1128" s="48" t="s">
        <v>1</v>
      </c>
      <c r="F1128" s="48" t="s">
        <v>1</v>
      </c>
      <c r="G1128" s="48" t="s">
        <v>1</v>
      </c>
      <c r="K1128" s="48"/>
      <c r="L1128" s="49"/>
      <c r="M1128" s="49"/>
      <c r="N1128" s="48"/>
      <c r="O1128" s="48"/>
    </row>
    <row r="1129" spans="1:15" hidden="1">
      <c r="A1129" s="10" t="s">
        <v>960</v>
      </c>
      <c r="B1129" s="48" t="s">
        <v>1180</v>
      </c>
      <c r="C1129" s="49" t="s">
        <v>29</v>
      </c>
      <c r="D1129" s="49" t="s">
        <v>30</v>
      </c>
      <c r="E1129" s="48" t="s">
        <v>1</v>
      </c>
      <c r="F1129" s="48" t="s">
        <v>1</v>
      </c>
      <c r="G1129" s="48" t="s">
        <v>1</v>
      </c>
      <c r="K1129" s="48"/>
      <c r="L1129" s="49"/>
      <c r="M1129" s="49"/>
      <c r="N1129" s="48"/>
      <c r="O1129" s="48"/>
    </row>
    <row r="1130" spans="1:15" hidden="1">
      <c r="A1130" s="10" t="s">
        <v>960</v>
      </c>
      <c r="B1130" s="48" t="s">
        <v>1181</v>
      </c>
      <c r="C1130" s="49" t="s">
        <v>29</v>
      </c>
      <c r="D1130" s="49" t="s">
        <v>30</v>
      </c>
      <c r="E1130" s="48" t="s">
        <v>1</v>
      </c>
      <c r="F1130" s="48" t="s">
        <v>1</v>
      </c>
      <c r="G1130" s="48" t="s">
        <v>1</v>
      </c>
      <c r="K1130" s="48"/>
      <c r="L1130" s="49"/>
      <c r="M1130" s="49"/>
      <c r="N1130" s="48"/>
      <c r="O1130" s="48"/>
    </row>
    <row r="1131" spans="1:15" hidden="1">
      <c r="A1131" s="10" t="s">
        <v>960</v>
      </c>
      <c r="B1131" s="48" t="s">
        <v>1182</v>
      </c>
      <c r="C1131" s="49" t="s">
        <v>42</v>
      </c>
      <c r="D1131" s="49" t="s">
        <v>36</v>
      </c>
      <c r="E1131" s="48" t="s">
        <v>3</v>
      </c>
      <c r="F1131" s="48" t="s">
        <v>3</v>
      </c>
      <c r="G1131" s="48" t="s">
        <v>3</v>
      </c>
      <c r="K1131" s="48"/>
      <c r="L1131" s="49"/>
      <c r="M1131" s="49"/>
      <c r="N1131" s="48"/>
      <c r="O1131" s="48"/>
    </row>
    <row r="1132" spans="1:15" hidden="1">
      <c r="A1132" s="10" t="s">
        <v>960</v>
      </c>
      <c r="B1132" s="48" t="s">
        <v>1183</v>
      </c>
      <c r="C1132" s="49" t="s">
        <v>29</v>
      </c>
      <c r="D1132" s="49" t="s">
        <v>36</v>
      </c>
      <c r="E1132" s="48" t="s">
        <v>4</v>
      </c>
      <c r="F1132" s="48" t="s">
        <v>4</v>
      </c>
      <c r="G1132" s="48" t="s">
        <v>4</v>
      </c>
      <c r="K1132" s="48"/>
      <c r="L1132" s="49"/>
      <c r="M1132" s="49"/>
      <c r="N1132" s="48"/>
      <c r="O1132" s="48"/>
    </row>
    <row r="1133" spans="1:15" hidden="1">
      <c r="A1133" s="10" t="s">
        <v>960</v>
      </c>
      <c r="B1133" s="48" t="s">
        <v>1184</v>
      </c>
      <c r="C1133" s="49" t="s">
        <v>29</v>
      </c>
      <c r="D1133" s="49" t="s">
        <v>30</v>
      </c>
      <c r="E1133" s="48" t="s">
        <v>1</v>
      </c>
      <c r="F1133" s="48" t="s">
        <v>1</v>
      </c>
      <c r="G1133" s="48" t="s">
        <v>1</v>
      </c>
      <c r="K1133" s="48"/>
      <c r="L1133" s="49"/>
      <c r="M1133" s="49"/>
      <c r="N1133" s="48"/>
      <c r="O1133" s="48"/>
    </row>
    <row r="1134" spans="1:15" hidden="1">
      <c r="A1134" s="10" t="s">
        <v>960</v>
      </c>
      <c r="B1134" s="48" t="s">
        <v>1185</v>
      </c>
      <c r="C1134" s="49" t="s">
        <v>29</v>
      </c>
      <c r="D1134" s="49" t="s">
        <v>30</v>
      </c>
      <c r="E1134" s="48" t="s">
        <v>1</v>
      </c>
      <c r="F1134" s="48" t="s">
        <v>1</v>
      </c>
      <c r="G1134" s="48" t="s">
        <v>1</v>
      </c>
      <c r="K1134" s="48"/>
      <c r="L1134" s="49"/>
      <c r="M1134" s="49"/>
      <c r="N1134" s="48"/>
      <c r="O1134" s="48"/>
    </row>
    <row r="1135" spans="1:15" hidden="1">
      <c r="A1135" s="10" t="s">
        <v>960</v>
      </c>
      <c r="B1135" s="48" t="s">
        <v>1186</v>
      </c>
      <c r="C1135" s="49" t="s">
        <v>29</v>
      </c>
      <c r="D1135" s="49" t="s">
        <v>36</v>
      </c>
      <c r="E1135" s="48" t="s">
        <v>4</v>
      </c>
      <c r="F1135" s="48" t="s">
        <v>4</v>
      </c>
      <c r="G1135" s="48" t="s">
        <v>4</v>
      </c>
      <c r="K1135" s="48"/>
      <c r="L1135" s="49"/>
      <c r="M1135" s="49"/>
      <c r="N1135" s="48"/>
      <c r="O1135" s="48"/>
    </row>
    <row r="1136" spans="1:15" hidden="1">
      <c r="A1136" s="10" t="s">
        <v>960</v>
      </c>
      <c r="B1136" s="48" t="s">
        <v>1187</v>
      </c>
      <c r="C1136" s="49" t="s">
        <v>42</v>
      </c>
      <c r="D1136" s="49" t="s">
        <v>36</v>
      </c>
      <c r="E1136" s="48" t="s">
        <v>1</v>
      </c>
      <c r="F1136" s="48" t="s">
        <v>1</v>
      </c>
      <c r="G1136" s="48" t="s">
        <v>1</v>
      </c>
      <c r="K1136" s="48"/>
      <c r="L1136" s="49"/>
      <c r="M1136" s="49"/>
      <c r="N1136" s="48"/>
      <c r="O1136" s="48"/>
    </row>
    <row r="1137" spans="1:15" hidden="1">
      <c r="A1137" s="10" t="s">
        <v>960</v>
      </c>
      <c r="B1137" s="48" t="s">
        <v>1188</v>
      </c>
      <c r="C1137" s="49" t="s">
        <v>29</v>
      </c>
      <c r="D1137" s="49" t="s">
        <v>30</v>
      </c>
      <c r="E1137" s="48" t="s">
        <v>1</v>
      </c>
      <c r="F1137" s="48" t="s">
        <v>1</v>
      </c>
      <c r="G1137" s="48" t="s">
        <v>1</v>
      </c>
      <c r="K1137" s="48"/>
      <c r="L1137" s="49"/>
      <c r="M1137" s="49"/>
      <c r="N1137" s="48"/>
      <c r="O1137" s="48"/>
    </row>
    <row r="1138" spans="1:15" hidden="1">
      <c r="A1138" s="10" t="s">
        <v>960</v>
      </c>
      <c r="B1138" s="48" t="s">
        <v>1189</v>
      </c>
      <c r="C1138" s="49" t="s">
        <v>29</v>
      </c>
      <c r="D1138" s="49" t="s">
        <v>30</v>
      </c>
      <c r="E1138" s="48" t="s">
        <v>1</v>
      </c>
      <c r="F1138" s="48" t="s">
        <v>1</v>
      </c>
      <c r="G1138" s="48" t="s">
        <v>1</v>
      </c>
      <c r="K1138" s="48"/>
      <c r="L1138" s="49"/>
      <c r="M1138" s="49"/>
      <c r="N1138" s="48"/>
      <c r="O1138" s="48"/>
    </row>
    <row r="1139" spans="1:15" hidden="1">
      <c r="A1139" s="10" t="s">
        <v>960</v>
      </c>
      <c r="B1139" s="48" t="s">
        <v>1190</v>
      </c>
      <c r="C1139" s="49" t="s">
        <v>29</v>
      </c>
      <c r="D1139" s="49" t="s">
        <v>30</v>
      </c>
      <c r="E1139" s="48" t="s">
        <v>1</v>
      </c>
      <c r="F1139" s="48" t="s">
        <v>1</v>
      </c>
      <c r="G1139" s="48" t="s">
        <v>1</v>
      </c>
      <c r="K1139" s="48"/>
      <c r="L1139" s="49"/>
      <c r="M1139" s="49"/>
      <c r="N1139" s="48"/>
      <c r="O1139" s="48"/>
    </row>
    <row r="1140" spans="1:15" hidden="1">
      <c r="A1140" s="10" t="s">
        <v>960</v>
      </c>
      <c r="B1140" s="48" t="s">
        <v>1191</v>
      </c>
      <c r="C1140" s="49" t="s">
        <v>29</v>
      </c>
      <c r="D1140" s="49" t="s">
        <v>30</v>
      </c>
      <c r="E1140" s="48" t="s">
        <v>1</v>
      </c>
      <c r="F1140" s="48" t="s">
        <v>1</v>
      </c>
      <c r="G1140" s="48" t="s">
        <v>1</v>
      </c>
      <c r="K1140" s="48"/>
      <c r="L1140" s="49"/>
      <c r="M1140" s="49"/>
      <c r="N1140" s="48"/>
      <c r="O1140" s="48"/>
    </row>
    <row r="1141" spans="1:15" hidden="1">
      <c r="A1141" s="10" t="s">
        <v>960</v>
      </c>
      <c r="B1141" s="48" t="s">
        <v>1192</v>
      </c>
      <c r="C1141" s="49" t="s">
        <v>29</v>
      </c>
      <c r="D1141" s="49" t="s">
        <v>36</v>
      </c>
      <c r="E1141" s="48" t="s">
        <v>3</v>
      </c>
      <c r="F1141" s="48" t="s">
        <v>3</v>
      </c>
      <c r="G1141" s="48" t="s">
        <v>3</v>
      </c>
      <c r="K1141" s="48"/>
      <c r="L1141" s="49"/>
      <c r="M1141" s="49"/>
      <c r="N1141" s="48"/>
      <c r="O1141" s="48"/>
    </row>
    <row r="1142" spans="1:15" hidden="1">
      <c r="A1142" s="10" t="s">
        <v>960</v>
      </c>
      <c r="B1142" s="48" t="s">
        <v>1193</v>
      </c>
      <c r="C1142" s="49" t="s">
        <v>42</v>
      </c>
      <c r="D1142" s="49" t="s">
        <v>30</v>
      </c>
      <c r="E1142" s="48" t="s">
        <v>4</v>
      </c>
      <c r="F1142" s="48" t="s">
        <v>4</v>
      </c>
      <c r="G1142" s="48" t="s">
        <v>3</v>
      </c>
      <c r="K1142" s="48"/>
      <c r="L1142" s="49"/>
      <c r="M1142" s="49"/>
      <c r="N1142" s="48"/>
      <c r="O1142" s="48"/>
    </row>
    <row r="1143" spans="1:15" hidden="1">
      <c r="A1143" s="10" t="s">
        <v>960</v>
      </c>
      <c r="B1143" s="48" t="s">
        <v>1194</v>
      </c>
      <c r="C1143" s="49" t="s">
        <v>964</v>
      </c>
      <c r="D1143" s="49" t="s">
        <v>36</v>
      </c>
      <c r="E1143" s="48" t="s">
        <v>3</v>
      </c>
      <c r="F1143" s="48" t="s">
        <v>3</v>
      </c>
      <c r="G1143" s="48" t="s">
        <v>3</v>
      </c>
      <c r="K1143" s="48"/>
      <c r="L1143" s="49"/>
      <c r="M1143" s="49"/>
      <c r="N1143" s="48"/>
      <c r="O1143" s="48"/>
    </row>
    <row r="1144" spans="1:15" hidden="1">
      <c r="A1144" s="10" t="s">
        <v>960</v>
      </c>
      <c r="B1144" s="48" t="s">
        <v>1195</v>
      </c>
      <c r="C1144" s="49" t="s">
        <v>42</v>
      </c>
      <c r="D1144" s="49" t="s">
        <v>30</v>
      </c>
      <c r="E1144" s="48" t="s">
        <v>4</v>
      </c>
      <c r="F1144" s="48" t="s">
        <v>4</v>
      </c>
      <c r="G1144" s="48" t="s">
        <v>4</v>
      </c>
      <c r="K1144" s="48"/>
      <c r="L1144" s="49"/>
      <c r="M1144" s="49"/>
      <c r="N1144" s="48"/>
      <c r="O1144" s="48"/>
    </row>
    <row r="1145" spans="1:15" hidden="1">
      <c r="A1145" s="10" t="s">
        <v>960</v>
      </c>
      <c r="B1145" s="48" t="s">
        <v>1196</v>
      </c>
      <c r="C1145" s="49" t="s">
        <v>29</v>
      </c>
      <c r="D1145" s="49" t="s">
        <v>36</v>
      </c>
      <c r="E1145" s="48" t="s">
        <v>1</v>
      </c>
      <c r="F1145" s="48" t="s">
        <v>1</v>
      </c>
      <c r="G1145" s="48" t="s">
        <v>1</v>
      </c>
      <c r="K1145" s="48"/>
      <c r="L1145" s="49"/>
      <c r="M1145" s="49"/>
      <c r="N1145" s="48"/>
      <c r="O1145" s="48"/>
    </row>
    <row r="1146" spans="1:15" hidden="1">
      <c r="A1146" s="10" t="s">
        <v>960</v>
      </c>
      <c r="B1146" s="48" t="s">
        <v>1197</v>
      </c>
      <c r="C1146" s="49" t="s">
        <v>42</v>
      </c>
      <c r="D1146" s="49" t="s">
        <v>36</v>
      </c>
      <c r="E1146" s="48" t="s">
        <v>4</v>
      </c>
      <c r="F1146" s="48" t="s">
        <v>4</v>
      </c>
      <c r="G1146" s="48" t="s">
        <v>4</v>
      </c>
      <c r="K1146" s="48"/>
      <c r="L1146" s="49"/>
      <c r="M1146" s="49"/>
      <c r="N1146" s="48"/>
      <c r="O1146" s="48"/>
    </row>
    <row r="1147" spans="1:15" hidden="1">
      <c r="A1147" s="10" t="s">
        <v>960</v>
      </c>
      <c r="B1147" s="48" t="s">
        <v>1198</v>
      </c>
      <c r="C1147" s="49" t="s">
        <v>29</v>
      </c>
      <c r="D1147" s="49" t="s">
        <v>30</v>
      </c>
      <c r="E1147" s="48" t="s">
        <v>1</v>
      </c>
      <c r="F1147" s="48" t="s">
        <v>1</v>
      </c>
      <c r="G1147" s="48" t="s">
        <v>1</v>
      </c>
      <c r="K1147" s="48"/>
      <c r="L1147" s="49"/>
      <c r="M1147" s="49"/>
      <c r="N1147" s="48"/>
      <c r="O1147" s="48"/>
    </row>
    <row r="1148" spans="1:15" hidden="1">
      <c r="A1148" s="10" t="s">
        <v>960</v>
      </c>
      <c r="B1148" s="48" t="s">
        <v>1199</v>
      </c>
      <c r="C1148" s="49" t="s">
        <v>964</v>
      </c>
      <c r="D1148" s="49" t="s">
        <v>36</v>
      </c>
      <c r="E1148" s="48" t="s">
        <v>4</v>
      </c>
      <c r="F1148" s="48" t="s">
        <v>2</v>
      </c>
      <c r="G1148" s="48" t="s">
        <v>2</v>
      </c>
      <c r="K1148" s="48"/>
      <c r="L1148" s="49"/>
      <c r="M1148" s="49"/>
      <c r="N1148" s="48"/>
      <c r="O1148" s="48"/>
    </row>
    <row r="1149" spans="1:15" hidden="1">
      <c r="A1149" s="10" t="s">
        <v>960</v>
      </c>
      <c r="B1149" s="48" t="s">
        <v>1200</v>
      </c>
      <c r="C1149" s="49" t="s">
        <v>71</v>
      </c>
      <c r="D1149" s="49" t="s">
        <v>36</v>
      </c>
      <c r="E1149" s="48" t="s">
        <v>4</v>
      </c>
      <c r="F1149" s="48" t="s">
        <v>4</v>
      </c>
      <c r="G1149" s="48" t="s">
        <v>4</v>
      </c>
      <c r="K1149" s="48"/>
      <c r="L1149" s="49"/>
      <c r="M1149" s="49"/>
      <c r="N1149" s="48"/>
      <c r="O1149" s="48"/>
    </row>
    <row r="1150" spans="1:15" hidden="1">
      <c r="A1150" s="10" t="s">
        <v>960</v>
      </c>
      <c r="B1150" s="48" t="s">
        <v>1201</v>
      </c>
      <c r="C1150" s="49" t="s">
        <v>71</v>
      </c>
      <c r="D1150" s="49" t="s">
        <v>36</v>
      </c>
      <c r="E1150" s="48" t="s">
        <v>3</v>
      </c>
      <c r="F1150" s="48" t="s">
        <v>3</v>
      </c>
      <c r="G1150" s="48" t="s">
        <v>3</v>
      </c>
      <c r="K1150" s="48"/>
      <c r="L1150" s="49"/>
      <c r="M1150" s="49"/>
      <c r="N1150" s="48"/>
      <c r="O1150" s="48"/>
    </row>
    <row r="1151" spans="1:15" hidden="1">
      <c r="A1151" s="10" t="s">
        <v>960</v>
      </c>
      <c r="B1151" s="48" t="s">
        <v>1202</v>
      </c>
      <c r="C1151" s="49" t="s">
        <v>35</v>
      </c>
      <c r="D1151" s="49" t="s">
        <v>36</v>
      </c>
      <c r="E1151" s="48" t="s">
        <v>2</v>
      </c>
      <c r="F1151" s="48" t="s">
        <v>2</v>
      </c>
      <c r="G1151" s="48" t="s">
        <v>2</v>
      </c>
      <c r="K1151" s="48"/>
      <c r="L1151" s="49"/>
      <c r="M1151" s="49"/>
      <c r="N1151" s="48"/>
      <c r="O1151" s="48"/>
    </row>
    <row r="1152" spans="1:15" hidden="1">
      <c r="A1152" s="10" t="s">
        <v>960</v>
      </c>
      <c r="B1152" s="48" t="s">
        <v>1203</v>
      </c>
      <c r="C1152" s="49" t="s">
        <v>29</v>
      </c>
      <c r="D1152" s="49" t="s">
        <v>30</v>
      </c>
      <c r="E1152" s="48" t="s">
        <v>1</v>
      </c>
      <c r="F1152" s="48" t="s">
        <v>1</v>
      </c>
      <c r="G1152" s="48" t="s">
        <v>1</v>
      </c>
      <c r="K1152" s="48"/>
      <c r="L1152" s="49"/>
      <c r="M1152" s="49"/>
      <c r="N1152" s="48"/>
      <c r="O1152" s="48"/>
    </row>
    <row r="1153" spans="1:15" hidden="1">
      <c r="A1153" s="10" t="s">
        <v>960</v>
      </c>
      <c r="B1153" s="48" t="s">
        <v>1204</v>
      </c>
      <c r="C1153" s="49" t="s">
        <v>71</v>
      </c>
      <c r="D1153" s="49" t="s">
        <v>36</v>
      </c>
      <c r="E1153" s="48" t="s">
        <v>4</v>
      </c>
      <c r="F1153" s="48" t="s">
        <v>1</v>
      </c>
      <c r="G1153" s="48" t="s">
        <v>1</v>
      </c>
      <c r="K1153" s="48"/>
      <c r="L1153" s="49"/>
      <c r="M1153" s="49"/>
      <c r="N1153" s="48"/>
      <c r="O1153" s="48"/>
    </row>
    <row r="1154" spans="1:15" hidden="1">
      <c r="A1154" s="10" t="s">
        <v>960</v>
      </c>
      <c r="B1154" s="48" t="s">
        <v>1205</v>
      </c>
      <c r="C1154" s="49" t="s">
        <v>29</v>
      </c>
      <c r="D1154" s="49" t="s">
        <v>30</v>
      </c>
      <c r="E1154" s="48" t="s">
        <v>3</v>
      </c>
      <c r="F1154" s="48" t="s">
        <v>2</v>
      </c>
      <c r="G1154" s="48" t="s">
        <v>2</v>
      </c>
      <c r="K1154" s="48"/>
      <c r="L1154" s="49"/>
      <c r="M1154" s="49"/>
      <c r="N1154" s="48"/>
      <c r="O1154" s="48"/>
    </row>
    <row r="1155" spans="1:15" hidden="1">
      <c r="A1155" s="10" t="s">
        <v>960</v>
      </c>
      <c r="B1155" s="48" t="s">
        <v>1206</v>
      </c>
      <c r="C1155" s="49" t="s">
        <v>29</v>
      </c>
      <c r="D1155" s="49" t="s">
        <v>36</v>
      </c>
      <c r="E1155" s="48" t="s">
        <v>1</v>
      </c>
      <c r="F1155" s="48" t="s">
        <v>1</v>
      </c>
      <c r="G1155" s="48" t="s">
        <v>1</v>
      </c>
      <c r="K1155" s="48"/>
      <c r="L1155" s="49"/>
      <c r="M1155" s="49"/>
      <c r="N1155" s="48"/>
      <c r="O1155" s="48"/>
    </row>
    <row r="1156" spans="1:15" hidden="1">
      <c r="A1156" s="10" t="s">
        <v>960</v>
      </c>
      <c r="B1156" s="48" t="s">
        <v>1207</v>
      </c>
      <c r="C1156" s="49" t="s">
        <v>29</v>
      </c>
      <c r="D1156" s="49" t="s">
        <v>36</v>
      </c>
      <c r="E1156" s="48" t="s">
        <v>1</v>
      </c>
      <c r="F1156" s="48" t="s">
        <v>1</v>
      </c>
      <c r="G1156" s="48" t="s">
        <v>1</v>
      </c>
      <c r="K1156" s="48"/>
      <c r="L1156" s="49"/>
      <c r="M1156" s="49"/>
      <c r="N1156" s="48"/>
      <c r="O1156" s="48"/>
    </row>
    <row r="1157" spans="1:15" hidden="1">
      <c r="A1157" s="10" t="s">
        <v>960</v>
      </c>
      <c r="B1157" s="48" t="s">
        <v>1208</v>
      </c>
      <c r="C1157" s="49" t="s">
        <v>29</v>
      </c>
      <c r="D1157" s="49" t="s">
        <v>30</v>
      </c>
      <c r="E1157" s="48" t="s">
        <v>1</v>
      </c>
      <c r="F1157" s="48" t="s">
        <v>1</v>
      </c>
      <c r="G1157" s="48" t="s">
        <v>1</v>
      </c>
      <c r="K1157" s="48"/>
      <c r="L1157" s="49"/>
      <c r="M1157" s="49"/>
      <c r="N1157" s="48"/>
      <c r="O1157" s="48"/>
    </row>
    <row r="1158" spans="1:15" hidden="1">
      <c r="A1158" s="10" t="s">
        <v>960</v>
      </c>
      <c r="B1158" s="48" t="s">
        <v>1209</v>
      </c>
      <c r="C1158" s="49" t="s">
        <v>54</v>
      </c>
      <c r="D1158" s="49" t="s">
        <v>36</v>
      </c>
      <c r="E1158" s="48" t="s">
        <v>1</v>
      </c>
      <c r="F1158" s="48" t="s">
        <v>1</v>
      </c>
      <c r="G1158" s="48" t="s">
        <v>1</v>
      </c>
      <c r="K1158" s="48"/>
      <c r="L1158" s="49"/>
      <c r="M1158" s="49"/>
      <c r="N1158" s="48"/>
      <c r="O1158" s="48"/>
    </row>
    <row r="1159" spans="1:15" hidden="1">
      <c r="A1159" s="10" t="s">
        <v>960</v>
      </c>
      <c r="B1159" s="48" t="s">
        <v>1210</v>
      </c>
      <c r="C1159" s="49" t="s">
        <v>54</v>
      </c>
      <c r="D1159" s="49" t="s">
        <v>36</v>
      </c>
      <c r="E1159" s="48" t="s">
        <v>1</v>
      </c>
      <c r="F1159" s="48" t="s">
        <v>1</v>
      </c>
      <c r="G1159" s="48" t="s">
        <v>1</v>
      </c>
      <c r="K1159" s="48"/>
      <c r="L1159" s="49"/>
      <c r="M1159" s="49"/>
      <c r="N1159" s="48"/>
      <c r="O1159" s="48"/>
    </row>
    <row r="1160" spans="1:15" hidden="1">
      <c r="A1160" s="10" t="s">
        <v>960</v>
      </c>
      <c r="B1160" s="48" t="s">
        <v>1211</v>
      </c>
      <c r="C1160" s="49" t="s">
        <v>29</v>
      </c>
      <c r="D1160" s="49" t="s">
        <v>30</v>
      </c>
      <c r="E1160" s="48" t="s">
        <v>1</v>
      </c>
      <c r="F1160" s="48" t="s">
        <v>1</v>
      </c>
      <c r="G1160" s="48" t="s">
        <v>1</v>
      </c>
      <c r="K1160" s="48"/>
      <c r="L1160" s="49"/>
      <c r="M1160" s="49"/>
      <c r="N1160" s="48"/>
      <c r="O1160" s="48"/>
    </row>
    <row r="1161" spans="1:15" hidden="1">
      <c r="A1161" s="10" t="s">
        <v>960</v>
      </c>
      <c r="B1161" s="48" t="s">
        <v>1212</v>
      </c>
      <c r="C1161" s="49" t="s">
        <v>964</v>
      </c>
      <c r="D1161" s="49" t="s">
        <v>36</v>
      </c>
      <c r="E1161" s="48" t="s">
        <v>3</v>
      </c>
      <c r="F1161" s="48" t="s">
        <v>3</v>
      </c>
      <c r="G1161" s="48" t="s">
        <v>3</v>
      </c>
      <c r="K1161" s="48"/>
      <c r="L1161" s="49"/>
      <c r="M1161" s="49"/>
      <c r="N1161" s="48"/>
      <c r="O1161" s="48"/>
    </row>
    <row r="1162" spans="1:15" hidden="1">
      <c r="A1162" s="10" t="s">
        <v>960</v>
      </c>
      <c r="B1162" s="48" t="s">
        <v>1213</v>
      </c>
      <c r="C1162" s="49" t="s">
        <v>29</v>
      </c>
      <c r="D1162" s="49" t="s">
        <v>36</v>
      </c>
      <c r="E1162" s="48" t="s">
        <v>1</v>
      </c>
      <c r="F1162" s="48" t="s">
        <v>1</v>
      </c>
      <c r="G1162" s="48" t="s">
        <v>1</v>
      </c>
      <c r="K1162" s="48"/>
      <c r="L1162" s="49"/>
      <c r="M1162" s="49"/>
      <c r="N1162" s="48"/>
      <c r="O1162" s="48"/>
    </row>
    <row r="1163" spans="1:15" hidden="1">
      <c r="A1163" s="10" t="s">
        <v>960</v>
      </c>
      <c r="B1163" s="48" t="s">
        <v>1214</v>
      </c>
      <c r="C1163" s="49" t="s">
        <v>29</v>
      </c>
      <c r="D1163" s="49" t="s">
        <v>30</v>
      </c>
      <c r="E1163" s="48" t="s">
        <v>1</v>
      </c>
      <c r="F1163" s="48" t="s">
        <v>1</v>
      </c>
      <c r="G1163" s="48" t="s">
        <v>1</v>
      </c>
      <c r="K1163" s="48"/>
      <c r="L1163" s="49"/>
      <c r="M1163" s="49"/>
      <c r="N1163" s="48"/>
      <c r="O1163" s="48"/>
    </row>
    <row r="1164" spans="1:15" hidden="1">
      <c r="A1164" s="10" t="s">
        <v>960</v>
      </c>
      <c r="B1164" s="48" t="s">
        <v>1215</v>
      </c>
      <c r="C1164" s="49" t="s">
        <v>54</v>
      </c>
      <c r="D1164" s="49" t="s">
        <v>36</v>
      </c>
      <c r="E1164" s="48" t="s">
        <v>3</v>
      </c>
      <c r="F1164" s="48" t="s">
        <v>3</v>
      </c>
      <c r="G1164" s="48" t="s">
        <v>3</v>
      </c>
      <c r="K1164" s="48"/>
      <c r="L1164" s="49"/>
      <c r="M1164" s="49"/>
      <c r="N1164" s="48"/>
      <c r="O1164" s="48"/>
    </row>
    <row r="1165" spans="1:15" hidden="1">
      <c r="A1165" s="10" t="s">
        <v>960</v>
      </c>
      <c r="B1165" s="48" t="s">
        <v>1216</v>
      </c>
      <c r="C1165" s="49" t="s">
        <v>29</v>
      </c>
      <c r="D1165" s="49" t="s">
        <v>36</v>
      </c>
      <c r="E1165" s="48" t="s">
        <v>4</v>
      </c>
      <c r="F1165" s="48" t="s">
        <v>4</v>
      </c>
      <c r="G1165" s="48" t="s">
        <v>4</v>
      </c>
      <c r="K1165" s="48"/>
      <c r="L1165" s="49"/>
      <c r="M1165" s="49"/>
      <c r="N1165" s="48"/>
      <c r="O1165" s="48"/>
    </row>
    <row r="1166" spans="1:15" hidden="1">
      <c r="A1166" s="10" t="s">
        <v>960</v>
      </c>
      <c r="B1166" s="48" t="s">
        <v>1217</v>
      </c>
      <c r="C1166" s="49" t="s">
        <v>29</v>
      </c>
      <c r="D1166" s="49" t="s">
        <v>30</v>
      </c>
      <c r="E1166" s="48" t="s">
        <v>4</v>
      </c>
      <c r="F1166" s="48" t="s">
        <v>4</v>
      </c>
      <c r="G1166" s="48" t="s">
        <v>4</v>
      </c>
      <c r="K1166" s="48"/>
      <c r="L1166" s="49"/>
      <c r="M1166" s="49"/>
      <c r="N1166" s="48"/>
      <c r="O1166" s="48"/>
    </row>
    <row r="1167" spans="1:15" hidden="1">
      <c r="A1167" s="10" t="s">
        <v>960</v>
      </c>
      <c r="B1167" s="48" t="s">
        <v>1218</v>
      </c>
      <c r="C1167" s="49" t="s">
        <v>29</v>
      </c>
      <c r="D1167" s="49" t="s">
        <v>30</v>
      </c>
      <c r="E1167" s="48" t="s">
        <v>1</v>
      </c>
      <c r="F1167" s="48" t="s">
        <v>1</v>
      </c>
      <c r="G1167" s="48" t="s">
        <v>1</v>
      </c>
      <c r="K1167" s="48"/>
      <c r="L1167" s="49"/>
      <c r="M1167" s="49"/>
      <c r="N1167" s="48"/>
      <c r="O1167" s="48"/>
    </row>
    <row r="1168" spans="1:15" hidden="1">
      <c r="A1168" s="10" t="s">
        <v>960</v>
      </c>
      <c r="B1168" s="48" t="s">
        <v>1219</v>
      </c>
      <c r="C1168" s="49" t="s">
        <v>29</v>
      </c>
      <c r="D1168" s="49" t="s">
        <v>30</v>
      </c>
      <c r="E1168" s="48" t="s">
        <v>1</v>
      </c>
      <c r="F1168" s="48" t="s">
        <v>1</v>
      </c>
      <c r="G1168" s="48" t="s">
        <v>1</v>
      </c>
      <c r="K1168" s="48"/>
      <c r="L1168" s="49"/>
      <c r="M1168" s="49"/>
      <c r="N1168" s="48"/>
      <c r="O1168" s="48"/>
    </row>
    <row r="1169" spans="1:15" hidden="1">
      <c r="A1169" s="10" t="s">
        <v>960</v>
      </c>
      <c r="B1169" s="48" t="s">
        <v>1220</v>
      </c>
      <c r="C1169" s="49" t="s">
        <v>29</v>
      </c>
      <c r="D1169" s="49" t="s">
        <v>36</v>
      </c>
      <c r="E1169" s="48" t="s">
        <v>1</v>
      </c>
      <c r="F1169" s="48" t="s">
        <v>1</v>
      </c>
      <c r="G1169" s="48" t="s">
        <v>1</v>
      </c>
      <c r="K1169" s="48"/>
      <c r="L1169" s="49"/>
      <c r="M1169" s="49"/>
      <c r="N1169" s="48"/>
      <c r="O1169" s="48"/>
    </row>
    <row r="1170" spans="1:15" hidden="1">
      <c r="A1170" s="10" t="s">
        <v>960</v>
      </c>
      <c r="B1170" s="48" t="s">
        <v>1221</v>
      </c>
      <c r="C1170" s="49" t="s">
        <v>54</v>
      </c>
      <c r="D1170" s="49" t="s">
        <v>36</v>
      </c>
      <c r="E1170" s="48" t="s">
        <v>1</v>
      </c>
      <c r="F1170" s="48" t="s">
        <v>1</v>
      </c>
      <c r="G1170" s="48" t="s">
        <v>1</v>
      </c>
      <c r="K1170" s="48"/>
      <c r="L1170" s="49"/>
      <c r="M1170" s="49"/>
      <c r="N1170" s="48"/>
      <c r="O1170" s="48"/>
    </row>
    <row r="1171" spans="1:15" hidden="1">
      <c r="A1171" s="10" t="s">
        <v>960</v>
      </c>
      <c r="B1171" s="48" t="s">
        <v>1222</v>
      </c>
      <c r="C1171" s="49" t="s">
        <v>29</v>
      </c>
      <c r="D1171" s="49" t="s">
        <v>36</v>
      </c>
      <c r="E1171" s="48" t="s">
        <v>1</v>
      </c>
      <c r="F1171" s="48" t="s">
        <v>1</v>
      </c>
      <c r="G1171" s="48" t="s">
        <v>1</v>
      </c>
      <c r="K1171" s="48"/>
      <c r="L1171" s="49"/>
      <c r="M1171" s="49"/>
      <c r="N1171" s="48"/>
      <c r="O1171" s="48"/>
    </row>
    <row r="1172" spans="1:15" hidden="1">
      <c r="A1172" s="10" t="s">
        <v>960</v>
      </c>
      <c r="B1172" s="48" t="s">
        <v>1223</v>
      </c>
      <c r="C1172" s="49" t="s">
        <v>42</v>
      </c>
      <c r="D1172" s="49" t="s">
        <v>36</v>
      </c>
      <c r="E1172" s="48" t="s">
        <v>3</v>
      </c>
      <c r="F1172" s="48" t="s">
        <v>3</v>
      </c>
      <c r="G1172" s="48" t="s">
        <v>2</v>
      </c>
      <c r="K1172" s="48"/>
      <c r="L1172" s="49"/>
      <c r="M1172" s="49"/>
      <c r="N1172" s="48"/>
      <c r="O1172" s="48"/>
    </row>
    <row r="1173" spans="1:15" hidden="1">
      <c r="A1173" s="10" t="s">
        <v>960</v>
      </c>
      <c r="B1173" s="48" t="s">
        <v>1224</v>
      </c>
      <c r="C1173" s="49" t="s">
        <v>42</v>
      </c>
      <c r="D1173" s="49" t="s">
        <v>36</v>
      </c>
      <c r="E1173" s="48" t="s">
        <v>3</v>
      </c>
      <c r="F1173" s="48" t="s">
        <v>2</v>
      </c>
      <c r="G1173" s="48" t="s">
        <v>2</v>
      </c>
      <c r="K1173" s="48"/>
      <c r="L1173" s="49"/>
      <c r="M1173" s="49"/>
      <c r="N1173" s="48"/>
      <c r="O1173" s="48"/>
    </row>
    <row r="1174" spans="1:15" hidden="1">
      <c r="A1174" s="10" t="s">
        <v>960</v>
      </c>
      <c r="B1174" s="48" t="s">
        <v>1225</v>
      </c>
      <c r="C1174" s="49" t="s">
        <v>29</v>
      </c>
      <c r="D1174" s="49" t="s">
        <v>36</v>
      </c>
      <c r="E1174" s="48" t="s">
        <v>1</v>
      </c>
      <c r="F1174" s="48" t="s">
        <v>1</v>
      </c>
      <c r="G1174" s="48" t="s">
        <v>1</v>
      </c>
      <c r="K1174" s="48"/>
      <c r="L1174" s="49"/>
      <c r="M1174" s="49"/>
      <c r="N1174" s="48"/>
      <c r="O1174" s="48"/>
    </row>
    <row r="1175" spans="1:15" hidden="1">
      <c r="A1175" s="10" t="s">
        <v>960</v>
      </c>
      <c r="B1175" s="48" t="s">
        <v>1226</v>
      </c>
      <c r="C1175" s="49" t="s">
        <v>29</v>
      </c>
      <c r="D1175" s="49" t="s">
        <v>30</v>
      </c>
      <c r="E1175" s="48" t="s">
        <v>1</v>
      </c>
      <c r="F1175" s="48" t="s">
        <v>1</v>
      </c>
      <c r="G1175" s="48" t="s">
        <v>1</v>
      </c>
      <c r="K1175" s="48"/>
      <c r="L1175" s="49"/>
      <c r="M1175" s="49"/>
      <c r="N1175" s="48"/>
      <c r="O1175" s="48"/>
    </row>
    <row r="1176" spans="1:15" hidden="1">
      <c r="A1176" s="10" t="s">
        <v>960</v>
      </c>
      <c r="B1176" s="48" t="s">
        <v>1227</v>
      </c>
      <c r="C1176" s="49" t="s">
        <v>35</v>
      </c>
      <c r="D1176" s="49" t="s">
        <v>36</v>
      </c>
      <c r="E1176" s="48" t="s">
        <v>4</v>
      </c>
      <c r="F1176" s="48" t="s">
        <v>4</v>
      </c>
      <c r="G1176" s="48" t="s">
        <v>3</v>
      </c>
      <c r="I1176">
        <v>1</v>
      </c>
      <c r="K1176" s="48"/>
      <c r="L1176" s="49"/>
      <c r="M1176" s="49"/>
      <c r="N1176" s="48"/>
      <c r="O1176" s="48"/>
    </row>
    <row r="1177" spans="1:15" hidden="1">
      <c r="A1177" s="10" t="s">
        <v>960</v>
      </c>
      <c r="B1177" s="48" t="s">
        <v>1228</v>
      </c>
      <c r="C1177" s="49" t="s">
        <v>29</v>
      </c>
      <c r="D1177" s="49" t="s">
        <v>36</v>
      </c>
      <c r="E1177" s="48" t="s">
        <v>1</v>
      </c>
      <c r="F1177" s="48" t="s">
        <v>1</v>
      </c>
      <c r="G1177" s="48" t="s">
        <v>1</v>
      </c>
      <c r="K1177" s="48"/>
      <c r="L1177" s="49"/>
      <c r="M1177" s="49"/>
      <c r="N1177" s="48"/>
      <c r="O1177" s="48"/>
    </row>
    <row r="1178" spans="1:15" hidden="1">
      <c r="A1178" s="10" t="s">
        <v>960</v>
      </c>
      <c r="B1178" s="48" t="s">
        <v>1229</v>
      </c>
      <c r="C1178" s="49" t="s">
        <v>29</v>
      </c>
      <c r="D1178" s="49" t="s">
        <v>36</v>
      </c>
      <c r="E1178" s="48" t="s">
        <v>1</v>
      </c>
      <c r="F1178" s="48" t="s">
        <v>1</v>
      </c>
      <c r="G1178" s="48" t="s">
        <v>1</v>
      </c>
      <c r="K1178" s="48"/>
      <c r="L1178" s="49"/>
      <c r="M1178" s="49"/>
      <c r="N1178" s="48"/>
      <c r="O1178" s="48"/>
    </row>
    <row r="1179" spans="1:15" hidden="1">
      <c r="A1179" s="10" t="s">
        <v>960</v>
      </c>
      <c r="B1179" s="48" t="s">
        <v>1230</v>
      </c>
      <c r="C1179" s="49" t="s">
        <v>29</v>
      </c>
      <c r="D1179" s="49" t="s">
        <v>36</v>
      </c>
      <c r="E1179" s="48" t="s">
        <v>1</v>
      </c>
      <c r="F1179" s="48" t="s">
        <v>1</v>
      </c>
      <c r="G1179" s="48" t="s">
        <v>1</v>
      </c>
      <c r="K1179" s="48"/>
      <c r="L1179" s="49"/>
      <c r="M1179" s="49"/>
      <c r="N1179" s="48"/>
      <c r="O1179" s="48"/>
    </row>
    <row r="1180" spans="1:15" hidden="1">
      <c r="A1180" s="10" t="s">
        <v>960</v>
      </c>
      <c r="B1180" s="48" t="s">
        <v>1231</v>
      </c>
      <c r="C1180" s="49" t="s">
        <v>29</v>
      </c>
      <c r="D1180" s="49" t="s">
        <v>30</v>
      </c>
      <c r="E1180" s="48" t="s">
        <v>1</v>
      </c>
      <c r="F1180" s="48" t="s">
        <v>1</v>
      </c>
      <c r="G1180" s="48" t="s">
        <v>1</v>
      </c>
      <c r="K1180" s="48"/>
      <c r="L1180" s="49"/>
      <c r="M1180" s="49"/>
      <c r="N1180" s="48"/>
      <c r="O1180" s="48"/>
    </row>
    <row r="1181" spans="1:15" hidden="1">
      <c r="A1181" s="10" t="s">
        <v>960</v>
      </c>
      <c r="B1181" s="48" t="s">
        <v>1232</v>
      </c>
      <c r="C1181" s="49" t="s">
        <v>42</v>
      </c>
      <c r="D1181" s="49" t="s">
        <v>30</v>
      </c>
      <c r="E1181" s="48" t="s">
        <v>2</v>
      </c>
      <c r="F1181" s="48" t="s">
        <v>1</v>
      </c>
      <c r="G1181" s="48" t="s">
        <v>1</v>
      </c>
      <c r="K1181" s="48"/>
      <c r="L1181" s="49"/>
      <c r="M1181" s="49"/>
      <c r="N1181" s="48"/>
      <c r="O1181" s="48"/>
    </row>
    <row r="1182" spans="1:15" hidden="1">
      <c r="A1182" s="10" t="s">
        <v>960</v>
      </c>
      <c r="B1182" s="48" t="s">
        <v>1233</v>
      </c>
      <c r="C1182" s="49" t="s">
        <v>29</v>
      </c>
      <c r="D1182" s="49" t="s">
        <v>30</v>
      </c>
      <c r="E1182" s="48" t="s">
        <v>1</v>
      </c>
      <c r="F1182" s="48" t="s">
        <v>1</v>
      </c>
      <c r="G1182" s="48" t="s">
        <v>1</v>
      </c>
      <c r="K1182" s="48"/>
      <c r="L1182" s="49"/>
      <c r="M1182" s="49"/>
      <c r="N1182" s="48"/>
      <c r="O1182" s="48"/>
    </row>
    <row r="1183" spans="1:15" hidden="1">
      <c r="A1183" s="10" t="s">
        <v>960</v>
      </c>
      <c r="B1183" s="48" t="s">
        <v>1234</v>
      </c>
      <c r="C1183" s="49" t="s">
        <v>1235</v>
      </c>
      <c r="D1183" s="49" t="s">
        <v>36</v>
      </c>
      <c r="E1183" s="48" t="s">
        <v>2</v>
      </c>
      <c r="F1183" s="48" t="s">
        <v>2</v>
      </c>
      <c r="G1183" s="48" t="s">
        <v>2</v>
      </c>
      <c r="K1183" s="48"/>
      <c r="L1183" s="49"/>
      <c r="M1183" s="49"/>
      <c r="N1183" s="48"/>
      <c r="O1183" s="48"/>
    </row>
    <row r="1184" spans="1:15" hidden="1">
      <c r="A1184" s="10" t="s">
        <v>960</v>
      </c>
      <c r="B1184" s="48" t="s">
        <v>1236</v>
      </c>
      <c r="C1184" s="49" t="s">
        <v>29</v>
      </c>
      <c r="D1184" s="49" t="s">
        <v>30</v>
      </c>
      <c r="E1184" s="48" t="s">
        <v>1</v>
      </c>
      <c r="F1184" s="48" t="s">
        <v>1</v>
      </c>
      <c r="G1184" s="48" t="s">
        <v>1</v>
      </c>
      <c r="K1184" s="48"/>
      <c r="L1184" s="49"/>
      <c r="M1184" s="49"/>
      <c r="N1184" s="48"/>
      <c r="O1184" s="48"/>
    </row>
    <row r="1185" spans="1:15" hidden="1">
      <c r="A1185" s="10" t="s">
        <v>960</v>
      </c>
      <c r="B1185" s="48" t="s">
        <v>1237</v>
      </c>
      <c r="C1185" s="49" t="s">
        <v>29</v>
      </c>
      <c r="D1185" s="49" t="s">
        <v>36</v>
      </c>
      <c r="E1185" s="48" t="s">
        <v>1</v>
      </c>
      <c r="F1185" s="48" t="s">
        <v>1</v>
      </c>
      <c r="G1185" s="48" t="s">
        <v>1</v>
      </c>
      <c r="K1185" s="48"/>
      <c r="L1185" s="49"/>
      <c r="M1185" s="49"/>
      <c r="N1185" s="48"/>
      <c r="O1185" s="48"/>
    </row>
    <row r="1186" spans="1:15" hidden="1">
      <c r="A1186" s="10" t="s">
        <v>960</v>
      </c>
      <c r="B1186" s="48" t="s">
        <v>1238</v>
      </c>
      <c r="C1186" s="49" t="s">
        <v>29</v>
      </c>
      <c r="D1186" s="49" t="s">
        <v>36</v>
      </c>
      <c r="E1186" s="48" t="s">
        <v>1</v>
      </c>
      <c r="F1186" s="48" t="s">
        <v>1</v>
      </c>
      <c r="G1186" s="48" t="s">
        <v>1</v>
      </c>
      <c r="K1186" s="48"/>
      <c r="L1186" s="49"/>
      <c r="M1186" s="49"/>
      <c r="N1186" s="48"/>
      <c r="O1186" s="48"/>
    </row>
    <row r="1187" spans="1:15" hidden="1">
      <c r="A1187" s="10" t="s">
        <v>960</v>
      </c>
      <c r="B1187" s="48" t="s">
        <v>1239</v>
      </c>
      <c r="C1187" s="49" t="s">
        <v>71</v>
      </c>
      <c r="D1187" s="49" t="s">
        <v>36</v>
      </c>
      <c r="E1187" s="48" t="s">
        <v>4</v>
      </c>
      <c r="F1187" s="48" t="s">
        <v>4</v>
      </c>
      <c r="G1187" s="48" t="s">
        <v>4</v>
      </c>
      <c r="K1187" s="48"/>
      <c r="L1187" s="49"/>
      <c r="M1187" s="49"/>
      <c r="N1187" s="48"/>
      <c r="O1187" s="48"/>
    </row>
    <row r="1188" spans="1:15" hidden="1">
      <c r="A1188" s="10" t="s">
        <v>960</v>
      </c>
      <c r="B1188" s="48" t="s">
        <v>1240</v>
      </c>
      <c r="C1188" s="49" t="s">
        <v>29</v>
      </c>
      <c r="D1188" s="49" t="s">
        <v>36</v>
      </c>
      <c r="E1188" s="48" t="s">
        <v>1</v>
      </c>
      <c r="F1188" s="48" t="s">
        <v>1</v>
      </c>
      <c r="G1188" s="48" t="s">
        <v>1</v>
      </c>
      <c r="K1188" s="48"/>
      <c r="L1188" s="49"/>
      <c r="M1188" s="49"/>
      <c r="N1188" s="48"/>
      <c r="O1188" s="48"/>
    </row>
    <row r="1189" spans="1:15" hidden="1">
      <c r="A1189" s="10" t="s">
        <v>960</v>
      </c>
      <c r="B1189" s="48" t="s">
        <v>1241</v>
      </c>
      <c r="C1189" s="49" t="s">
        <v>29</v>
      </c>
      <c r="D1189" s="49" t="s">
        <v>36</v>
      </c>
      <c r="E1189" s="48" t="s">
        <v>1</v>
      </c>
      <c r="F1189" s="48" t="s">
        <v>1</v>
      </c>
      <c r="G1189" s="48" t="s">
        <v>1</v>
      </c>
      <c r="K1189" s="48"/>
      <c r="L1189" s="49"/>
      <c r="M1189" s="49"/>
      <c r="N1189" s="48"/>
      <c r="O1189" s="48"/>
    </row>
    <row r="1190" spans="1:15" hidden="1">
      <c r="A1190" s="10" t="s">
        <v>960</v>
      </c>
      <c r="B1190" s="48" t="s">
        <v>1242</v>
      </c>
      <c r="C1190" s="49" t="s">
        <v>71</v>
      </c>
      <c r="D1190" s="49" t="s">
        <v>36</v>
      </c>
      <c r="E1190" s="48" t="s">
        <v>3</v>
      </c>
      <c r="F1190" s="48" t="s">
        <v>3</v>
      </c>
      <c r="G1190" s="48" t="s">
        <v>3</v>
      </c>
      <c r="K1190" s="48"/>
      <c r="L1190" s="49"/>
      <c r="M1190" s="49"/>
      <c r="N1190" s="48"/>
      <c r="O1190" s="48"/>
    </row>
    <row r="1191" spans="1:15" hidden="1">
      <c r="A1191" s="10" t="s">
        <v>960</v>
      </c>
      <c r="B1191" s="48" t="s">
        <v>1243</v>
      </c>
      <c r="C1191" s="49" t="s">
        <v>29</v>
      </c>
      <c r="D1191" s="49" t="s">
        <v>36</v>
      </c>
      <c r="E1191" s="48" t="s">
        <v>4</v>
      </c>
      <c r="F1191" s="48" t="s">
        <v>4</v>
      </c>
      <c r="G1191" s="48" t="s">
        <v>4</v>
      </c>
      <c r="K1191" s="48"/>
      <c r="L1191" s="49"/>
      <c r="M1191" s="49"/>
      <c r="N1191" s="48"/>
      <c r="O1191" s="48"/>
    </row>
    <row r="1192" spans="1:15" hidden="1">
      <c r="A1192" s="10" t="s">
        <v>960</v>
      </c>
      <c r="B1192" s="48" t="s">
        <v>1244</v>
      </c>
      <c r="C1192" s="49" t="s">
        <v>35</v>
      </c>
      <c r="D1192" s="49" t="s">
        <v>36</v>
      </c>
      <c r="E1192" s="48" t="s">
        <v>4</v>
      </c>
      <c r="F1192" s="48" t="s">
        <v>4</v>
      </c>
      <c r="G1192" s="48" t="s">
        <v>4</v>
      </c>
      <c r="I1192">
        <v>1</v>
      </c>
      <c r="K1192" s="48"/>
      <c r="L1192" s="49"/>
      <c r="M1192" s="49"/>
      <c r="N1192" s="48"/>
      <c r="O1192" s="48"/>
    </row>
    <row r="1193" spans="1:15" hidden="1">
      <c r="A1193" s="10" t="s">
        <v>960</v>
      </c>
      <c r="B1193" s="48" t="s">
        <v>1245</v>
      </c>
      <c r="C1193" s="49" t="s">
        <v>29</v>
      </c>
      <c r="D1193" s="49" t="s">
        <v>36</v>
      </c>
      <c r="E1193" s="48" t="s">
        <v>1</v>
      </c>
      <c r="F1193" s="48" t="s">
        <v>1</v>
      </c>
      <c r="G1193" s="48" t="s">
        <v>1</v>
      </c>
      <c r="K1193" s="48"/>
      <c r="L1193" s="49"/>
      <c r="M1193" s="49"/>
      <c r="N1193" s="48"/>
      <c r="O1193" s="48"/>
    </row>
    <row r="1194" spans="1:15" hidden="1">
      <c r="A1194" s="10" t="s">
        <v>960</v>
      </c>
      <c r="B1194" s="48" t="s">
        <v>1246</v>
      </c>
      <c r="C1194" s="49" t="s">
        <v>29</v>
      </c>
      <c r="D1194" s="49" t="s">
        <v>36</v>
      </c>
      <c r="E1194" s="48" t="s">
        <v>1</v>
      </c>
      <c r="F1194" s="48" t="s">
        <v>1</v>
      </c>
      <c r="G1194" s="48" t="s">
        <v>1</v>
      </c>
      <c r="K1194" s="48"/>
      <c r="L1194" s="49"/>
      <c r="M1194" s="49"/>
      <c r="N1194" s="48"/>
      <c r="O1194" s="48"/>
    </row>
    <row r="1195" spans="1:15" hidden="1">
      <c r="A1195" s="10" t="s">
        <v>960</v>
      </c>
      <c r="B1195" s="48" t="s">
        <v>1247</v>
      </c>
      <c r="C1195" s="49" t="s">
        <v>29</v>
      </c>
      <c r="D1195" s="49" t="s">
        <v>30</v>
      </c>
      <c r="E1195" s="48" t="s">
        <v>1</v>
      </c>
      <c r="F1195" s="48" t="s">
        <v>1</v>
      </c>
      <c r="G1195" s="48" t="s">
        <v>1</v>
      </c>
      <c r="K1195" s="48"/>
      <c r="L1195" s="49"/>
      <c r="M1195" s="49"/>
      <c r="N1195" s="48"/>
      <c r="O1195" s="48"/>
    </row>
    <row r="1196" spans="1:15" hidden="1">
      <c r="A1196" s="10" t="s">
        <v>960</v>
      </c>
      <c r="B1196" s="48" t="s">
        <v>1248</v>
      </c>
      <c r="C1196" s="49" t="s">
        <v>71</v>
      </c>
      <c r="D1196" s="49" t="s">
        <v>30</v>
      </c>
      <c r="E1196" s="48" t="s">
        <v>1</v>
      </c>
      <c r="F1196" s="48" t="s">
        <v>1</v>
      </c>
      <c r="G1196" s="48" t="s">
        <v>1</v>
      </c>
      <c r="K1196" s="48"/>
      <c r="L1196" s="49"/>
      <c r="M1196" s="49"/>
      <c r="N1196" s="48"/>
      <c r="O1196" s="48"/>
    </row>
    <row r="1197" spans="1:15" hidden="1">
      <c r="A1197" s="10" t="s">
        <v>960</v>
      </c>
      <c r="B1197" s="48" t="s">
        <v>1249</v>
      </c>
      <c r="C1197" s="49" t="s">
        <v>29</v>
      </c>
      <c r="D1197" s="49" t="s">
        <v>36</v>
      </c>
      <c r="E1197" s="48" t="s">
        <v>1</v>
      </c>
      <c r="F1197" s="48" t="s">
        <v>1</v>
      </c>
      <c r="G1197" s="48" t="s">
        <v>1</v>
      </c>
      <c r="K1197" s="48"/>
      <c r="L1197" s="49"/>
      <c r="M1197" s="49"/>
      <c r="N1197" s="48"/>
      <c r="O1197" s="48"/>
    </row>
    <row r="1198" spans="1:15" hidden="1">
      <c r="A1198" s="10" t="s">
        <v>960</v>
      </c>
      <c r="B1198" s="48" t="s">
        <v>1250</v>
      </c>
      <c r="C1198" s="49" t="s">
        <v>29</v>
      </c>
      <c r="D1198" s="49" t="s">
        <v>36</v>
      </c>
      <c r="E1198" s="48" t="s">
        <v>1</v>
      </c>
      <c r="F1198" s="48" t="s">
        <v>1</v>
      </c>
      <c r="G1198" s="48" t="s">
        <v>1</v>
      </c>
      <c r="K1198" s="48"/>
      <c r="L1198" s="49"/>
      <c r="M1198" s="49"/>
      <c r="N1198" s="48"/>
      <c r="O1198" s="48"/>
    </row>
    <row r="1199" spans="1:15" hidden="1">
      <c r="A1199" s="10" t="s">
        <v>960</v>
      </c>
      <c r="B1199" s="48" t="s">
        <v>1251</v>
      </c>
      <c r="C1199" s="49" t="s">
        <v>964</v>
      </c>
      <c r="D1199" s="49" t="s">
        <v>36</v>
      </c>
      <c r="E1199" s="48" t="s">
        <v>2</v>
      </c>
      <c r="F1199" s="48" t="s">
        <v>2</v>
      </c>
      <c r="G1199" s="48" t="s">
        <v>1</v>
      </c>
      <c r="K1199" s="48"/>
      <c r="L1199" s="49"/>
      <c r="M1199" s="49"/>
      <c r="N1199" s="48"/>
      <c r="O1199" s="48"/>
    </row>
    <row r="1200" spans="1:15" hidden="1">
      <c r="A1200" s="10" t="s">
        <v>960</v>
      </c>
      <c r="B1200" s="48" t="s">
        <v>1252</v>
      </c>
      <c r="C1200" s="49" t="s">
        <v>29</v>
      </c>
      <c r="D1200" s="49" t="s">
        <v>30</v>
      </c>
      <c r="E1200" s="48" t="s">
        <v>1</v>
      </c>
      <c r="F1200" s="48" t="s">
        <v>1</v>
      </c>
      <c r="G1200" s="48" t="s">
        <v>1</v>
      </c>
      <c r="K1200" s="48"/>
      <c r="L1200" s="49"/>
      <c r="M1200" s="49"/>
      <c r="N1200" s="48"/>
      <c r="O1200" s="48"/>
    </row>
    <row r="1201" spans="1:15" hidden="1">
      <c r="A1201" s="10" t="s">
        <v>960</v>
      </c>
      <c r="B1201" s="48" t="s">
        <v>1253</v>
      </c>
      <c r="C1201" s="49" t="s">
        <v>29</v>
      </c>
      <c r="D1201" s="49" t="s">
        <v>30</v>
      </c>
      <c r="E1201" s="48" t="s">
        <v>1</v>
      </c>
      <c r="F1201" s="48" t="s">
        <v>1</v>
      </c>
      <c r="G1201" s="48" t="s">
        <v>1</v>
      </c>
      <c r="K1201" s="48"/>
      <c r="L1201" s="49"/>
      <c r="M1201" s="49"/>
      <c r="N1201" s="48"/>
      <c r="O1201" s="48"/>
    </row>
    <row r="1202" spans="1:15" hidden="1">
      <c r="A1202" s="10" t="s">
        <v>960</v>
      </c>
      <c r="B1202" s="48" t="s">
        <v>1254</v>
      </c>
      <c r="C1202" s="49" t="s">
        <v>29</v>
      </c>
      <c r="D1202" s="49" t="s">
        <v>36</v>
      </c>
      <c r="E1202" s="48" t="s">
        <v>1</v>
      </c>
      <c r="F1202" s="48" t="s">
        <v>1</v>
      </c>
      <c r="G1202" s="48" t="s">
        <v>1</v>
      </c>
      <c r="K1202" s="48"/>
      <c r="L1202" s="49"/>
      <c r="M1202" s="49"/>
      <c r="N1202" s="48"/>
      <c r="O1202" s="48"/>
    </row>
    <row r="1203" spans="1:15" hidden="1">
      <c r="A1203" s="10" t="s">
        <v>960</v>
      </c>
      <c r="B1203" s="48" t="s">
        <v>1255</v>
      </c>
      <c r="C1203" s="49" t="s">
        <v>35</v>
      </c>
      <c r="D1203" s="49" t="s">
        <v>30</v>
      </c>
      <c r="E1203" s="48" t="s">
        <v>3</v>
      </c>
      <c r="F1203" s="48" t="s">
        <v>3</v>
      </c>
      <c r="G1203" s="48" t="s">
        <v>3</v>
      </c>
      <c r="I1203">
        <v>1</v>
      </c>
      <c r="K1203" s="48"/>
      <c r="L1203" s="49"/>
      <c r="M1203" s="49"/>
      <c r="N1203" s="48"/>
      <c r="O1203" s="48"/>
    </row>
    <row r="1204" spans="1:15" hidden="1">
      <c r="A1204" s="10" t="s">
        <v>960</v>
      </c>
      <c r="B1204" s="48" t="s">
        <v>1256</v>
      </c>
      <c r="C1204" s="49" t="s">
        <v>29</v>
      </c>
      <c r="D1204" s="49" t="s">
        <v>30</v>
      </c>
      <c r="E1204" s="48" t="s">
        <v>1</v>
      </c>
      <c r="F1204" s="48" t="s">
        <v>1</v>
      </c>
      <c r="G1204" s="48" t="s">
        <v>1</v>
      </c>
      <c r="K1204" s="48"/>
      <c r="L1204" s="49"/>
      <c r="M1204" s="49"/>
      <c r="N1204" s="48"/>
      <c r="O1204" s="48"/>
    </row>
    <row r="1205" spans="1:15" hidden="1">
      <c r="A1205" s="10" t="s">
        <v>960</v>
      </c>
      <c r="B1205" s="48" t="s">
        <v>1257</v>
      </c>
      <c r="C1205" s="49" t="s">
        <v>29</v>
      </c>
      <c r="D1205" s="49" t="s">
        <v>30</v>
      </c>
      <c r="E1205" s="48" t="s">
        <v>1</v>
      </c>
      <c r="F1205" s="48" t="s">
        <v>1</v>
      </c>
      <c r="G1205" s="48" t="s">
        <v>1</v>
      </c>
      <c r="K1205" s="48"/>
      <c r="L1205" s="49"/>
      <c r="M1205" s="49"/>
      <c r="N1205" s="48"/>
      <c r="O1205" s="48"/>
    </row>
    <row r="1206" spans="1:15" hidden="1">
      <c r="A1206" s="10" t="s">
        <v>960</v>
      </c>
      <c r="B1206" s="48" t="s">
        <v>1258</v>
      </c>
      <c r="C1206" s="49" t="s">
        <v>29</v>
      </c>
      <c r="D1206" s="49" t="s">
        <v>30</v>
      </c>
      <c r="E1206" s="48" t="s">
        <v>1</v>
      </c>
      <c r="F1206" s="48" t="s">
        <v>1</v>
      </c>
      <c r="G1206" s="48" t="s">
        <v>1</v>
      </c>
      <c r="K1206" s="48"/>
      <c r="L1206" s="49"/>
      <c r="M1206" s="49"/>
      <c r="N1206" s="48"/>
      <c r="O1206" s="48"/>
    </row>
    <row r="1207" spans="1:15" hidden="1">
      <c r="A1207" s="10" t="s">
        <v>960</v>
      </c>
      <c r="B1207" s="48" t="s">
        <v>1259</v>
      </c>
      <c r="C1207" s="49" t="s">
        <v>29</v>
      </c>
      <c r="D1207" s="49" t="s">
        <v>36</v>
      </c>
      <c r="E1207" s="48" t="s">
        <v>1</v>
      </c>
      <c r="F1207" s="48" t="s">
        <v>1</v>
      </c>
      <c r="G1207" s="48" t="s">
        <v>1</v>
      </c>
      <c r="K1207" s="48"/>
      <c r="L1207" s="49"/>
      <c r="M1207" s="49"/>
      <c r="N1207" s="48"/>
      <c r="O1207" s="48"/>
    </row>
    <row r="1208" spans="1:15" hidden="1">
      <c r="A1208" s="10" t="s">
        <v>960</v>
      </c>
      <c r="B1208" s="48" t="s">
        <v>1260</v>
      </c>
      <c r="C1208" s="49" t="s">
        <v>29</v>
      </c>
      <c r="D1208" s="49" t="s">
        <v>30</v>
      </c>
      <c r="E1208" s="48" t="s">
        <v>1</v>
      </c>
      <c r="F1208" s="48" t="s">
        <v>1</v>
      </c>
      <c r="G1208" s="48" t="s">
        <v>1</v>
      </c>
      <c r="K1208" s="48"/>
      <c r="L1208" s="49"/>
      <c r="M1208" s="49"/>
      <c r="N1208" s="48"/>
      <c r="O1208" s="48"/>
    </row>
    <row r="1209" spans="1:15" hidden="1">
      <c r="A1209" s="10" t="s">
        <v>960</v>
      </c>
      <c r="B1209" s="48" t="s">
        <v>1261</v>
      </c>
      <c r="C1209" s="49" t="s">
        <v>29</v>
      </c>
      <c r="D1209" s="49" t="s">
        <v>30</v>
      </c>
      <c r="E1209" s="48" t="s">
        <v>4</v>
      </c>
      <c r="F1209" s="48" t="s">
        <v>4</v>
      </c>
      <c r="G1209" s="48" t="s">
        <v>4</v>
      </c>
      <c r="K1209" s="48"/>
      <c r="L1209" s="49"/>
      <c r="M1209" s="49"/>
      <c r="N1209" s="48"/>
      <c r="O1209" s="48"/>
    </row>
    <row r="1210" spans="1:15" hidden="1">
      <c r="A1210" s="10" t="s">
        <v>960</v>
      </c>
      <c r="B1210" s="48" t="s">
        <v>1262</v>
      </c>
      <c r="C1210" s="49" t="s">
        <v>29</v>
      </c>
      <c r="D1210" s="49" t="s">
        <v>30</v>
      </c>
      <c r="E1210" s="48" t="s">
        <v>1</v>
      </c>
      <c r="F1210" s="48" t="s">
        <v>1</v>
      </c>
      <c r="G1210" s="48" t="s">
        <v>1</v>
      </c>
      <c r="K1210" s="48"/>
      <c r="L1210" s="49"/>
      <c r="M1210" s="49"/>
      <c r="N1210" s="48"/>
      <c r="O1210" s="48"/>
    </row>
    <row r="1211" spans="1:15" hidden="1">
      <c r="A1211" s="10" t="s">
        <v>960</v>
      </c>
      <c r="B1211" s="48" t="s">
        <v>1263</v>
      </c>
      <c r="C1211" s="49" t="s">
        <v>29</v>
      </c>
      <c r="D1211" s="49" t="s">
        <v>30</v>
      </c>
      <c r="E1211" s="48" t="s">
        <v>1</v>
      </c>
      <c r="F1211" s="48" t="s">
        <v>1</v>
      </c>
      <c r="G1211" s="48" t="s">
        <v>1</v>
      </c>
      <c r="K1211" s="48"/>
      <c r="L1211" s="49"/>
      <c r="M1211" s="49"/>
      <c r="N1211" s="48"/>
      <c r="O1211" s="48"/>
    </row>
    <row r="1212" spans="1:15" hidden="1">
      <c r="A1212" s="10" t="s">
        <v>960</v>
      </c>
      <c r="B1212" s="48" t="s">
        <v>1264</v>
      </c>
      <c r="C1212" s="49" t="s">
        <v>29</v>
      </c>
      <c r="D1212" s="49" t="s">
        <v>36</v>
      </c>
      <c r="E1212" s="48" t="s">
        <v>1</v>
      </c>
      <c r="F1212" s="48" t="s">
        <v>1</v>
      </c>
      <c r="G1212" s="48" t="s">
        <v>1</v>
      </c>
      <c r="K1212" s="48"/>
      <c r="L1212" s="49"/>
      <c r="M1212" s="49"/>
      <c r="N1212" s="48"/>
      <c r="O1212" s="48"/>
    </row>
    <row r="1213" spans="1:15" hidden="1">
      <c r="A1213" s="10" t="s">
        <v>960</v>
      </c>
      <c r="B1213" s="48" t="s">
        <v>1265</v>
      </c>
      <c r="C1213" s="49" t="s">
        <v>29</v>
      </c>
      <c r="D1213" s="49" t="s">
        <v>36</v>
      </c>
      <c r="E1213" s="48" t="s">
        <v>1</v>
      </c>
      <c r="F1213" s="48" t="s">
        <v>1</v>
      </c>
      <c r="G1213" s="48" t="s">
        <v>1</v>
      </c>
      <c r="K1213" s="48"/>
      <c r="L1213" s="49"/>
      <c r="M1213" s="49"/>
      <c r="N1213" s="48"/>
      <c r="O1213" s="48"/>
    </row>
    <row r="1214" spans="1:15" hidden="1">
      <c r="A1214" s="10" t="s">
        <v>960</v>
      </c>
      <c r="B1214" s="48" t="s">
        <v>1266</v>
      </c>
      <c r="C1214" s="49" t="s">
        <v>29</v>
      </c>
      <c r="D1214" s="49" t="s">
        <v>36</v>
      </c>
      <c r="E1214" s="48" t="s">
        <v>1</v>
      </c>
      <c r="F1214" s="48" t="s">
        <v>1</v>
      </c>
      <c r="G1214" s="48" t="s">
        <v>1</v>
      </c>
      <c r="K1214" s="48"/>
      <c r="L1214" s="49"/>
      <c r="M1214" s="49"/>
      <c r="N1214" s="48"/>
      <c r="O1214" s="48"/>
    </row>
    <row r="1215" spans="1:15" hidden="1">
      <c r="A1215" s="10" t="s">
        <v>960</v>
      </c>
      <c r="B1215" s="48" t="s">
        <v>1267</v>
      </c>
      <c r="C1215" s="49" t="s">
        <v>54</v>
      </c>
      <c r="D1215" s="49" t="s">
        <v>36</v>
      </c>
      <c r="E1215" s="48" t="s">
        <v>3</v>
      </c>
      <c r="F1215" s="48" t="s">
        <v>3</v>
      </c>
      <c r="G1215" s="48" t="s">
        <v>2</v>
      </c>
      <c r="K1215" s="48"/>
      <c r="L1215" s="49"/>
      <c r="M1215" s="49"/>
      <c r="N1215" s="48"/>
      <c r="O1215" s="48"/>
    </row>
    <row r="1216" spans="1:15" hidden="1">
      <c r="A1216" s="10" t="s">
        <v>960</v>
      </c>
      <c r="B1216" s="48" t="s">
        <v>1268</v>
      </c>
      <c r="C1216" s="49" t="s">
        <v>42</v>
      </c>
      <c r="D1216" s="49" t="s">
        <v>36</v>
      </c>
      <c r="E1216" s="48" t="s">
        <v>3</v>
      </c>
      <c r="F1216" s="48" t="s">
        <v>3</v>
      </c>
      <c r="G1216" s="48" t="s">
        <v>3</v>
      </c>
      <c r="K1216" s="48"/>
      <c r="L1216" s="49"/>
      <c r="M1216" s="49"/>
      <c r="N1216" s="48"/>
      <c r="O1216" s="48"/>
    </row>
    <row r="1217" spans="1:15" hidden="1">
      <c r="A1217" s="10" t="s">
        <v>960</v>
      </c>
      <c r="B1217" s="48" t="s">
        <v>1269</v>
      </c>
      <c r="C1217" s="49" t="s">
        <v>35</v>
      </c>
      <c r="D1217" s="49" t="s">
        <v>36</v>
      </c>
      <c r="E1217" s="48" t="s">
        <v>4</v>
      </c>
      <c r="F1217" s="48" t="s">
        <v>4</v>
      </c>
      <c r="G1217" s="48" t="s">
        <v>3</v>
      </c>
      <c r="I1217">
        <v>1</v>
      </c>
      <c r="K1217" s="48"/>
      <c r="L1217" s="49"/>
      <c r="M1217" s="49"/>
      <c r="N1217" s="48"/>
      <c r="O1217" s="48"/>
    </row>
    <row r="1218" spans="1:15" hidden="1">
      <c r="A1218" s="10" t="s">
        <v>960</v>
      </c>
      <c r="B1218" s="48" t="s">
        <v>1270</v>
      </c>
      <c r="C1218" s="49" t="s">
        <v>42</v>
      </c>
      <c r="D1218" s="49" t="s">
        <v>36</v>
      </c>
      <c r="E1218" s="48" t="s">
        <v>1</v>
      </c>
      <c r="F1218" s="48" t="s">
        <v>1</v>
      </c>
      <c r="G1218" s="48" t="s">
        <v>1</v>
      </c>
      <c r="K1218" s="48"/>
      <c r="L1218" s="49"/>
      <c r="M1218" s="49"/>
      <c r="N1218" s="48"/>
      <c r="O1218" s="48"/>
    </row>
    <row r="1219" spans="1:15" hidden="1">
      <c r="A1219" s="10" t="s">
        <v>960</v>
      </c>
      <c r="B1219" s="48" t="s">
        <v>1271</v>
      </c>
      <c r="C1219" s="49" t="s">
        <v>29</v>
      </c>
      <c r="D1219" s="49" t="s">
        <v>30</v>
      </c>
      <c r="E1219" s="48" t="s">
        <v>1</v>
      </c>
      <c r="F1219" s="48" t="s">
        <v>1</v>
      </c>
      <c r="G1219" s="48" t="s">
        <v>1</v>
      </c>
      <c r="K1219" s="48"/>
      <c r="L1219" s="49"/>
      <c r="M1219" s="49"/>
      <c r="N1219" s="48"/>
      <c r="O1219" s="48"/>
    </row>
    <row r="1220" spans="1:15" hidden="1">
      <c r="A1220" s="10" t="s">
        <v>960</v>
      </c>
      <c r="B1220" s="48" t="s">
        <v>1272</v>
      </c>
      <c r="C1220" s="49" t="s">
        <v>1235</v>
      </c>
      <c r="D1220" s="49" t="s">
        <v>36</v>
      </c>
      <c r="E1220" s="48" t="s">
        <v>2</v>
      </c>
      <c r="F1220" s="48" t="s">
        <v>2</v>
      </c>
      <c r="G1220" s="48" t="s">
        <v>1</v>
      </c>
      <c r="K1220" s="48"/>
      <c r="L1220" s="49"/>
      <c r="M1220" s="49"/>
      <c r="N1220" s="48"/>
      <c r="O1220" s="48"/>
    </row>
    <row r="1221" spans="1:15" hidden="1">
      <c r="A1221" s="10" t="s">
        <v>960</v>
      </c>
      <c r="B1221" s="48" t="s">
        <v>1273</v>
      </c>
      <c r="C1221" s="49" t="s">
        <v>964</v>
      </c>
      <c r="D1221" s="49" t="s">
        <v>36</v>
      </c>
      <c r="E1221" s="48" t="s">
        <v>3</v>
      </c>
      <c r="F1221" s="48" t="s">
        <v>3</v>
      </c>
      <c r="G1221" s="48" t="s">
        <v>2</v>
      </c>
      <c r="K1221" s="48"/>
      <c r="L1221" s="49"/>
      <c r="M1221" s="49"/>
      <c r="N1221" s="48"/>
      <c r="O1221" s="48"/>
    </row>
    <row r="1222" spans="1:15" hidden="1">
      <c r="A1222" s="10" t="s">
        <v>960</v>
      </c>
      <c r="B1222" s="48" t="s">
        <v>1274</v>
      </c>
      <c r="C1222" s="49" t="s">
        <v>29</v>
      </c>
      <c r="D1222" s="49" t="s">
        <v>36</v>
      </c>
      <c r="E1222" s="48" t="s">
        <v>1</v>
      </c>
      <c r="F1222" s="48" t="s">
        <v>1</v>
      </c>
      <c r="G1222" s="48" t="s">
        <v>1</v>
      </c>
      <c r="K1222" s="48"/>
      <c r="L1222" s="49"/>
      <c r="M1222" s="49"/>
      <c r="N1222" s="48"/>
      <c r="O1222" s="48"/>
    </row>
    <row r="1223" spans="1:15" hidden="1">
      <c r="A1223" s="10" t="s">
        <v>960</v>
      </c>
      <c r="B1223" s="48" t="s">
        <v>1275</v>
      </c>
      <c r="C1223" s="49" t="s">
        <v>29</v>
      </c>
      <c r="D1223" s="49" t="s">
        <v>30</v>
      </c>
      <c r="E1223" s="48" t="s">
        <v>1</v>
      </c>
      <c r="F1223" s="48" t="s">
        <v>1</v>
      </c>
      <c r="G1223" s="48" t="s">
        <v>1</v>
      </c>
      <c r="K1223" s="48"/>
      <c r="L1223" s="49"/>
      <c r="M1223" s="49"/>
      <c r="N1223" s="48"/>
      <c r="O1223" s="48"/>
    </row>
    <row r="1224" spans="1:15" hidden="1">
      <c r="A1224" s="10" t="s">
        <v>960</v>
      </c>
      <c r="B1224" s="48" t="s">
        <v>1276</v>
      </c>
      <c r="C1224" s="49" t="s">
        <v>964</v>
      </c>
      <c r="D1224" s="49" t="s">
        <v>36</v>
      </c>
      <c r="E1224" s="48" t="s">
        <v>1</v>
      </c>
      <c r="F1224" s="48" t="s">
        <v>1</v>
      </c>
      <c r="G1224" s="48" t="s">
        <v>1</v>
      </c>
      <c r="K1224" s="48"/>
      <c r="L1224" s="49"/>
      <c r="M1224" s="49"/>
      <c r="N1224" s="48"/>
      <c r="O1224" s="48"/>
    </row>
    <row r="1225" spans="1:15" hidden="1">
      <c r="A1225" s="10" t="s">
        <v>960</v>
      </c>
      <c r="B1225" s="48" t="s">
        <v>1277</v>
      </c>
      <c r="C1225" s="49" t="s">
        <v>964</v>
      </c>
      <c r="D1225" s="49" t="s">
        <v>36</v>
      </c>
      <c r="E1225" s="48" t="s">
        <v>3</v>
      </c>
      <c r="F1225" s="48" t="s">
        <v>3</v>
      </c>
      <c r="G1225" s="48" t="s">
        <v>3</v>
      </c>
      <c r="K1225" s="48"/>
      <c r="L1225" s="49"/>
      <c r="M1225" s="49"/>
      <c r="N1225" s="48"/>
      <c r="O1225" s="48"/>
    </row>
    <row r="1226" spans="1:15" hidden="1">
      <c r="A1226" s="10" t="s">
        <v>960</v>
      </c>
      <c r="B1226" s="48" t="s">
        <v>1278</v>
      </c>
      <c r="C1226" s="49" t="s">
        <v>35</v>
      </c>
      <c r="D1226" s="49" t="s">
        <v>36</v>
      </c>
      <c r="E1226" s="48" t="s">
        <v>3</v>
      </c>
      <c r="F1226" s="48" t="s">
        <v>3</v>
      </c>
      <c r="G1226" s="48" t="s">
        <v>3</v>
      </c>
      <c r="I1226">
        <v>1</v>
      </c>
      <c r="K1226" s="48"/>
      <c r="L1226" s="49"/>
      <c r="M1226" s="49"/>
      <c r="N1226" s="48"/>
      <c r="O1226" s="48"/>
    </row>
    <row r="1227" spans="1:15" hidden="1">
      <c r="A1227" s="10" t="s">
        <v>960</v>
      </c>
      <c r="B1227" s="48" t="s">
        <v>1279</v>
      </c>
      <c r="C1227" s="49" t="s">
        <v>29</v>
      </c>
      <c r="D1227" s="49" t="s">
        <v>36</v>
      </c>
      <c r="E1227" s="48" t="s">
        <v>1</v>
      </c>
      <c r="F1227" s="48" t="s">
        <v>1</v>
      </c>
      <c r="G1227" s="48" t="s">
        <v>1</v>
      </c>
      <c r="K1227" s="48"/>
      <c r="L1227" s="49"/>
      <c r="M1227" s="49"/>
      <c r="N1227" s="48"/>
      <c r="O1227" s="48"/>
    </row>
    <row r="1228" spans="1:15" hidden="1">
      <c r="A1228" s="10" t="s">
        <v>960</v>
      </c>
      <c r="B1228" s="48" t="s">
        <v>1280</v>
      </c>
      <c r="C1228" s="49" t="s">
        <v>42</v>
      </c>
      <c r="D1228" s="49" t="s">
        <v>36</v>
      </c>
      <c r="E1228" s="48" t="s">
        <v>1</v>
      </c>
      <c r="F1228" s="48" t="s">
        <v>2</v>
      </c>
      <c r="G1228" s="48" t="s">
        <v>1</v>
      </c>
      <c r="K1228" s="48"/>
      <c r="L1228" s="49"/>
      <c r="M1228" s="49"/>
      <c r="N1228" s="48"/>
      <c r="O1228" s="48"/>
    </row>
    <row r="1229" spans="1:15" hidden="1">
      <c r="A1229" s="10" t="s">
        <v>960</v>
      </c>
      <c r="B1229" s="48" t="s">
        <v>1281</v>
      </c>
      <c r="C1229" s="49" t="s">
        <v>29</v>
      </c>
      <c r="D1229" s="49" t="s">
        <v>36</v>
      </c>
      <c r="E1229" s="48" t="s">
        <v>1</v>
      </c>
      <c r="F1229" s="48" t="s">
        <v>1</v>
      </c>
      <c r="G1229" s="48" t="s">
        <v>1</v>
      </c>
      <c r="K1229" s="48"/>
      <c r="L1229" s="49"/>
      <c r="M1229" s="49"/>
      <c r="N1229" s="48"/>
      <c r="O1229" s="48"/>
    </row>
    <row r="1230" spans="1:15" hidden="1">
      <c r="A1230" s="10" t="s">
        <v>960</v>
      </c>
      <c r="B1230" s="48" t="s">
        <v>1282</v>
      </c>
      <c r="C1230" s="49" t="s">
        <v>71</v>
      </c>
      <c r="D1230" s="49" t="s">
        <v>36</v>
      </c>
      <c r="E1230" s="48" t="s">
        <v>3</v>
      </c>
      <c r="F1230" s="48" t="s">
        <v>3</v>
      </c>
      <c r="G1230" s="48" t="s">
        <v>2</v>
      </c>
      <c r="K1230" s="48"/>
      <c r="L1230" s="49"/>
      <c r="M1230" s="49"/>
      <c r="N1230" s="48"/>
      <c r="O1230" s="48"/>
    </row>
    <row r="1231" spans="1:15" hidden="1">
      <c r="A1231" s="10" t="s">
        <v>960</v>
      </c>
      <c r="B1231" s="48" t="s">
        <v>1283</v>
      </c>
      <c r="C1231" s="49" t="s">
        <v>29</v>
      </c>
      <c r="D1231" s="49" t="s">
        <v>36</v>
      </c>
      <c r="E1231" s="48" t="s">
        <v>1</v>
      </c>
      <c r="F1231" s="48" t="s">
        <v>1</v>
      </c>
      <c r="G1231" s="48" t="s">
        <v>1</v>
      </c>
      <c r="K1231" s="48"/>
      <c r="L1231" s="49"/>
      <c r="M1231" s="49"/>
      <c r="N1231" s="48"/>
      <c r="O1231" s="48"/>
    </row>
    <row r="1232" spans="1:15" hidden="1">
      <c r="A1232" s="10" t="s">
        <v>960</v>
      </c>
      <c r="B1232" s="48" t="s">
        <v>1284</v>
      </c>
      <c r="C1232" s="49" t="s">
        <v>29</v>
      </c>
      <c r="D1232" s="49" t="s">
        <v>36</v>
      </c>
      <c r="E1232" s="48" t="s">
        <v>1</v>
      </c>
      <c r="F1232" s="48" t="s">
        <v>1</v>
      </c>
      <c r="G1232" s="48" t="s">
        <v>1</v>
      </c>
      <c r="K1232" s="48"/>
      <c r="L1232" s="49"/>
      <c r="M1232" s="49"/>
      <c r="N1232" s="48"/>
      <c r="O1232" s="48"/>
    </row>
    <row r="1233" spans="1:15" hidden="1">
      <c r="A1233" s="10" t="s">
        <v>960</v>
      </c>
      <c r="B1233" s="48" t="s">
        <v>1285</v>
      </c>
      <c r="C1233" s="49" t="s">
        <v>42</v>
      </c>
      <c r="D1233" s="49" t="s">
        <v>36</v>
      </c>
      <c r="E1233" s="48" t="s">
        <v>1</v>
      </c>
      <c r="F1233" s="48" t="s">
        <v>1</v>
      </c>
      <c r="G1233" s="48" t="s">
        <v>1</v>
      </c>
      <c r="K1233" s="48"/>
      <c r="L1233" s="49"/>
      <c r="M1233" s="49"/>
      <c r="N1233" s="48"/>
      <c r="O1233" s="48"/>
    </row>
    <row r="1234" spans="1:15" hidden="1">
      <c r="A1234" s="10" t="s">
        <v>960</v>
      </c>
      <c r="B1234" s="48" t="s">
        <v>1286</v>
      </c>
      <c r="C1234" s="49" t="s">
        <v>42</v>
      </c>
      <c r="D1234" s="49" t="s">
        <v>36</v>
      </c>
      <c r="E1234" s="48" t="s">
        <v>1</v>
      </c>
      <c r="F1234" s="48" t="s">
        <v>1</v>
      </c>
      <c r="G1234" s="48" t="s">
        <v>1</v>
      </c>
      <c r="K1234" s="48"/>
      <c r="L1234" s="49"/>
      <c r="M1234" s="49"/>
      <c r="N1234" s="48"/>
      <c r="O1234" s="48"/>
    </row>
    <row r="1235" spans="1:15" hidden="1">
      <c r="A1235" s="10" t="s">
        <v>960</v>
      </c>
      <c r="B1235" s="48" t="s">
        <v>1287</v>
      </c>
      <c r="C1235" s="49" t="s">
        <v>29</v>
      </c>
      <c r="D1235" s="49" t="s">
        <v>36</v>
      </c>
      <c r="E1235" s="48" t="s">
        <v>1</v>
      </c>
      <c r="F1235" s="48" t="s">
        <v>1</v>
      </c>
      <c r="G1235" s="48" t="s">
        <v>1</v>
      </c>
      <c r="K1235" s="48"/>
      <c r="L1235" s="49"/>
      <c r="M1235" s="49"/>
      <c r="N1235" s="48"/>
      <c r="O1235" s="48"/>
    </row>
    <row r="1236" spans="1:15" hidden="1">
      <c r="A1236" s="10" t="s">
        <v>960</v>
      </c>
      <c r="B1236" s="48" t="s">
        <v>1288</v>
      </c>
      <c r="C1236" s="49" t="s">
        <v>29</v>
      </c>
      <c r="D1236" s="49" t="s">
        <v>36</v>
      </c>
      <c r="E1236" s="48" t="s">
        <v>1</v>
      </c>
      <c r="F1236" s="48" t="s">
        <v>1</v>
      </c>
      <c r="G1236" s="48" t="s">
        <v>1</v>
      </c>
      <c r="K1236" s="48"/>
      <c r="L1236" s="49"/>
      <c r="M1236" s="49"/>
      <c r="N1236" s="48"/>
      <c r="O1236" s="48"/>
    </row>
    <row r="1237" spans="1:15" hidden="1">
      <c r="A1237" s="10" t="s">
        <v>960</v>
      </c>
      <c r="B1237" s="48" t="s">
        <v>1289</v>
      </c>
      <c r="C1237" s="49" t="s">
        <v>29</v>
      </c>
      <c r="D1237" s="49" t="s">
        <v>36</v>
      </c>
      <c r="E1237" s="48" t="s">
        <v>1</v>
      </c>
      <c r="F1237" s="48" t="s">
        <v>1</v>
      </c>
      <c r="G1237" s="48" t="s">
        <v>1</v>
      </c>
      <c r="K1237" s="48"/>
      <c r="L1237" s="49"/>
      <c r="M1237" s="49"/>
      <c r="N1237" s="48"/>
      <c r="O1237" s="48"/>
    </row>
    <row r="1238" spans="1:15" hidden="1">
      <c r="A1238" s="10" t="s">
        <v>960</v>
      </c>
      <c r="B1238" s="48" t="s">
        <v>1290</v>
      </c>
      <c r="C1238" s="49" t="s">
        <v>29</v>
      </c>
      <c r="D1238" s="49" t="s">
        <v>36</v>
      </c>
      <c r="E1238" s="48" t="s">
        <v>3</v>
      </c>
      <c r="F1238" s="48" t="s">
        <v>2</v>
      </c>
      <c r="G1238" s="48" t="s">
        <v>1</v>
      </c>
      <c r="K1238" s="48"/>
      <c r="L1238" s="49"/>
      <c r="M1238" s="49"/>
      <c r="N1238" s="48"/>
      <c r="O1238" s="48"/>
    </row>
    <row r="1239" spans="1:15" hidden="1">
      <c r="A1239" s="10" t="s">
        <v>960</v>
      </c>
      <c r="B1239" s="48" t="s">
        <v>1291</v>
      </c>
      <c r="C1239" s="49" t="s">
        <v>35</v>
      </c>
      <c r="D1239" s="49" t="s">
        <v>36</v>
      </c>
      <c r="E1239" s="48" t="s">
        <v>1</v>
      </c>
      <c r="F1239" s="48" t="s">
        <v>1</v>
      </c>
      <c r="G1239" s="48" t="s">
        <v>1</v>
      </c>
      <c r="K1239" s="48"/>
      <c r="L1239" s="49"/>
      <c r="M1239" s="49"/>
      <c r="N1239" s="48"/>
      <c r="O1239" s="48"/>
    </row>
    <row r="1240" spans="1:15" hidden="1">
      <c r="A1240" s="10" t="s">
        <v>960</v>
      </c>
      <c r="B1240" s="48" t="s">
        <v>1292</v>
      </c>
      <c r="C1240" s="49" t="s">
        <v>71</v>
      </c>
      <c r="D1240" s="49" t="s">
        <v>36</v>
      </c>
      <c r="E1240" s="48" t="s">
        <v>3</v>
      </c>
      <c r="F1240" s="48" t="s">
        <v>3</v>
      </c>
      <c r="G1240" s="48" t="s">
        <v>3</v>
      </c>
      <c r="K1240" s="48"/>
      <c r="L1240" s="49"/>
      <c r="M1240" s="49"/>
      <c r="N1240" s="48"/>
      <c r="O1240" s="48"/>
    </row>
    <row r="1241" spans="1:15" hidden="1">
      <c r="A1241" s="10" t="s">
        <v>960</v>
      </c>
      <c r="B1241" s="48" t="s">
        <v>1293</v>
      </c>
      <c r="C1241" s="49" t="s">
        <v>42</v>
      </c>
      <c r="D1241" s="49" t="s">
        <v>36</v>
      </c>
      <c r="E1241" s="48" t="s">
        <v>1</v>
      </c>
      <c r="F1241" s="48" t="s">
        <v>1</v>
      </c>
      <c r="G1241" s="48" t="s">
        <v>1</v>
      </c>
      <c r="K1241" s="48"/>
      <c r="L1241" s="49"/>
      <c r="M1241" s="49"/>
      <c r="N1241" s="48"/>
      <c r="O1241" s="48"/>
    </row>
    <row r="1242" spans="1:15" hidden="1">
      <c r="A1242" s="10" t="s">
        <v>960</v>
      </c>
      <c r="B1242" s="48" t="s">
        <v>1294</v>
      </c>
      <c r="C1242" s="49" t="s">
        <v>29</v>
      </c>
      <c r="D1242" s="49" t="s">
        <v>30</v>
      </c>
      <c r="E1242" s="48" t="s">
        <v>1</v>
      </c>
      <c r="F1242" s="48" t="s">
        <v>1</v>
      </c>
      <c r="G1242" s="48" t="s">
        <v>1</v>
      </c>
      <c r="K1242" s="48"/>
      <c r="L1242" s="49"/>
      <c r="M1242" s="49"/>
      <c r="N1242" s="48"/>
      <c r="O1242" s="48"/>
    </row>
    <row r="1243" spans="1:15" hidden="1">
      <c r="A1243" s="10" t="s">
        <v>960</v>
      </c>
      <c r="B1243" s="48" t="s">
        <v>1295</v>
      </c>
      <c r="C1243" s="49" t="s">
        <v>42</v>
      </c>
      <c r="D1243" s="49" t="s">
        <v>36</v>
      </c>
      <c r="E1243" s="48" t="s">
        <v>4</v>
      </c>
      <c r="F1243" s="48" t="s">
        <v>4</v>
      </c>
      <c r="G1243" s="48" t="s">
        <v>4</v>
      </c>
      <c r="K1243" s="48"/>
      <c r="L1243" s="49"/>
      <c r="M1243" s="49"/>
      <c r="N1243" s="48"/>
      <c r="O1243" s="48"/>
    </row>
    <row r="1244" spans="1:15" hidden="1">
      <c r="A1244" s="10" t="s">
        <v>960</v>
      </c>
      <c r="B1244" s="48" t="s">
        <v>1296</v>
      </c>
      <c r="C1244" s="49" t="s">
        <v>54</v>
      </c>
      <c r="D1244" s="49" t="s">
        <v>36</v>
      </c>
      <c r="E1244" s="48" t="s">
        <v>1</v>
      </c>
      <c r="F1244" s="48" t="s">
        <v>1</v>
      </c>
      <c r="G1244" s="48" t="s">
        <v>1</v>
      </c>
      <c r="K1244" s="48"/>
      <c r="L1244" s="49"/>
      <c r="M1244" s="49"/>
      <c r="N1244" s="48"/>
      <c r="O1244" s="48"/>
    </row>
    <row r="1245" spans="1:15" hidden="1">
      <c r="A1245" s="10" t="s">
        <v>960</v>
      </c>
      <c r="B1245" s="48" t="s">
        <v>1297</v>
      </c>
      <c r="C1245" s="49" t="s">
        <v>35</v>
      </c>
      <c r="D1245" s="49" t="s">
        <v>36</v>
      </c>
      <c r="E1245" s="48" t="s">
        <v>4</v>
      </c>
      <c r="F1245" s="48" t="s">
        <v>4</v>
      </c>
      <c r="G1245" s="48" t="s">
        <v>4</v>
      </c>
      <c r="I1245">
        <v>1</v>
      </c>
      <c r="K1245" s="48"/>
      <c r="L1245" s="49"/>
      <c r="M1245" s="49"/>
      <c r="N1245" s="48"/>
      <c r="O1245" s="48"/>
    </row>
    <row r="1246" spans="1:15" hidden="1">
      <c r="A1246" s="10" t="s">
        <v>960</v>
      </c>
      <c r="B1246" s="48" t="s">
        <v>1298</v>
      </c>
      <c r="C1246" s="49" t="s">
        <v>29</v>
      </c>
      <c r="D1246" s="49" t="s">
        <v>36</v>
      </c>
      <c r="E1246" s="48" t="s">
        <v>1</v>
      </c>
      <c r="F1246" s="48" t="s">
        <v>1</v>
      </c>
      <c r="G1246" s="48" t="s">
        <v>1</v>
      </c>
      <c r="K1246" s="48"/>
      <c r="L1246" s="49"/>
      <c r="M1246" s="49"/>
      <c r="N1246" s="48"/>
      <c r="O1246" s="48"/>
    </row>
    <row r="1247" spans="1:15" hidden="1">
      <c r="A1247" s="10" t="s">
        <v>960</v>
      </c>
      <c r="B1247" s="48" t="s">
        <v>1299</v>
      </c>
      <c r="C1247" s="49" t="s">
        <v>42</v>
      </c>
      <c r="D1247" s="49" t="s">
        <v>36</v>
      </c>
      <c r="E1247" s="48" t="s">
        <v>3</v>
      </c>
      <c r="F1247" s="48" t="s">
        <v>1</v>
      </c>
      <c r="G1247" s="48" t="s">
        <v>1</v>
      </c>
      <c r="K1247" s="48"/>
      <c r="L1247" s="49"/>
      <c r="M1247" s="49"/>
      <c r="N1247" s="48"/>
      <c r="O1247" s="48"/>
    </row>
    <row r="1248" spans="1:15" hidden="1">
      <c r="A1248" s="10" t="s">
        <v>960</v>
      </c>
      <c r="B1248" s="48" t="s">
        <v>1300</v>
      </c>
      <c r="C1248" s="49" t="s">
        <v>29</v>
      </c>
      <c r="D1248" s="49" t="s">
        <v>36</v>
      </c>
      <c r="E1248" s="48" t="s">
        <v>1</v>
      </c>
      <c r="F1248" s="48" t="s">
        <v>1</v>
      </c>
      <c r="G1248" s="48" t="s">
        <v>1</v>
      </c>
      <c r="K1248" s="48"/>
      <c r="L1248" s="49"/>
      <c r="M1248" s="49"/>
      <c r="N1248" s="48"/>
      <c r="O1248" s="48"/>
    </row>
    <row r="1249" spans="1:15" hidden="1">
      <c r="A1249" s="10" t="s">
        <v>960</v>
      </c>
      <c r="B1249" s="48" t="s">
        <v>1301</v>
      </c>
      <c r="C1249" s="49" t="s">
        <v>29</v>
      </c>
      <c r="D1249" s="49" t="s">
        <v>36</v>
      </c>
      <c r="E1249" s="48" t="s">
        <v>1</v>
      </c>
      <c r="F1249" s="48" t="s">
        <v>1</v>
      </c>
      <c r="G1249" s="48" t="s">
        <v>1</v>
      </c>
      <c r="K1249" s="48"/>
      <c r="L1249" s="49"/>
      <c r="M1249" s="49"/>
      <c r="N1249" s="48"/>
      <c r="O1249" s="48"/>
    </row>
    <row r="1250" spans="1:15" hidden="1">
      <c r="A1250" s="10" t="s">
        <v>960</v>
      </c>
      <c r="B1250" s="48" t="s">
        <v>1302</v>
      </c>
      <c r="C1250" s="49" t="s">
        <v>29</v>
      </c>
      <c r="D1250" s="49" t="s">
        <v>30</v>
      </c>
      <c r="E1250" s="48" t="s">
        <v>1</v>
      </c>
      <c r="F1250" s="48" t="s">
        <v>1</v>
      </c>
      <c r="G1250" s="48" t="s">
        <v>1</v>
      </c>
      <c r="K1250" s="48"/>
      <c r="L1250" s="49"/>
      <c r="M1250" s="49"/>
      <c r="N1250" s="48"/>
      <c r="O1250" s="48"/>
    </row>
    <row r="1251" spans="1:15" hidden="1">
      <c r="A1251" s="10" t="s">
        <v>960</v>
      </c>
      <c r="B1251" s="48" t="s">
        <v>1303</v>
      </c>
      <c r="C1251" s="49" t="s">
        <v>29</v>
      </c>
      <c r="D1251" s="49" t="s">
        <v>30</v>
      </c>
      <c r="E1251" s="48" t="s">
        <v>1</v>
      </c>
      <c r="F1251" s="48" t="s">
        <v>1</v>
      </c>
      <c r="G1251" s="48" t="s">
        <v>1</v>
      </c>
      <c r="K1251" s="48"/>
      <c r="L1251" s="49"/>
      <c r="M1251" s="49"/>
      <c r="N1251" s="48"/>
      <c r="O1251" s="48"/>
    </row>
    <row r="1252" spans="1:15" hidden="1">
      <c r="A1252" s="10" t="s">
        <v>960</v>
      </c>
      <c r="B1252" s="48" t="s">
        <v>1304</v>
      </c>
      <c r="C1252" s="49" t="s">
        <v>42</v>
      </c>
      <c r="D1252" s="49" t="s">
        <v>36</v>
      </c>
      <c r="E1252" s="48" t="s">
        <v>4</v>
      </c>
      <c r="F1252" s="48" t="s">
        <v>4</v>
      </c>
      <c r="G1252" s="48" t="s">
        <v>4</v>
      </c>
      <c r="K1252" s="48"/>
      <c r="L1252" s="49"/>
      <c r="M1252" s="49"/>
      <c r="N1252" s="48"/>
      <c r="O1252" s="48"/>
    </row>
    <row r="1253" spans="1:15" hidden="1">
      <c r="A1253" s="10" t="s">
        <v>960</v>
      </c>
      <c r="B1253" s="48" t="s">
        <v>1305</v>
      </c>
      <c r="C1253" s="49" t="s">
        <v>29</v>
      </c>
      <c r="D1253" s="49" t="s">
        <v>36</v>
      </c>
      <c r="E1253" s="48" t="s">
        <v>4</v>
      </c>
      <c r="F1253" s="48" t="s">
        <v>4</v>
      </c>
      <c r="G1253" s="48" t="s">
        <v>4</v>
      </c>
      <c r="K1253" s="48"/>
      <c r="L1253" s="49"/>
      <c r="M1253" s="49"/>
      <c r="N1253" s="48"/>
      <c r="O1253" s="48"/>
    </row>
    <row r="1254" spans="1:15" hidden="1">
      <c r="A1254" s="10" t="s">
        <v>960</v>
      </c>
      <c r="B1254" s="48" t="s">
        <v>1306</v>
      </c>
      <c r="C1254" s="49" t="s">
        <v>29</v>
      </c>
      <c r="D1254" s="49" t="s">
        <v>30</v>
      </c>
      <c r="E1254" s="48" t="s">
        <v>1</v>
      </c>
      <c r="F1254" s="48" t="s">
        <v>1</v>
      </c>
      <c r="G1254" s="48" t="s">
        <v>1</v>
      </c>
      <c r="K1254" s="48"/>
      <c r="L1254" s="49"/>
      <c r="M1254" s="49"/>
      <c r="N1254" s="48"/>
      <c r="O1254" s="48"/>
    </row>
    <row r="1255" spans="1:15" hidden="1">
      <c r="A1255" s="10" t="s">
        <v>960</v>
      </c>
      <c r="B1255" s="48" t="s">
        <v>1307</v>
      </c>
      <c r="C1255" s="49" t="s">
        <v>29</v>
      </c>
      <c r="D1255" s="49" t="s">
        <v>36</v>
      </c>
      <c r="E1255" s="48" t="s">
        <v>4</v>
      </c>
      <c r="F1255" s="48" t="s">
        <v>4</v>
      </c>
      <c r="G1255" s="48" t="s">
        <v>4</v>
      </c>
      <c r="K1255" s="48"/>
      <c r="L1255" s="49"/>
      <c r="M1255" s="49"/>
      <c r="N1255" s="48"/>
      <c r="O1255" s="48"/>
    </row>
    <row r="1256" spans="1:15" hidden="1">
      <c r="A1256" s="10" t="s">
        <v>960</v>
      </c>
      <c r="B1256" s="48" t="s">
        <v>1308</v>
      </c>
      <c r="C1256" s="49" t="s">
        <v>29</v>
      </c>
      <c r="D1256" s="49" t="s">
        <v>30</v>
      </c>
      <c r="E1256" s="48" t="s">
        <v>1</v>
      </c>
      <c r="F1256" s="48" t="s">
        <v>1</v>
      </c>
      <c r="G1256" s="48" t="s">
        <v>1</v>
      </c>
      <c r="K1256" s="48"/>
      <c r="L1256" s="49"/>
      <c r="M1256" s="49"/>
      <c r="N1256" s="48"/>
      <c r="O1256" s="48"/>
    </row>
    <row r="1257" spans="1:15" hidden="1">
      <c r="A1257" s="10" t="s">
        <v>960</v>
      </c>
      <c r="B1257" s="48" t="s">
        <v>1309</v>
      </c>
      <c r="C1257" s="49" t="s">
        <v>29</v>
      </c>
      <c r="D1257" s="49" t="s">
        <v>30</v>
      </c>
      <c r="E1257" s="48" t="s">
        <v>1</v>
      </c>
      <c r="F1257" s="48" t="s">
        <v>1</v>
      </c>
      <c r="G1257" s="48" t="s">
        <v>1</v>
      </c>
      <c r="K1257" s="48"/>
      <c r="L1257" s="49"/>
      <c r="M1257" s="49"/>
      <c r="N1257" s="48"/>
      <c r="O1257" s="48"/>
    </row>
    <row r="1258" spans="1:15" hidden="1">
      <c r="A1258" s="10" t="s">
        <v>960</v>
      </c>
      <c r="B1258" s="48" t="s">
        <v>1310</v>
      </c>
      <c r="C1258" s="49" t="s">
        <v>29</v>
      </c>
      <c r="D1258" s="49" t="s">
        <v>36</v>
      </c>
      <c r="E1258" s="48" t="s">
        <v>1</v>
      </c>
      <c r="F1258" s="48" t="s">
        <v>1</v>
      </c>
      <c r="G1258" s="48" t="s">
        <v>1</v>
      </c>
      <c r="K1258" s="48"/>
      <c r="L1258" s="49"/>
      <c r="M1258" s="49"/>
      <c r="N1258" s="48"/>
      <c r="O1258" s="48"/>
    </row>
    <row r="1259" spans="1:15" hidden="1">
      <c r="A1259" s="10" t="s">
        <v>960</v>
      </c>
      <c r="B1259" s="48" t="s">
        <v>1311</v>
      </c>
      <c r="C1259" s="49" t="s">
        <v>29</v>
      </c>
      <c r="D1259" s="49" t="s">
        <v>36</v>
      </c>
      <c r="E1259" s="48" t="s">
        <v>4</v>
      </c>
      <c r="F1259" s="48" t="s">
        <v>4</v>
      </c>
      <c r="G1259" s="48" t="s">
        <v>4</v>
      </c>
      <c r="K1259" s="48"/>
      <c r="L1259" s="49"/>
      <c r="M1259" s="49"/>
      <c r="N1259" s="48"/>
      <c r="O1259" s="48"/>
    </row>
    <row r="1260" spans="1:15" hidden="1">
      <c r="A1260" s="10" t="s">
        <v>960</v>
      </c>
      <c r="B1260" s="48" t="s">
        <v>1312</v>
      </c>
      <c r="C1260" s="49" t="s">
        <v>29</v>
      </c>
      <c r="D1260" s="49" t="s">
        <v>36</v>
      </c>
      <c r="E1260" s="48" t="s">
        <v>1</v>
      </c>
      <c r="F1260" s="48" t="s">
        <v>1</v>
      </c>
      <c r="G1260" s="48" t="s">
        <v>1</v>
      </c>
      <c r="K1260" s="48"/>
      <c r="L1260" s="49"/>
      <c r="M1260" s="49"/>
      <c r="N1260" s="48"/>
      <c r="O1260" s="48"/>
    </row>
    <row r="1261" spans="1:15" hidden="1">
      <c r="A1261" s="10" t="s">
        <v>960</v>
      </c>
      <c r="B1261" s="48" t="s">
        <v>1313</v>
      </c>
      <c r="C1261" s="49" t="s">
        <v>71</v>
      </c>
      <c r="D1261" s="49" t="s">
        <v>36</v>
      </c>
      <c r="E1261" s="48" t="s">
        <v>4</v>
      </c>
      <c r="F1261" s="48" t="s">
        <v>3</v>
      </c>
      <c r="G1261" s="48" t="s">
        <v>3</v>
      </c>
      <c r="K1261" s="48"/>
      <c r="L1261" s="49"/>
      <c r="M1261" s="49"/>
      <c r="N1261" s="48"/>
      <c r="O1261" s="48"/>
    </row>
    <row r="1262" spans="1:15" hidden="1">
      <c r="A1262" s="10" t="s">
        <v>960</v>
      </c>
      <c r="B1262" s="48" t="s">
        <v>1314</v>
      </c>
      <c r="C1262" s="49" t="s">
        <v>29</v>
      </c>
      <c r="D1262" s="49" t="s">
        <v>36</v>
      </c>
      <c r="E1262" s="48" t="s">
        <v>1</v>
      </c>
      <c r="F1262" s="48" t="s">
        <v>1</v>
      </c>
      <c r="G1262" s="48" t="s">
        <v>1</v>
      </c>
      <c r="K1262" s="48"/>
      <c r="L1262" s="49"/>
      <c r="M1262" s="49"/>
      <c r="N1262" s="48"/>
      <c r="O1262" s="48"/>
    </row>
    <row r="1263" spans="1:15" hidden="1">
      <c r="A1263" s="10" t="s">
        <v>960</v>
      </c>
      <c r="B1263" s="48" t="s">
        <v>1315</v>
      </c>
      <c r="C1263" s="49" t="s">
        <v>29</v>
      </c>
      <c r="D1263" s="49" t="s">
        <v>30</v>
      </c>
      <c r="E1263" s="48" t="s">
        <v>1</v>
      </c>
      <c r="F1263" s="48" t="s">
        <v>1</v>
      </c>
      <c r="G1263" s="48" t="s">
        <v>1</v>
      </c>
      <c r="K1263" s="48"/>
      <c r="L1263" s="49"/>
      <c r="M1263" s="49"/>
      <c r="N1263" s="48"/>
      <c r="O1263" s="48"/>
    </row>
    <row r="1264" spans="1:15" hidden="1">
      <c r="A1264" s="10" t="s">
        <v>960</v>
      </c>
      <c r="B1264" s="48" t="s">
        <v>1316</v>
      </c>
      <c r="C1264" s="49" t="s">
        <v>42</v>
      </c>
      <c r="D1264" s="49" t="s">
        <v>36</v>
      </c>
      <c r="E1264" s="48" t="s">
        <v>4</v>
      </c>
      <c r="F1264" s="48" t="s">
        <v>4</v>
      </c>
      <c r="G1264" s="48" t="s">
        <v>4</v>
      </c>
      <c r="K1264" s="48"/>
      <c r="L1264" s="49"/>
      <c r="M1264" s="49"/>
      <c r="N1264" s="48"/>
      <c r="O1264" s="48"/>
    </row>
    <row r="1265" spans="1:15" hidden="1">
      <c r="A1265" s="10" t="s">
        <v>960</v>
      </c>
      <c r="B1265" s="48" t="s">
        <v>1317</v>
      </c>
      <c r="C1265" s="49" t="s">
        <v>35</v>
      </c>
      <c r="D1265" s="49" t="s">
        <v>36</v>
      </c>
      <c r="E1265" s="48" t="s">
        <v>4</v>
      </c>
      <c r="F1265" s="48" t="s">
        <v>4</v>
      </c>
      <c r="G1265" s="48" t="s">
        <v>3</v>
      </c>
      <c r="I1265">
        <v>1</v>
      </c>
      <c r="K1265" s="48"/>
      <c r="L1265" s="49"/>
      <c r="M1265" s="49"/>
      <c r="N1265" s="48"/>
      <c r="O1265" s="48"/>
    </row>
    <row r="1266" spans="1:15" hidden="1">
      <c r="A1266" s="10" t="s">
        <v>960</v>
      </c>
      <c r="B1266" s="48" t="s">
        <v>1318</v>
      </c>
      <c r="C1266" s="49" t="s">
        <v>29</v>
      </c>
      <c r="D1266" s="49" t="s">
        <v>30</v>
      </c>
      <c r="E1266" s="48" t="s">
        <v>1</v>
      </c>
      <c r="F1266" s="48" t="s">
        <v>1</v>
      </c>
      <c r="G1266" s="48" t="s">
        <v>1</v>
      </c>
      <c r="K1266" s="48"/>
      <c r="L1266" s="49"/>
      <c r="M1266" s="49"/>
      <c r="N1266" s="48"/>
      <c r="O1266" s="48"/>
    </row>
    <row r="1267" spans="1:15" hidden="1">
      <c r="A1267" s="10" t="s">
        <v>960</v>
      </c>
      <c r="B1267" s="48" t="s">
        <v>1319</v>
      </c>
      <c r="C1267" s="49" t="s">
        <v>29</v>
      </c>
      <c r="D1267" s="49" t="s">
        <v>36</v>
      </c>
      <c r="E1267" s="48" t="s">
        <v>3</v>
      </c>
      <c r="F1267" s="48" t="s">
        <v>3</v>
      </c>
      <c r="G1267" s="48" t="s">
        <v>3</v>
      </c>
      <c r="K1267" s="48"/>
      <c r="L1267" s="49"/>
      <c r="M1267" s="49"/>
      <c r="N1267" s="48"/>
      <c r="O1267" s="48"/>
    </row>
    <row r="1268" spans="1:15" hidden="1">
      <c r="A1268" s="10" t="s">
        <v>960</v>
      </c>
      <c r="B1268" s="48" t="s">
        <v>1320</v>
      </c>
      <c r="C1268" s="49" t="s">
        <v>71</v>
      </c>
      <c r="D1268" s="49" t="s">
        <v>36</v>
      </c>
      <c r="E1268" s="48" t="s">
        <v>4</v>
      </c>
      <c r="F1268" s="48" t="s">
        <v>4</v>
      </c>
      <c r="G1268" s="48" t="s">
        <v>4</v>
      </c>
      <c r="K1268" s="48"/>
      <c r="L1268" s="49"/>
      <c r="M1268" s="49"/>
      <c r="N1268" s="48"/>
      <c r="O1268" s="48"/>
    </row>
    <row r="1269" spans="1:15" hidden="1">
      <c r="A1269" s="10" t="s">
        <v>960</v>
      </c>
      <c r="B1269" s="48" t="s">
        <v>1321</v>
      </c>
      <c r="C1269" s="49" t="s">
        <v>29</v>
      </c>
      <c r="D1269" s="49" t="s">
        <v>36</v>
      </c>
      <c r="E1269" s="48" t="s">
        <v>4</v>
      </c>
      <c r="F1269" s="48" t="s">
        <v>3</v>
      </c>
      <c r="G1269" s="48" t="s">
        <v>3</v>
      </c>
      <c r="K1269" s="48"/>
      <c r="L1269" s="49"/>
      <c r="M1269" s="49"/>
      <c r="N1269" s="48"/>
      <c r="O1269" s="48"/>
    </row>
    <row r="1270" spans="1:15" hidden="1">
      <c r="A1270" s="10" t="s">
        <v>960</v>
      </c>
      <c r="B1270" s="48" t="s">
        <v>1322</v>
      </c>
      <c r="C1270" s="49" t="s">
        <v>71</v>
      </c>
      <c r="D1270" s="49" t="s">
        <v>36</v>
      </c>
      <c r="E1270" s="48" t="s">
        <v>4</v>
      </c>
      <c r="F1270" s="48" t="s">
        <v>4</v>
      </c>
      <c r="G1270" s="48" t="s">
        <v>4</v>
      </c>
      <c r="K1270" s="48"/>
      <c r="L1270" s="49"/>
      <c r="M1270" s="49"/>
      <c r="N1270" s="48"/>
      <c r="O1270" s="48"/>
    </row>
    <row r="1271" spans="1:15" hidden="1">
      <c r="A1271" s="10" t="s">
        <v>960</v>
      </c>
      <c r="B1271" s="48" t="s">
        <v>1323</v>
      </c>
      <c r="C1271" s="49" t="s">
        <v>29</v>
      </c>
      <c r="D1271" s="49" t="s">
        <v>36</v>
      </c>
      <c r="E1271" s="48" t="s">
        <v>1</v>
      </c>
      <c r="F1271" s="48" t="s">
        <v>1</v>
      </c>
      <c r="G1271" s="48" t="s">
        <v>1</v>
      </c>
      <c r="K1271" s="48"/>
      <c r="L1271" s="49"/>
      <c r="M1271" s="49"/>
      <c r="N1271" s="48"/>
      <c r="O1271" s="48"/>
    </row>
    <row r="1272" spans="1:15" hidden="1">
      <c r="A1272" s="10" t="s">
        <v>960</v>
      </c>
      <c r="B1272" s="48" t="s">
        <v>1324</v>
      </c>
      <c r="C1272" s="49" t="s">
        <v>29</v>
      </c>
      <c r="D1272" s="49" t="s">
        <v>36</v>
      </c>
      <c r="E1272" s="48" t="s">
        <v>1</v>
      </c>
      <c r="F1272" s="48" t="s">
        <v>1</v>
      </c>
      <c r="G1272" s="48" t="s">
        <v>1</v>
      </c>
      <c r="K1272" s="48"/>
      <c r="L1272" s="49"/>
      <c r="M1272" s="49"/>
      <c r="N1272" s="48"/>
      <c r="O1272" s="48"/>
    </row>
    <row r="1273" spans="1:15" hidden="1">
      <c r="A1273" s="10" t="s">
        <v>960</v>
      </c>
      <c r="B1273" s="48" t="s">
        <v>1325</v>
      </c>
      <c r="C1273" s="49" t="s">
        <v>29</v>
      </c>
      <c r="D1273" s="49" t="s">
        <v>36</v>
      </c>
      <c r="E1273" s="48" t="s">
        <v>1</v>
      </c>
      <c r="F1273" s="48" t="s">
        <v>1</v>
      </c>
      <c r="G1273" s="48" t="s">
        <v>1</v>
      </c>
      <c r="K1273" s="48"/>
      <c r="L1273" s="49"/>
      <c r="M1273" s="49"/>
      <c r="N1273" s="48"/>
      <c r="O1273" s="48"/>
    </row>
    <row r="1274" spans="1:15" hidden="1">
      <c r="A1274" s="10" t="s">
        <v>960</v>
      </c>
      <c r="B1274" s="48" t="s">
        <v>1326</v>
      </c>
      <c r="C1274" s="49" t="s">
        <v>35</v>
      </c>
      <c r="D1274" s="49" t="s">
        <v>30</v>
      </c>
      <c r="E1274" s="48" t="s">
        <v>4</v>
      </c>
      <c r="F1274" s="48" t="s">
        <v>2</v>
      </c>
      <c r="G1274" s="48" t="s">
        <v>2</v>
      </c>
      <c r="K1274" s="48"/>
      <c r="L1274" s="49"/>
      <c r="M1274" s="49"/>
      <c r="N1274" s="48"/>
      <c r="O1274" s="48"/>
    </row>
    <row r="1275" spans="1:15" hidden="1">
      <c r="A1275" s="10" t="s">
        <v>960</v>
      </c>
      <c r="B1275" s="48" t="s">
        <v>1327</v>
      </c>
      <c r="C1275" s="49" t="s">
        <v>29</v>
      </c>
      <c r="D1275" s="49" t="s">
        <v>36</v>
      </c>
      <c r="E1275" s="48" t="s">
        <v>1</v>
      </c>
      <c r="F1275" s="48" t="s">
        <v>1</v>
      </c>
      <c r="G1275" s="48" t="s">
        <v>1</v>
      </c>
      <c r="K1275" s="48"/>
      <c r="L1275" s="49"/>
      <c r="M1275" s="49"/>
      <c r="N1275" s="48"/>
      <c r="O1275" s="48"/>
    </row>
    <row r="1276" spans="1:15" hidden="1">
      <c r="A1276" s="10" t="s">
        <v>960</v>
      </c>
      <c r="B1276" s="48" t="s">
        <v>1328</v>
      </c>
      <c r="C1276" s="49" t="s">
        <v>29</v>
      </c>
      <c r="D1276" s="49" t="s">
        <v>36</v>
      </c>
      <c r="E1276" s="48" t="s">
        <v>1</v>
      </c>
      <c r="F1276" s="48" t="s">
        <v>1</v>
      </c>
      <c r="G1276" s="48" t="s">
        <v>1</v>
      </c>
      <c r="K1276" s="48"/>
      <c r="L1276" s="49"/>
      <c r="M1276" s="49"/>
      <c r="N1276" s="48"/>
      <c r="O1276" s="48"/>
    </row>
    <row r="1277" spans="1:15" hidden="1">
      <c r="A1277" s="10" t="s">
        <v>960</v>
      </c>
      <c r="B1277" s="48" t="s">
        <v>1329</v>
      </c>
      <c r="C1277" s="49" t="s">
        <v>29</v>
      </c>
      <c r="D1277" s="49" t="s">
        <v>36</v>
      </c>
      <c r="E1277" s="48" t="s">
        <v>1</v>
      </c>
      <c r="F1277" s="48" t="s">
        <v>1</v>
      </c>
      <c r="G1277" s="48" t="s">
        <v>1</v>
      </c>
      <c r="K1277" s="48"/>
      <c r="L1277" s="49"/>
      <c r="M1277" s="49"/>
      <c r="N1277" s="48"/>
      <c r="O1277" s="48"/>
    </row>
    <row r="1278" spans="1:15" hidden="1">
      <c r="A1278" s="10" t="s">
        <v>960</v>
      </c>
      <c r="B1278" s="48" t="s">
        <v>1330</v>
      </c>
      <c r="C1278" s="49" t="s">
        <v>42</v>
      </c>
      <c r="D1278" s="49" t="s">
        <v>36</v>
      </c>
      <c r="E1278" s="48" t="s">
        <v>3</v>
      </c>
      <c r="F1278" s="48" t="s">
        <v>3</v>
      </c>
      <c r="G1278" s="48" t="s">
        <v>3</v>
      </c>
      <c r="K1278" s="48"/>
      <c r="L1278" s="49"/>
      <c r="M1278" s="49"/>
      <c r="N1278" s="48"/>
      <c r="O1278" s="48"/>
    </row>
    <row r="1279" spans="1:15" hidden="1">
      <c r="A1279" s="10" t="s">
        <v>960</v>
      </c>
      <c r="B1279" s="48" t="s">
        <v>1331</v>
      </c>
      <c r="C1279" s="49" t="s">
        <v>42</v>
      </c>
      <c r="D1279" s="49" t="s">
        <v>30</v>
      </c>
      <c r="E1279" s="48" t="s">
        <v>1</v>
      </c>
      <c r="F1279" s="48" t="s">
        <v>1</v>
      </c>
      <c r="G1279" s="48" t="s">
        <v>1</v>
      </c>
      <c r="K1279" s="48"/>
      <c r="L1279" s="49"/>
      <c r="M1279" s="49"/>
      <c r="N1279" s="48"/>
      <c r="O1279" s="48"/>
    </row>
    <row r="1280" spans="1:15" hidden="1">
      <c r="A1280" s="10" t="s">
        <v>960</v>
      </c>
      <c r="B1280" s="48" t="s">
        <v>1332</v>
      </c>
      <c r="C1280" s="49" t="s">
        <v>35</v>
      </c>
      <c r="D1280" s="49" t="s">
        <v>36</v>
      </c>
      <c r="E1280" s="48" t="s">
        <v>4</v>
      </c>
      <c r="F1280" s="48" t="s">
        <v>4</v>
      </c>
      <c r="G1280" s="48" t="s">
        <v>4</v>
      </c>
      <c r="I1280">
        <v>1</v>
      </c>
      <c r="K1280" s="48"/>
      <c r="L1280" s="49"/>
      <c r="M1280" s="49"/>
      <c r="N1280" s="48"/>
      <c r="O1280" s="48"/>
    </row>
    <row r="1281" spans="1:15" hidden="1">
      <c r="A1281" s="10" t="s">
        <v>960</v>
      </c>
      <c r="B1281" s="48" t="s">
        <v>1333</v>
      </c>
      <c r="C1281" s="49" t="s">
        <v>42</v>
      </c>
      <c r="D1281" s="49" t="s">
        <v>36</v>
      </c>
      <c r="E1281" s="48" t="s">
        <v>1</v>
      </c>
      <c r="F1281" s="48" t="s">
        <v>1</v>
      </c>
      <c r="G1281" s="48" t="s">
        <v>1</v>
      </c>
      <c r="K1281" s="48"/>
      <c r="L1281" s="49"/>
      <c r="M1281" s="49"/>
      <c r="N1281" s="48"/>
      <c r="O1281" s="48"/>
    </row>
    <row r="1282" spans="1:15" hidden="1">
      <c r="A1282" s="10" t="s">
        <v>960</v>
      </c>
      <c r="B1282" s="48" t="s">
        <v>1334</v>
      </c>
      <c r="C1282" s="49" t="s">
        <v>1235</v>
      </c>
      <c r="D1282" s="49" t="s">
        <v>36</v>
      </c>
      <c r="E1282" s="48" t="s">
        <v>3</v>
      </c>
      <c r="F1282" s="48" t="s">
        <v>3</v>
      </c>
      <c r="G1282" s="48" t="s">
        <v>3</v>
      </c>
      <c r="K1282" s="48"/>
      <c r="L1282" s="49"/>
      <c r="M1282" s="49"/>
      <c r="N1282" s="48"/>
      <c r="O1282" s="48"/>
    </row>
    <row r="1283" spans="1:15" hidden="1">
      <c r="A1283" s="10" t="s">
        <v>960</v>
      </c>
      <c r="B1283" s="48" t="s">
        <v>1335</v>
      </c>
      <c r="C1283" s="49" t="s">
        <v>42</v>
      </c>
      <c r="D1283" s="49" t="s">
        <v>36</v>
      </c>
      <c r="E1283" s="48" t="s">
        <v>3</v>
      </c>
      <c r="F1283" s="48" t="s">
        <v>3</v>
      </c>
      <c r="G1283" s="48" t="s">
        <v>2</v>
      </c>
      <c r="K1283" s="48"/>
      <c r="L1283" s="49"/>
      <c r="M1283" s="49"/>
      <c r="N1283" s="48"/>
      <c r="O1283" s="48"/>
    </row>
    <row r="1284" spans="1:15" hidden="1">
      <c r="A1284" s="10" t="s">
        <v>960</v>
      </c>
      <c r="B1284" s="48" t="s">
        <v>1336</v>
      </c>
      <c r="C1284" s="49" t="s">
        <v>29</v>
      </c>
      <c r="D1284" s="49" t="s">
        <v>36</v>
      </c>
      <c r="E1284" s="48" t="s">
        <v>1</v>
      </c>
      <c r="F1284" s="48" t="s">
        <v>1</v>
      </c>
      <c r="G1284" s="48" t="s">
        <v>1</v>
      </c>
      <c r="K1284" s="48"/>
      <c r="L1284" s="49"/>
      <c r="M1284" s="49"/>
      <c r="N1284" s="48"/>
      <c r="O1284" s="48"/>
    </row>
    <row r="1285" spans="1:15" hidden="1">
      <c r="A1285" s="10" t="s">
        <v>960</v>
      </c>
      <c r="B1285" s="48" t="s">
        <v>1337</v>
      </c>
      <c r="C1285" s="49" t="s">
        <v>29</v>
      </c>
      <c r="D1285" s="49" t="s">
        <v>36</v>
      </c>
      <c r="E1285" s="48" t="s">
        <v>4</v>
      </c>
      <c r="F1285" s="48" t="s">
        <v>4</v>
      </c>
      <c r="G1285" s="48" t="s">
        <v>4</v>
      </c>
      <c r="K1285" s="48"/>
      <c r="L1285" s="49"/>
      <c r="M1285" s="49"/>
      <c r="N1285" s="48"/>
      <c r="O1285" s="48"/>
    </row>
    <row r="1286" spans="1:15" hidden="1">
      <c r="A1286" s="10" t="s">
        <v>960</v>
      </c>
      <c r="B1286" s="48" t="s">
        <v>1338</v>
      </c>
      <c r="C1286" s="49" t="s">
        <v>35</v>
      </c>
      <c r="D1286" s="49" t="s">
        <v>36</v>
      </c>
      <c r="E1286" s="48" t="s">
        <v>4</v>
      </c>
      <c r="F1286" s="48" t="s">
        <v>4</v>
      </c>
      <c r="G1286" s="48" t="s">
        <v>3</v>
      </c>
      <c r="I1286">
        <v>1</v>
      </c>
      <c r="K1286" s="48"/>
      <c r="L1286" s="49"/>
      <c r="M1286" s="49"/>
      <c r="N1286" s="48"/>
      <c r="O1286" s="48"/>
    </row>
    <row r="1287" spans="1:15" hidden="1">
      <c r="A1287" s="10" t="s">
        <v>960</v>
      </c>
      <c r="B1287" s="48" t="s">
        <v>1339</v>
      </c>
      <c r="C1287" s="49" t="s">
        <v>54</v>
      </c>
      <c r="D1287" s="49" t="s">
        <v>36</v>
      </c>
      <c r="E1287" s="48" t="s">
        <v>1</v>
      </c>
      <c r="F1287" s="48" t="s">
        <v>1</v>
      </c>
      <c r="G1287" s="48" t="s">
        <v>1</v>
      </c>
      <c r="K1287" s="48"/>
      <c r="L1287" s="49"/>
      <c r="M1287" s="49"/>
      <c r="N1287" s="48"/>
      <c r="O1287" s="48"/>
    </row>
    <row r="1288" spans="1:15" hidden="1">
      <c r="A1288" s="10" t="s">
        <v>960</v>
      </c>
      <c r="B1288" s="48" t="s">
        <v>1340</v>
      </c>
      <c r="C1288" s="49" t="s">
        <v>29</v>
      </c>
      <c r="D1288" s="49" t="s">
        <v>36</v>
      </c>
      <c r="E1288" s="48" t="s">
        <v>1</v>
      </c>
      <c r="F1288" s="48" t="s">
        <v>1</v>
      </c>
      <c r="G1288" s="48" t="s">
        <v>1</v>
      </c>
      <c r="K1288" s="48"/>
      <c r="L1288" s="49"/>
      <c r="M1288" s="49"/>
      <c r="N1288" s="48"/>
      <c r="O1288" s="48"/>
    </row>
    <row r="1289" spans="1:15" hidden="1">
      <c r="A1289" s="10" t="s">
        <v>960</v>
      </c>
      <c r="B1289" s="48" t="s">
        <v>1341</v>
      </c>
      <c r="C1289" s="49" t="s">
        <v>42</v>
      </c>
      <c r="D1289" s="49" t="s">
        <v>36</v>
      </c>
      <c r="E1289" s="48" t="s">
        <v>4</v>
      </c>
      <c r="F1289" s="48" t="s">
        <v>4</v>
      </c>
      <c r="G1289" s="48" t="s">
        <v>4</v>
      </c>
      <c r="K1289" s="48"/>
      <c r="L1289" s="49"/>
      <c r="M1289" s="49"/>
      <c r="N1289" s="48"/>
      <c r="O1289" s="48"/>
    </row>
    <row r="1290" spans="1:15" hidden="1">
      <c r="A1290" s="10" t="s">
        <v>960</v>
      </c>
      <c r="B1290" s="48" t="s">
        <v>1342</v>
      </c>
      <c r="C1290" s="49" t="s">
        <v>71</v>
      </c>
      <c r="D1290" s="49" t="s">
        <v>30</v>
      </c>
      <c r="E1290" s="48" t="s">
        <v>4</v>
      </c>
      <c r="F1290" s="48" t="s">
        <v>4</v>
      </c>
      <c r="G1290" s="48" t="s">
        <v>4</v>
      </c>
      <c r="K1290" s="48"/>
      <c r="L1290" s="49"/>
      <c r="M1290" s="49"/>
      <c r="N1290" s="48"/>
      <c r="O1290" s="48"/>
    </row>
    <row r="1291" spans="1:15" hidden="1">
      <c r="A1291" s="10" t="s">
        <v>960</v>
      </c>
      <c r="B1291" s="48" t="s">
        <v>1343</v>
      </c>
      <c r="C1291" s="49" t="s">
        <v>29</v>
      </c>
      <c r="D1291" s="49" t="s">
        <v>30</v>
      </c>
      <c r="E1291" s="48" t="s">
        <v>1</v>
      </c>
      <c r="F1291" s="48" t="s">
        <v>1</v>
      </c>
      <c r="G1291" s="48" t="s">
        <v>1</v>
      </c>
      <c r="K1291" s="48"/>
      <c r="L1291" s="49"/>
      <c r="M1291" s="49"/>
      <c r="N1291" s="48"/>
      <c r="O1291" s="48"/>
    </row>
    <row r="1292" spans="1:15" hidden="1">
      <c r="A1292" s="10" t="s">
        <v>960</v>
      </c>
      <c r="B1292" s="48" t="s">
        <v>1344</v>
      </c>
      <c r="C1292" s="49" t="s">
        <v>29</v>
      </c>
      <c r="D1292" s="49" t="s">
        <v>36</v>
      </c>
      <c r="E1292" s="48" t="s">
        <v>1</v>
      </c>
      <c r="F1292" s="48" t="s">
        <v>1</v>
      </c>
      <c r="G1292" s="48" t="s">
        <v>1</v>
      </c>
      <c r="K1292" s="48"/>
      <c r="L1292" s="49"/>
      <c r="M1292" s="49"/>
      <c r="N1292" s="48"/>
      <c r="O1292" s="48"/>
    </row>
    <row r="1293" spans="1:15" hidden="1">
      <c r="A1293" s="10" t="s">
        <v>960</v>
      </c>
      <c r="B1293" s="48" t="s">
        <v>1345</v>
      </c>
      <c r="C1293" s="49" t="s">
        <v>29</v>
      </c>
      <c r="D1293" s="49" t="s">
        <v>30</v>
      </c>
      <c r="E1293" s="48" t="s">
        <v>1</v>
      </c>
      <c r="F1293" s="48" t="s">
        <v>1</v>
      </c>
      <c r="G1293" s="48" t="s">
        <v>1</v>
      </c>
      <c r="K1293" s="48"/>
      <c r="L1293" s="49"/>
      <c r="M1293" s="49"/>
      <c r="N1293" s="48"/>
      <c r="O1293" s="48"/>
    </row>
    <row r="1294" spans="1:15" hidden="1">
      <c r="A1294" s="10" t="s">
        <v>960</v>
      </c>
      <c r="B1294" s="48" t="s">
        <v>1346</v>
      </c>
      <c r="C1294" s="49" t="s">
        <v>29</v>
      </c>
      <c r="D1294" s="49" t="s">
        <v>36</v>
      </c>
      <c r="E1294" s="48" t="s">
        <v>1</v>
      </c>
      <c r="F1294" s="48" t="s">
        <v>1</v>
      </c>
      <c r="G1294" s="48" t="s">
        <v>1</v>
      </c>
      <c r="K1294" s="48"/>
      <c r="L1294" s="49"/>
      <c r="M1294" s="49"/>
      <c r="N1294" s="48"/>
      <c r="O1294" s="48"/>
    </row>
    <row r="1295" spans="1:15" hidden="1">
      <c r="A1295" s="10" t="s">
        <v>960</v>
      </c>
      <c r="B1295" s="48" t="s">
        <v>1347</v>
      </c>
      <c r="C1295" s="49" t="s">
        <v>1235</v>
      </c>
      <c r="D1295" s="49" t="s">
        <v>36</v>
      </c>
      <c r="E1295" s="48" t="s">
        <v>4</v>
      </c>
      <c r="F1295" s="48" t="s">
        <v>4</v>
      </c>
      <c r="G1295" s="48" t="s">
        <v>4</v>
      </c>
      <c r="K1295" s="48"/>
      <c r="L1295" s="49"/>
      <c r="M1295" s="49"/>
      <c r="N1295" s="48"/>
      <c r="O1295" s="48"/>
    </row>
    <row r="1296" spans="1:15" hidden="1">
      <c r="A1296" s="10" t="s">
        <v>960</v>
      </c>
      <c r="B1296" s="48" t="s">
        <v>1348</v>
      </c>
      <c r="C1296" s="49" t="s">
        <v>54</v>
      </c>
      <c r="D1296" s="49" t="s">
        <v>36</v>
      </c>
      <c r="E1296" s="48" t="s">
        <v>1</v>
      </c>
      <c r="F1296" s="48" t="s">
        <v>1</v>
      </c>
      <c r="G1296" s="48" t="s">
        <v>1</v>
      </c>
      <c r="K1296" s="48"/>
      <c r="L1296" s="49"/>
      <c r="M1296" s="49"/>
      <c r="N1296" s="48"/>
      <c r="O1296" s="48"/>
    </row>
    <row r="1297" spans="1:15" hidden="1">
      <c r="A1297" s="10" t="s">
        <v>960</v>
      </c>
      <c r="B1297" s="48" t="s">
        <v>1349</v>
      </c>
      <c r="C1297" s="49" t="s">
        <v>29</v>
      </c>
      <c r="D1297" s="49" t="s">
        <v>36</v>
      </c>
      <c r="E1297" s="48" t="s">
        <v>1</v>
      </c>
      <c r="F1297" s="48" t="s">
        <v>1</v>
      </c>
      <c r="G1297" s="48" t="s">
        <v>1</v>
      </c>
      <c r="K1297" s="48"/>
      <c r="L1297" s="49"/>
      <c r="M1297" s="49"/>
      <c r="N1297" s="48"/>
      <c r="O1297" s="48"/>
    </row>
    <row r="1298" spans="1:15" hidden="1">
      <c r="A1298" s="10" t="s">
        <v>960</v>
      </c>
      <c r="B1298" s="48" t="s">
        <v>1350</v>
      </c>
      <c r="C1298" s="49" t="s">
        <v>29</v>
      </c>
      <c r="D1298" s="49" t="s">
        <v>36</v>
      </c>
      <c r="E1298" s="48" t="s">
        <v>1</v>
      </c>
      <c r="F1298" s="48" t="s">
        <v>1</v>
      </c>
      <c r="G1298" s="48" t="s">
        <v>1</v>
      </c>
      <c r="K1298" s="48"/>
      <c r="L1298" s="49"/>
      <c r="M1298" s="49"/>
      <c r="N1298" s="48"/>
      <c r="O1298" s="48"/>
    </row>
    <row r="1299" spans="1:15" hidden="1">
      <c r="A1299" s="10" t="s">
        <v>960</v>
      </c>
      <c r="B1299" s="48" t="s">
        <v>1351</v>
      </c>
      <c r="C1299" s="49" t="s">
        <v>29</v>
      </c>
      <c r="D1299" s="49" t="s">
        <v>36</v>
      </c>
      <c r="E1299" s="48" t="s">
        <v>1</v>
      </c>
      <c r="F1299" s="48" t="s">
        <v>1</v>
      </c>
      <c r="G1299" s="48" t="s">
        <v>1</v>
      </c>
      <c r="K1299" s="48"/>
      <c r="L1299" s="49"/>
      <c r="M1299" s="49"/>
      <c r="N1299" s="48"/>
      <c r="O1299" s="48"/>
    </row>
    <row r="1300" spans="1:15" hidden="1">
      <c r="A1300" s="10" t="s">
        <v>960</v>
      </c>
      <c r="B1300" s="48" t="s">
        <v>1352</v>
      </c>
      <c r="C1300" s="49" t="s">
        <v>54</v>
      </c>
      <c r="D1300" s="49" t="s">
        <v>30</v>
      </c>
      <c r="E1300" s="48" t="s">
        <v>1</v>
      </c>
      <c r="F1300" s="48" t="s">
        <v>1</v>
      </c>
      <c r="G1300" s="48" t="s">
        <v>1</v>
      </c>
      <c r="K1300" s="48"/>
      <c r="L1300" s="49"/>
      <c r="M1300" s="49"/>
      <c r="N1300" s="48"/>
      <c r="O1300" s="48"/>
    </row>
    <row r="1301" spans="1:15" hidden="1">
      <c r="A1301" s="10" t="s">
        <v>960</v>
      </c>
      <c r="B1301" s="48" t="s">
        <v>1353</v>
      </c>
      <c r="C1301" s="49" t="s">
        <v>29</v>
      </c>
      <c r="D1301" s="49" t="s">
        <v>36</v>
      </c>
      <c r="E1301" s="48" t="s">
        <v>1</v>
      </c>
      <c r="F1301" s="48" t="s">
        <v>1</v>
      </c>
      <c r="G1301" s="48" t="s">
        <v>1</v>
      </c>
      <c r="K1301" s="48"/>
      <c r="L1301" s="49"/>
      <c r="M1301" s="49"/>
      <c r="N1301" s="48"/>
      <c r="O1301" s="48"/>
    </row>
    <row r="1302" spans="1:15" hidden="1">
      <c r="A1302" s="10" t="s">
        <v>960</v>
      </c>
      <c r="B1302" s="48" t="s">
        <v>1354</v>
      </c>
      <c r="C1302" s="49" t="s">
        <v>29</v>
      </c>
      <c r="D1302" s="49" t="s">
        <v>36</v>
      </c>
      <c r="E1302" s="48" t="s">
        <v>4</v>
      </c>
      <c r="F1302" s="48" t="s">
        <v>4</v>
      </c>
      <c r="G1302" s="48" t="s">
        <v>4</v>
      </c>
      <c r="K1302" s="48"/>
      <c r="L1302" s="49"/>
      <c r="M1302" s="49"/>
      <c r="N1302" s="48"/>
      <c r="O1302" s="48"/>
    </row>
    <row r="1303" spans="1:15" hidden="1">
      <c r="A1303" s="10" t="s">
        <v>960</v>
      </c>
      <c r="B1303" s="48" t="s">
        <v>1355</v>
      </c>
      <c r="C1303" s="49" t="s">
        <v>29</v>
      </c>
      <c r="D1303" s="49" t="s">
        <v>36</v>
      </c>
      <c r="E1303" s="48" t="s">
        <v>2</v>
      </c>
      <c r="F1303" s="48" t="s">
        <v>1</v>
      </c>
      <c r="G1303" s="48" t="s">
        <v>1</v>
      </c>
      <c r="K1303" s="48"/>
      <c r="L1303" s="49"/>
      <c r="M1303" s="49"/>
      <c r="N1303" s="48"/>
      <c r="O1303" s="48"/>
    </row>
    <row r="1304" spans="1:15" hidden="1">
      <c r="A1304" s="10" t="s">
        <v>960</v>
      </c>
      <c r="B1304" s="48" t="s">
        <v>1356</v>
      </c>
      <c r="C1304" s="49" t="s">
        <v>29</v>
      </c>
      <c r="D1304" s="49" t="s">
        <v>36</v>
      </c>
      <c r="E1304" s="48" t="s">
        <v>1</v>
      </c>
      <c r="F1304" s="48" t="s">
        <v>1</v>
      </c>
      <c r="G1304" s="48" t="s">
        <v>1</v>
      </c>
      <c r="K1304" s="48"/>
      <c r="L1304" s="49"/>
      <c r="M1304" s="49"/>
      <c r="N1304" s="48"/>
      <c r="O1304" s="48"/>
    </row>
    <row r="1305" spans="1:15" hidden="1">
      <c r="A1305" s="10" t="s">
        <v>960</v>
      </c>
      <c r="B1305" s="48" t="s">
        <v>1357</v>
      </c>
      <c r="C1305" s="49" t="s">
        <v>35</v>
      </c>
      <c r="D1305" s="49" t="s">
        <v>36</v>
      </c>
      <c r="E1305" s="48" t="s">
        <v>4</v>
      </c>
      <c r="F1305" s="48" t="s">
        <v>4</v>
      </c>
      <c r="G1305" s="48" t="s">
        <v>4</v>
      </c>
      <c r="I1305">
        <v>1</v>
      </c>
      <c r="K1305" s="48"/>
      <c r="L1305" s="49"/>
      <c r="M1305" s="49"/>
      <c r="N1305" s="48"/>
      <c r="O1305" s="48"/>
    </row>
    <row r="1306" spans="1:15" hidden="1">
      <c r="A1306" s="10" t="s">
        <v>960</v>
      </c>
      <c r="B1306" s="48" t="s">
        <v>1358</v>
      </c>
      <c r="C1306" s="49" t="s">
        <v>29</v>
      </c>
      <c r="D1306" s="49" t="s">
        <v>36</v>
      </c>
      <c r="E1306" s="48" t="s">
        <v>4</v>
      </c>
      <c r="F1306" s="48" t="s">
        <v>4</v>
      </c>
      <c r="G1306" s="48" t="s">
        <v>4</v>
      </c>
      <c r="K1306" s="48"/>
      <c r="L1306" s="49"/>
      <c r="M1306" s="49"/>
      <c r="N1306" s="48"/>
      <c r="O1306" s="48"/>
    </row>
    <row r="1307" spans="1:15" hidden="1">
      <c r="A1307" s="10" t="s">
        <v>960</v>
      </c>
      <c r="B1307" s="48" t="s">
        <v>1359</v>
      </c>
      <c r="C1307" s="49" t="s">
        <v>29</v>
      </c>
      <c r="D1307" s="49" t="s">
        <v>30</v>
      </c>
      <c r="E1307" s="48" t="s">
        <v>1</v>
      </c>
      <c r="F1307" s="48" t="s">
        <v>1</v>
      </c>
      <c r="G1307" s="48" t="s">
        <v>1</v>
      </c>
      <c r="K1307" s="48"/>
      <c r="L1307" s="49"/>
      <c r="M1307" s="49"/>
      <c r="N1307" s="48"/>
      <c r="O1307" s="48"/>
    </row>
    <row r="1308" spans="1:15" hidden="1">
      <c r="A1308" s="10" t="s">
        <v>960</v>
      </c>
      <c r="B1308" s="48" t="s">
        <v>1360</v>
      </c>
      <c r="C1308" s="49" t="s">
        <v>29</v>
      </c>
      <c r="D1308" s="49" t="s">
        <v>30</v>
      </c>
      <c r="E1308" s="48" t="s">
        <v>1</v>
      </c>
      <c r="F1308" s="48" t="s">
        <v>1</v>
      </c>
      <c r="G1308" s="48" t="s">
        <v>1</v>
      </c>
      <c r="K1308" s="48"/>
      <c r="L1308" s="49"/>
      <c r="M1308" s="49"/>
      <c r="N1308" s="48"/>
      <c r="O1308" s="48"/>
    </row>
    <row r="1309" spans="1:15" hidden="1">
      <c r="A1309" s="10" t="s">
        <v>960</v>
      </c>
      <c r="B1309" s="48" t="s">
        <v>1361</v>
      </c>
      <c r="C1309" s="49" t="s">
        <v>29</v>
      </c>
      <c r="D1309" s="49" t="s">
        <v>30</v>
      </c>
      <c r="E1309" s="48" t="s">
        <v>1</v>
      </c>
      <c r="F1309" s="48" t="s">
        <v>1</v>
      </c>
      <c r="G1309" s="48" t="s">
        <v>1</v>
      </c>
      <c r="K1309" s="48"/>
      <c r="L1309" s="49"/>
      <c r="M1309" s="49"/>
      <c r="N1309" s="48"/>
      <c r="O1309" s="48"/>
    </row>
    <row r="1310" spans="1:15" hidden="1">
      <c r="A1310" s="10" t="s">
        <v>960</v>
      </c>
      <c r="B1310" s="48" t="s">
        <v>1362</v>
      </c>
      <c r="C1310" s="49" t="s">
        <v>29</v>
      </c>
      <c r="D1310" s="49" t="s">
        <v>30</v>
      </c>
      <c r="E1310" s="48" t="s">
        <v>2</v>
      </c>
      <c r="F1310" s="48" t="s">
        <v>1</v>
      </c>
      <c r="G1310" s="48" t="s">
        <v>1</v>
      </c>
      <c r="K1310" s="48"/>
      <c r="L1310" s="49"/>
      <c r="M1310" s="49"/>
      <c r="N1310" s="48"/>
      <c r="O1310" s="48"/>
    </row>
    <row r="1311" spans="1:15" hidden="1">
      <c r="A1311" s="10" t="s">
        <v>960</v>
      </c>
      <c r="B1311" s="48" t="s">
        <v>1363</v>
      </c>
      <c r="C1311" s="49" t="s">
        <v>42</v>
      </c>
      <c r="D1311" s="49" t="s">
        <v>36</v>
      </c>
      <c r="E1311" s="48" t="s">
        <v>3</v>
      </c>
      <c r="F1311" s="48" t="s">
        <v>3</v>
      </c>
      <c r="G1311" s="48" t="s">
        <v>3</v>
      </c>
      <c r="K1311" s="48"/>
      <c r="L1311" s="49"/>
      <c r="M1311" s="49"/>
      <c r="N1311" s="48"/>
      <c r="O1311" s="48"/>
    </row>
    <row r="1312" spans="1:15" hidden="1">
      <c r="A1312" s="10" t="s">
        <v>960</v>
      </c>
      <c r="B1312" s="48" t="s">
        <v>1364</v>
      </c>
      <c r="C1312" s="49" t="s">
        <v>42</v>
      </c>
      <c r="D1312" s="49" t="s">
        <v>36</v>
      </c>
      <c r="E1312" s="48" t="s">
        <v>4</v>
      </c>
      <c r="F1312" s="48" t="s">
        <v>4</v>
      </c>
      <c r="G1312" s="48" t="s">
        <v>4</v>
      </c>
      <c r="K1312" s="48"/>
      <c r="L1312" s="49"/>
      <c r="M1312" s="49"/>
      <c r="N1312" s="48"/>
      <c r="O1312" s="48"/>
    </row>
    <row r="1313" spans="1:15" hidden="1">
      <c r="A1313" s="10" t="s">
        <v>960</v>
      </c>
      <c r="B1313" s="48" t="s">
        <v>1365</v>
      </c>
      <c r="C1313" s="49" t="s">
        <v>29</v>
      </c>
      <c r="D1313" s="49" t="s">
        <v>36</v>
      </c>
      <c r="E1313" s="48" t="s">
        <v>1</v>
      </c>
      <c r="F1313" s="48" t="s">
        <v>1</v>
      </c>
      <c r="G1313" s="48" t="s">
        <v>1</v>
      </c>
      <c r="K1313" s="48"/>
      <c r="L1313" s="49"/>
      <c r="M1313" s="49"/>
      <c r="N1313" s="48"/>
      <c r="O1313" s="48"/>
    </row>
    <row r="1314" spans="1:15" hidden="1">
      <c r="A1314" s="10" t="s">
        <v>960</v>
      </c>
      <c r="B1314" s="48" t="s">
        <v>1366</v>
      </c>
      <c r="C1314" s="49" t="s">
        <v>54</v>
      </c>
      <c r="D1314" s="49" t="s">
        <v>36</v>
      </c>
      <c r="E1314" s="48" t="s">
        <v>2</v>
      </c>
      <c r="F1314" s="48" t="s">
        <v>2</v>
      </c>
      <c r="G1314" s="48" t="s">
        <v>2</v>
      </c>
      <c r="K1314" s="48"/>
      <c r="L1314" s="49"/>
      <c r="M1314" s="49"/>
      <c r="N1314" s="48"/>
      <c r="O1314" s="48"/>
    </row>
    <row r="1315" spans="1:15" hidden="1">
      <c r="A1315" s="10" t="s">
        <v>960</v>
      </c>
      <c r="B1315" s="48" t="s">
        <v>1367</v>
      </c>
      <c r="C1315" s="49" t="s">
        <v>35</v>
      </c>
      <c r="D1315" s="49" t="s">
        <v>36</v>
      </c>
      <c r="E1315" s="48" t="s">
        <v>4</v>
      </c>
      <c r="F1315" s="48" t="s">
        <v>4</v>
      </c>
      <c r="G1315" s="48" t="s">
        <v>4</v>
      </c>
      <c r="I1315">
        <v>1</v>
      </c>
      <c r="K1315" s="48"/>
      <c r="L1315" s="49"/>
      <c r="M1315" s="49"/>
      <c r="N1315" s="48"/>
      <c r="O1315" s="48"/>
    </row>
    <row r="1316" spans="1:15" hidden="1">
      <c r="A1316" s="10" t="s">
        <v>960</v>
      </c>
      <c r="B1316" s="48" t="s">
        <v>1368</v>
      </c>
      <c r="C1316" s="49" t="s">
        <v>54</v>
      </c>
      <c r="D1316" s="49" t="s">
        <v>36</v>
      </c>
      <c r="E1316" s="48" t="s">
        <v>4</v>
      </c>
      <c r="F1316" s="48" t="s">
        <v>4</v>
      </c>
      <c r="G1316" s="48" t="s">
        <v>4</v>
      </c>
      <c r="K1316" s="48"/>
      <c r="L1316" s="49"/>
      <c r="M1316" s="49"/>
      <c r="N1316" s="48"/>
      <c r="O1316" s="48"/>
    </row>
    <row r="1317" spans="1:15" hidden="1">
      <c r="A1317" s="10" t="s">
        <v>960</v>
      </c>
      <c r="B1317" s="48" t="s">
        <v>1369</v>
      </c>
      <c r="C1317" s="49" t="s">
        <v>29</v>
      </c>
      <c r="D1317" s="49" t="s">
        <v>30</v>
      </c>
      <c r="E1317" s="48" t="s">
        <v>1</v>
      </c>
      <c r="F1317" s="48" t="s">
        <v>1</v>
      </c>
      <c r="G1317" s="48" t="s">
        <v>1</v>
      </c>
      <c r="K1317" s="48"/>
      <c r="L1317" s="49"/>
      <c r="M1317" s="49"/>
      <c r="N1317" s="48"/>
      <c r="O1317" s="48"/>
    </row>
    <row r="1318" spans="1:15" hidden="1">
      <c r="A1318" s="10" t="s">
        <v>960</v>
      </c>
      <c r="B1318" s="48" t="s">
        <v>1370</v>
      </c>
      <c r="C1318" s="49" t="s">
        <v>35</v>
      </c>
      <c r="D1318" s="49" t="s">
        <v>36</v>
      </c>
      <c r="E1318" s="48" t="s">
        <v>3</v>
      </c>
      <c r="F1318" s="48" t="s">
        <v>2</v>
      </c>
      <c r="G1318" s="48" t="s">
        <v>2</v>
      </c>
      <c r="K1318" s="48"/>
      <c r="L1318" s="49"/>
      <c r="M1318" s="49"/>
      <c r="N1318" s="48"/>
      <c r="O1318" s="48"/>
    </row>
    <row r="1319" spans="1:15" hidden="1">
      <c r="A1319" s="10" t="s">
        <v>960</v>
      </c>
      <c r="B1319" s="48" t="s">
        <v>1371</v>
      </c>
      <c r="C1319" s="49" t="s">
        <v>29</v>
      </c>
      <c r="D1319" s="49" t="s">
        <v>36</v>
      </c>
      <c r="E1319" s="48" t="s">
        <v>1</v>
      </c>
      <c r="F1319" s="48" t="s">
        <v>1</v>
      </c>
      <c r="G1319" s="48" t="s">
        <v>1</v>
      </c>
      <c r="K1319" s="48"/>
      <c r="L1319" s="49"/>
      <c r="M1319" s="49"/>
      <c r="N1319" s="48"/>
      <c r="O1319" s="48"/>
    </row>
    <row r="1320" spans="1:15" hidden="1">
      <c r="A1320" s="10" t="s">
        <v>960</v>
      </c>
      <c r="B1320" s="48" t="s">
        <v>1372</v>
      </c>
      <c r="C1320" s="49" t="s">
        <v>29</v>
      </c>
      <c r="D1320" s="49" t="s">
        <v>36</v>
      </c>
      <c r="E1320" s="48" t="s">
        <v>3</v>
      </c>
      <c r="F1320" s="48" t="s">
        <v>3</v>
      </c>
      <c r="G1320" s="48" t="s">
        <v>3</v>
      </c>
      <c r="K1320" s="48"/>
      <c r="L1320" s="49"/>
      <c r="M1320" s="49"/>
      <c r="N1320" s="48"/>
      <c r="O1320" s="48"/>
    </row>
    <row r="1321" spans="1:15" hidden="1">
      <c r="A1321" s="10" t="s">
        <v>960</v>
      </c>
      <c r="B1321" s="48" t="s">
        <v>1373</v>
      </c>
      <c r="C1321" s="49" t="s">
        <v>29</v>
      </c>
      <c r="D1321" s="49" t="s">
        <v>30</v>
      </c>
      <c r="E1321" s="48" t="s">
        <v>1</v>
      </c>
      <c r="F1321" s="48" t="s">
        <v>1</v>
      </c>
      <c r="G1321" s="48" t="s">
        <v>1</v>
      </c>
      <c r="K1321" s="48"/>
      <c r="L1321" s="49"/>
      <c r="M1321" s="49"/>
      <c r="N1321" s="48"/>
      <c r="O1321" s="48"/>
    </row>
    <row r="1322" spans="1:15" hidden="1">
      <c r="A1322" s="10" t="s">
        <v>960</v>
      </c>
      <c r="B1322" s="48" t="s">
        <v>1374</v>
      </c>
      <c r="C1322" s="49" t="s">
        <v>42</v>
      </c>
      <c r="D1322" s="49" t="s">
        <v>36</v>
      </c>
      <c r="E1322" s="48" t="s">
        <v>4</v>
      </c>
      <c r="F1322" s="48" t="s">
        <v>4</v>
      </c>
      <c r="G1322" s="48" t="s">
        <v>4</v>
      </c>
      <c r="K1322" s="48"/>
      <c r="L1322" s="49"/>
      <c r="M1322" s="49"/>
      <c r="N1322" s="48"/>
      <c r="O1322" s="48"/>
    </row>
    <row r="1323" spans="1:15" hidden="1">
      <c r="A1323" s="10" t="s">
        <v>960</v>
      </c>
      <c r="B1323" s="48" t="s">
        <v>1375</v>
      </c>
      <c r="C1323" s="49" t="s">
        <v>29</v>
      </c>
      <c r="D1323" s="49" t="s">
        <v>30</v>
      </c>
      <c r="E1323" s="48" t="s">
        <v>1</v>
      </c>
      <c r="F1323" s="48" t="s">
        <v>1</v>
      </c>
      <c r="G1323" s="48" t="s">
        <v>1</v>
      </c>
      <c r="K1323" s="48"/>
      <c r="L1323" s="49"/>
      <c r="M1323" s="49"/>
      <c r="N1323" s="48"/>
      <c r="O1323" s="48"/>
    </row>
    <row r="1324" spans="1:15" hidden="1">
      <c r="A1324" s="10" t="s">
        <v>960</v>
      </c>
      <c r="B1324" s="48" t="s">
        <v>1376</v>
      </c>
      <c r="C1324" s="49" t="s">
        <v>29</v>
      </c>
      <c r="D1324" s="49" t="s">
        <v>30</v>
      </c>
      <c r="E1324" s="48" t="s">
        <v>1</v>
      </c>
      <c r="F1324" s="48" t="s">
        <v>1</v>
      </c>
      <c r="G1324" s="48" t="s">
        <v>1</v>
      </c>
      <c r="K1324" s="48"/>
      <c r="L1324" s="49"/>
      <c r="M1324" s="49"/>
      <c r="N1324" s="48"/>
      <c r="O1324" s="48"/>
    </row>
    <row r="1325" spans="1:15" hidden="1">
      <c r="A1325" s="10" t="s">
        <v>960</v>
      </c>
      <c r="B1325" s="48" t="s">
        <v>1377</v>
      </c>
      <c r="C1325" s="49" t="s">
        <v>29</v>
      </c>
      <c r="D1325" s="49" t="s">
        <v>30</v>
      </c>
      <c r="E1325" s="48" t="s">
        <v>2</v>
      </c>
      <c r="F1325" s="48" t="s">
        <v>1</v>
      </c>
      <c r="G1325" s="48" t="s">
        <v>1</v>
      </c>
      <c r="K1325" s="48"/>
      <c r="L1325" s="49"/>
      <c r="M1325" s="49"/>
      <c r="N1325" s="48"/>
      <c r="O1325" s="48"/>
    </row>
    <row r="1326" spans="1:15" hidden="1">
      <c r="A1326" s="10" t="s">
        <v>960</v>
      </c>
      <c r="B1326" s="48" t="s">
        <v>1378</v>
      </c>
      <c r="C1326" s="49" t="s">
        <v>29</v>
      </c>
      <c r="D1326" s="49" t="s">
        <v>30</v>
      </c>
      <c r="E1326" s="48" t="s">
        <v>1</v>
      </c>
      <c r="F1326" s="48" t="s">
        <v>1</v>
      </c>
      <c r="G1326" s="48" t="s">
        <v>1</v>
      </c>
      <c r="K1326" s="48"/>
      <c r="L1326" s="49"/>
      <c r="M1326" s="49"/>
      <c r="N1326" s="48"/>
      <c r="O1326" s="48"/>
    </row>
    <row r="1327" spans="1:15" hidden="1">
      <c r="A1327" s="10" t="s">
        <v>960</v>
      </c>
      <c r="B1327" s="48" t="s">
        <v>1379</v>
      </c>
      <c r="C1327" s="49" t="s">
        <v>964</v>
      </c>
      <c r="D1327" s="49" t="s">
        <v>36</v>
      </c>
      <c r="E1327" s="48" t="s">
        <v>3</v>
      </c>
      <c r="F1327" s="48" t="s">
        <v>3</v>
      </c>
      <c r="G1327" s="48" t="s">
        <v>3</v>
      </c>
      <c r="K1327" s="48"/>
      <c r="L1327" s="49"/>
      <c r="M1327" s="49"/>
      <c r="N1327" s="48"/>
      <c r="O1327" s="48"/>
    </row>
    <row r="1328" spans="1:15" hidden="1">
      <c r="A1328" s="10" t="s">
        <v>960</v>
      </c>
      <c r="B1328" s="48" t="s">
        <v>1380</v>
      </c>
      <c r="C1328" s="49" t="s">
        <v>71</v>
      </c>
      <c r="D1328" s="49" t="s">
        <v>36</v>
      </c>
      <c r="E1328" s="48" t="s">
        <v>3</v>
      </c>
      <c r="F1328" s="48" t="s">
        <v>3</v>
      </c>
      <c r="G1328" s="48" t="s">
        <v>3</v>
      </c>
      <c r="K1328" s="48"/>
      <c r="L1328" s="49"/>
      <c r="M1328" s="49"/>
      <c r="N1328" s="48"/>
      <c r="O1328" s="48"/>
    </row>
    <row r="1329" spans="1:15" hidden="1">
      <c r="A1329" s="10" t="s">
        <v>960</v>
      </c>
      <c r="B1329" s="48" t="s">
        <v>1381</v>
      </c>
      <c r="C1329" s="49" t="s">
        <v>29</v>
      </c>
      <c r="D1329" s="49" t="s">
        <v>30</v>
      </c>
      <c r="E1329" s="48" t="s">
        <v>1</v>
      </c>
      <c r="F1329" s="48" t="s">
        <v>1</v>
      </c>
      <c r="G1329" s="48" t="s">
        <v>1</v>
      </c>
      <c r="K1329" s="48"/>
      <c r="L1329" s="49"/>
      <c r="M1329" s="49"/>
      <c r="N1329" s="48"/>
      <c r="O1329" s="48"/>
    </row>
    <row r="1330" spans="1:15" hidden="1">
      <c r="A1330" s="10" t="s">
        <v>960</v>
      </c>
      <c r="B1330" s="48" t="s">
        <v>1382</v>
      </c>
      <c r="C1330" s="49" t="s">
        <v>54</v>
      </c>
      <c r="D1330" s="49" t="s">
        <v>30</v>
      </c>
      <c r="E1330" s="48" t="s">
        <v>1</v>
      </c>
      <c r="F1330" s="48" t="s">
        <v>1</v>
      </c>
      <c r="G1330" s="48" t="s">
        <v>1</v>
      </c>
      <c r="K1330" s="48"/>
      <c r="L1330" s="49"/>
      <c r="M1330" s="49"/>
      <c r="N1330" s="48"/>
      <c r="O1330" s="48"/>
    </row>
    <row r="1331" spans="1:15" hidden="1">
      <c r="A1331" s="10" t="s">
        <v>960</v>
      </c>
      <c r="B1331" s="48" t="s">
        <v>1383</v>
      </c>
      <c r="C1331" s="49" t="s">
        <v>29</v>
      </c>
      <c r="D1331" s="49" t="s">
        <v>30</v>
      </c>
      <c r="E1331" s="48" t="s">
        <v>1</v>
      </c>
      <c r="F1331" s="48" t="s">
        <v>1</v>
      </c>
      <c r="G1331" s="48" t="s">
        <v>1</v>
      </c>
      <c r="K1331" s="48"/>
      <c r="L1331" s="49"/>
      <c r="M1331" s="49"/>
      <c r="N1331" s="48"/>
      <c r="O1331" s="48"/>
    </row>
    <row r="1332" spans="1:15" hidden="1">
      <c r="A1332" s="10" t="s">
        <v>960</v>
      </c>
      <c r="B1332" s="48" t="s">
        <v>1384</v>
      </c>
      <c r="C1332" s="49" t="s">
        <v>29</v>
      </c>
      <c r="D1332" s="49" t="s">
        <v>36</v>
      </c>
      <c r="E1332" s="48" t="s">
        <v>1</v>
      </c>
      <c r="F1332" s="48" t="s">
        <v>1</v>
      </c>
      <c r="G1332" s="48" t="s">
        <v>1</v>
      </c>
      <c r="K1332" s="48"/>
      <c r="L1332" s="49"/>
      <c r="M1332" s="49"/>
      <c r="N1332" s="48"/>
      <c r="O1332" s="48"/>
    </row>
    <row r="1333" spans="1:15" hidden="1">
      <c r="A1333" s="10" t="s">
        <v>960</v>
      </c>
      <c r="B1333" s="48" t="s">
        <v>1385</v>
      </c>
      <c r="C1333" s="49" t="s">
        <v>29</v>
      </c>
      <c r="D1333" s="49" t="s">
        <v>30</v>
      </c>
      <c r="E1333" s="48" t="s">
        <v>1</v>
      </c>
      <c r="F1333" s="48" t="s">
        <v>1</v>
      </c>
      <c r="G1333" s="48" t="s">
        <v>1</v>
      </c>
      <c r="K1333" s="48"/>
      <c r="L1333" s="49"/>
      <c r="M1333" s="49"/>
      <c r="N1333" s="48"/>
      <c r="O1333" s="48"/>
    </row>
    <row r="1334" spans="1:15" hidden="1">
      <c r="A1334" s="10" t="s">
        <v>960</v>
      </c>
      <c r="B1334" s="48" t="s">
        <v>1386</v>
      </c>
      <c r="C1334" s="49" t="s">
        <v>29</v>
      </c>
      <c r="D1334" s="49" t="s">
        <v>30</v>
      </c>
      <c r="E1334" s="48" t="s">
        <v>1</v>
      </c>
      <c r="F1334" s="48" t="s">
        <v>1</v>
      </c>
      <c r="G1334" s="48" t="s">
        <v>1</v>
      </c>
      <c r="K1334" s="48"/>
      <c r="L1334" s="49"/>
      <c r="M1334" s="49"/>
      <c r="N1334" s="48"/>
      <c r="O1334" s="48"/>
    </row>
    <row r="1335" spans="1:15" hidden="1">
      <c r="A1335" s="10" t="s">
        <v>960</v>
      </c>
      <c r="B1335" s="48" t="s">
        <v>1387</v>
      </c>
      <c r="C1335" s="49" t="s">
        <v>29</v>
      </c>
      <c r="D1335" s="49" t="s">
        <v>36</v>
      </c>
      <c r="E1335" s="48" t="s">
        <v>1</v>
      </c>
      <c r="F1335" s="48" t="s">
        <v>1</v>
      </c>
      <c r="G1335" s="48" t="s">
        <v>1</v>
      </c>
      <c r="K1335" s="48"/>
      <c r="L1335" s="49"/>
      <c r="M1335" s="49"/>
      <c r="N1335" s="48"/>
      <c r="O1335" s="48"/>
    </row>
    <row r="1336" spans="1:15" hidden="1">
      <c r="A1336" s="10" t="s">
        <v>960</v>
      </c>
      <c r="B1336" s="48" t="s">
        <v>1388</v>
      </c>
      <c r="C1336" s="49" t="s">
        <v>29</v>
      </c>
      <c r="D1336" s="49" t="s">
        <v>36</v>
      </c>
      <c r="E1336" s="48" t="s">
        <v>1</v>
      </c>
      <c r="F1336" s="48" t="s">
        <v>1</v>
      </c>
      <c r="G1336" s="48" t="s">
        <v>1</v>
      </c>
      <c r="K1336" s="48"/>
      <c r="L1336" s="49"/>
      <c r="M1336" s="49"/>
      <c r="N1336" s="48"/>
      <c r="O1336" s="48"/>
    </row>
    <row r="1337" spans="1:15" hidden="1">
      <c r="A1337" s="10" t="s">
        <v>960</v>
      </c>
      <c r="B1337" s="48" t="s">
        <v>1389</v>
      </c>
      <c r="C1337" s="49" t="s">
        <v>29</v>
      </c>
      <c r="D1337" s="49" t="s">
        <v>30</v>
      </c>
      <c r="E1337" s="48" t="s">
        <v>1</v>
      </c>
      <c r="F1337" s="48" t="s">
        <v>1</v>
      </c>
      <c r="G1337" s="48" t="s">
        <v>1</v>
      </c>
      <c r="K1337" s="48"/>
      <c r="L1337" s="49"/>
      <c r="M1337" s="49"/>
      <c r="N1337" s="48"/>
      <c r="O1337" s="48"/>
    </row>
    <row r="1338" spans="1:15" hidden="1">
      <c r="A1338" s="10" t="s">
        <v>960</v>
      </c>
      <c r="B1338" s="48" t="s">
        <v>1390</v>
      </c>
      <c r="C1338" s="49" t="s">
        <v>29</v>
      </c>
      <c r="D1338" s="49" t="s">
        <v>30</v>
      </c>
      <c r="E1338" s="48" t="s">
        <v>1</v>
      </c>
      <c r="F1338" s="48" t="s">
        <v>1</v>
      </c>
      <c r="G1338" s="48" t="s">
        <v>1</v>
      </c>
      <c r="K1338" s="48"/>
      <c r="L1338" s="49"/>
      <c r="M1338" s="49"/>
      <c r="N1338" s="48"/>
      <c r="O1338" s="48"/>
    </row>
    <row r="1339" spans="1:15" hidden="1">
      <c r="A1339" s="10" t="s">
        <v>960</v>
      </c>
      <c r="B1339" s="48" t="s">
        <v>1391</v>
      </c>
      <c r="C1339" s="49" t="s">
        <v>29</v>
      </c>
      <c r="D1339" s="49" t="s">
        <v>36</v>
      </c>
      <c r="E1339" s="48" t="s">
        <v>1</v>
      </c>
      <c r="F1339" s="48" t="s">
        <v>1</v>
      </c>
      <c r="G1339" s="48" t="s">
        <v>1</v>
      </c>
      <c r="K1339" s="48"/>
      <c r="L1339" s="49"/>
      <c r="M1339" s="49"/>
      <c r="N1339" s="48"/>
      <c r="O1339" s="48"/>
    </row>
    <row r="1340" spans="1:15" hidden="1">
      <c r="A1340" s="10" t="s">
        <v>960</v>
      </c>
      <c r="B1340" s="48" t="s">
        <v>1392</v>
      </c>
      <c r="C1340" s="49" t="s">
        <v>29</v>
      </c>
      <c r="D1340" s="49" t="s">
        <v>36</v>
      </c>
      <c r="E1340" s="48" t="s">
        <v>1</v>
      </c>
      <c r="F1340" s="48" t="s">
        <v>1</v>
      </c>
      <c r="G1340" s="48" t="s">
        <v>1</v>
      </c>
      <c r="K1340" s="48"/>
      <c r="L1340" s="49"/>
      <c r="M1340" s="49"/>
      <c r="N1340" s="48"/>
      <c r="O1340" s="48"/>
    </row>
    <row r="1341" spans="1:15" hidden="1">
      <c r="A1341" s="10" t="s">
        <v>960</v>
      </c>
      <c r="B1341" s="48" t="s">
        <v>1393</v>
      </c>
      <c r="C1341" s="49" t="s">
        <v>29</v>
      </c>
      <c r="D1341" s="49" t="s">
        <v>36</v>
      </c>
      <c r="E1341" s="48" t="s">
        <v>3</v>
      </c>
      <c r="F1341" s="48" t="s">
        <v>3</v>
      </c>
      <c r="G1341" s="48" t="s">
        <v>3</v>
      </c>
      <c r="K1341" s="48"/>
      <c r="L1341" s="49"/>
      <c r="M1341" s="49"/>
      <c r="N1341" s="48"/>
      <c r="O1341" s="48"/>
    </row>
    <row r="1342" spans="1:15" hidden="1">
      <c r="A1342" s="10" t="s">
        <v>960</v>
      </c>
      <c r="B1342" s="48" t="s">
        <v>1394</v>
      </c>
      <c r="C1342" s="49" t="s">
        <v>29</v>
      </c>
      <c r="D1342" s="49" t="s">
        <v>36</v>
      </c>
      <c r="E1342" s="48" t="s">
        <v>1</v>
      </c>
      <c r="F1342" s="48" t="s">
        <v>1</v>
      </c>
      <c r="G1342" s="48" t="s">
        <v>1</v>
      </c>
      <c r="K1342" s="48"/>
      <c r="L1342" s="49"/>
      <c r="M1342" s="49"/>
      <c r="N1342" s="48"/>
      <c r="O1342" s="48"/>
    </row>
    <row r="1343" spans="1:15" hidden="1">
      <c r="A1343" s="10" t="s">
        <v>960</v>
      </c>
      <c r="B1343" s="48" t="s">
        <v>1395</v>
      </c>
      <c r="C1343" s="49" t="s">
        <v>29</v>
      </c>
      <c r="D1343" s="49" t="s">
        <v>30</v>
      </c>
      <c r="E1343" s="48" t="s">
        <v>1</v>
      </c>
      <c r="F1343" s="48" t="s">
        <v>1</v>
      </c>
      <c r="G1343" s="48" t="s">
        <v>1</v>
      </c>
      <c r="K1343" s="48"/>
      <c r="L1343" s="49"/>
      <c r="M1343" s="49"/>
      <c r="N1343" s="48"/>
      <c r="O1343" s="48"/>
    </row>
    <row r="1344" spans="1:15" hidden="1">
      <c r="A1344" s="10" t="s">
        <v>960</v>
      </c>
      <c r="B1344" s="48" t="s">
        <v>1396</v>
      </c>
      <c r="C1344" s="49" t="s">
        <v>29</v>
      </c>
      <c r="D1344" s="49" t="s">
        <v>30</v>
      </c>
      <c r="E1344" s="48" t="s">
        <v>1</v>
      </c>
      <c r="F1344" s="48" t="s">
        <v>1</v>
      </c>
      <c r="G1344" s="48" t="s">
        <v>1</v>
      </c>
      <c r="K1344" s="48"/>
      <c r="L1344" s="49"/>
      <c r="M1344" s="49"/>
      <c r="N1344" s="48"/>
      <c r="O1344" s="48"/>
    </row>
    <row r="1345" spans="1:15" hidden="1">
      <c r="A1345" s="10" t="s">
        <v>960</v>
      </c>
      <c r="B1345" s="48" t="s">
        <v>1397</v>
      </c>
      <c r="C1345" s="49" t="s">
        <v>29</v>
      </c>
      <c r="D1345" s="49" t="s">
        <v>36</v>
      </c>
      <c r="E1345" s="48" t="s">
        <v>1</v>
      </c>
      <c r="F1345" s="48" t="s">
        <v>1</v>
      </c>
      <c r="G1345" s="48" t="s">
        <v>1</v>
      </c>
      <c r="K1345" s="48"/>
      <c r="L1345" s="49"/>
      <c r="M1345" s="49"/>
      <c r="N1345" s="48"/>
      <c r="O1345" s="48"/>
    </row>
    <row r="1346" spans="1:15" hidden="1">
      <c r="A1346" s="10" t="s">
        <v>960</v>
      </c>
      <c r="B1346" s="48" t="s">
        <v>1398</v>
      </c>
      <c r="C1346" s="49" t="s">
        <v>29</v>
      </c>
      <c r="D1346" s="49" t="s">
        <v>30</v>
      </c>
      <c r="E1346" s="48" t="s">
        <v>1</v>
      </c>
      <c r="F1346" s="48" t="s">
        <v>1</v>
      </c>
      <c r="G1346" s="48" t="s">
        <v>1</v>
      </c>
      <c r="K1346" s="48"/>
      <c r="L1346" s="49"/>
      <c r="M1346" s="49"/>
      <c r="N1346" s="48"/>
      <c r="O1346" s="48"/>
    </row>
    <row r="1347" spans="1:15" hidden="1">
      <c r="A1347" s="10" t="s">
        <v>960</v>
      </c>
      <c r="B1347" s="48" t="s">
        <v>1399</v>
      </c>
      <c r="C1347" s="49" t="s">
        <v>29</v>
      </c>
      <c r="D1347" s="49" t="s">
        <v>36</v>
      </c>
      <c r="E1347" s="48" t="s">
        <v>1</v>
      </c>
      <c r="F1347" s="48" t="s">
        <v>1</v>
      </c>
      <c r="G1347" s="48" t="s">
        <v>1</v>
      </c>
      <c r="K1347" s="48"/>
      <c r="L1347" s="49"/>
      <c r="M1347" s="49"/>
      <c r="N1347" s="48"/>
      <c r="O1347" s="48"/>
    </row>
    <row r="1348" spans="1:15" hidden="1">
      <c r="A1348" s="10" t="s">
        <v>960</v>
      </c>
      <c r="B1348" s="48" t="s">
        <v>1400</v>
      </c>
      <c r="C1348" s="49" t="s">
        <v>29</v>
      </c>
      <c r="D1348" s="49" t="s">
        <v>30</v>
      </c>
      <c r="E1348" s="48" t="s">
        <v>4</v>
      </c>
      <c r="F1348" s="48" t="s">
        <v>4</v>
      </c>
      <c r="G1348" s="48" t="s">
        <v>4</v>
      </c>
      <c r="K1348" s="48"/>
      <c r="L1348" s="49"/>
      <c r="M1348" s="49"/>
      <c r="N1348" s="48"/>
      <c r="O1348" s="48"/>
    </row>
    <row r="1349" spans="1:15" hidden="1">
      <c r="A1349" s="10" t="s">
        <v>960</v>
      </c>
      <c r="B1349" s="48" t="s">
        <v>1401</v>
      </c>
      <c r="C1349" s="49" t="s">
        <v>29</v>
      </c>
      <c r="D1349" s="49" t="s">
        <v>30</v>
      </c>
      <c r="E1349" s="48" t="s">
        <v>1</v>
      </c>
      <c r="F1349" s="48" t="s">
        <v>1</v>
      </c>
      <c r="G1349" s="48" t="s">
        <v>1</v>
      </c>
      <c r="K1349" s="48"/>
      <c r="L1349" s="49"/>
      <c r="M1349" s="49"/>
      <c r="N1349" s="48"/>
      <c r="O1349" s="48"/>
    </row>
    <row r="1350" spans="1:15" hidden="1">
      <c r="A1350" s="10" t="s">
        <v>960</v>
      </c>
      <c r="B1350" s="48" t="s">
        <v>1402</v>
      </c>
      <c r="C1350" s="49" t="s">
        <v>29</v>
      </c>
      <c r="D1350" s="49" t="s">
        <v>36</v>
      </c>
      <c r="E1350" s="48" t="s">
        <v>1</v>
      </c>
      <c r="F1350" s="48" t="s">
        <v>1</v>
      </c>
      <c r="G1350" s="48" t="s">
        <v>1</v>
      </c>
      <c r="K1350" s="48"/>
      <c r="L1350" s="49"/>
      <c r="M1350" s="49"/>
      <c r="N1350" s="48"/>
      <c r="O1350" s="48"/>
    </row>
    <row r="1351" spans="1:15" hidden="1">
      <c r="A1351" s="10" t="s">
        <v>960</v>
      </c>
      <c r="B1351" s="48" t="s">
        <v>1403</v>
      </c>
      <c r="C1351" s="49" t="s">
        <v>29</v>
      </c>
      <c r="D1351" s="49" t="s">
        <v>30</v>
      </c>
      <c r="E1351" s="48" t="s">
        <v>1</v>
      </c>
      <c r="F1351" s="48" t="s">
        <v>1</v>
      </c>
      <c r="G1351" s="48" t="s">
        <v>1</v>
      </c>
      <c r="K1351" s="48"/>
      <c r="L1351" s="49"/>
      <c r="M1351" s="49"/>
      <c r="N1351" s="48"/>
      <c r="O1351" s="48"/>
    </row>
    <row r="1352" spans="1:15" hidden="1">
      <c r="A1352" s="10" t="s">
        <v>960</v>
      </c>
      <c r="B1352" s="48" t="s">
        <v>1404</v>
      </c>
      <c r="C1352" s="49" t="s">
        <v>29</v>
      </c>
      <c r="D1352" s="49" t="s">
        <v>36</v>
      </c>
      <c r="E1352" s="48" t="s">
        <v>1</v>
      </c>
      <c r="F1352" s="48" t="s">
        <v>1</v>
      </c>
      <c r="G1352" s="48" t="s">
        <v>1</v>
      </c>
      <c r="K1352" s="48"/>
      <c r="L1352" s="49"/>
      <c r="M1352" s="49"/>
      <c r="N1352" s="48"/>
      <c r="O1352" s="48"/>
    </row>
    <row r="1353" spans="1:15" hidden="1">
      <c r="A1353" s="10" t="s">
        <v>960</v>
      </c>
      <c r="B1353" s="48" t="s">
        <v>1405</v>
      </c>
      <c r="C1353" s="49" t="s">
        <v>42</v>
      </c>
      <c r="D1353" s="49" t="s">
        <v>36</v>
      </c>
      <c r="E1353" s="48" t="s">
        <v>3</v>
      </c>
      <c r="F1353" s="48" t="s">
        <v>2</v>
      </c>
      <c r="G1353" s="48" t="s">
        <v>1</v>
      </c>
      <c r="K1353" s="48"/>
      <c r="L1353" s="49"/>
      <c r="M1353" s="49"/>
      <c r="N1353" s="48"/>
      <c r="O1353" s="48"/>
    </row>
    <row r="1354" spans="1:15" hidden="1">
      <c r="A1354" s="10" t="s">
        <v>960</v>
      </c>
      <c r="B1354" s="48" t="s">
        <v>1406</v>
      </c>
      <c r="C1354" s="49" t="s">
        <v>29</v>
      </c>
      <c r="D1354" s="49" t="s">
        <v>36</v>
      </c>
      <c r="E1354" s="48" t="s">
        <v>1</v>
      </c>
      <c r="F1354" s="48" t="s">
        <v>1</v>
      </c>
      <c r="G1354" s="48" t="s">
        <v>1</v>
      </c>
      <c r="K1354" s="48"/>
      <c r="L1354" s="49"/>
      <c r="M1354" s="49"/>
      <c r="N1354" s="48"/>
      <c r="O1354" s="48"/>
    </row>
    <row r="1355" spans="1:15" hidden="1">
      <c r="A1355" s="10" t="s">
        <v>960</v>
      </c>
      <c r="B1355" s="48" t="s">
        <v>1407</v>
      </c>
      <c r="C1355" s="49" t="s">
        <v>29</v>
      </c>
      <c r="D1355" s="49" t="s">
        <v>36</v>
      </c>
      <c r="E1355" s="48" t="s">
        <v>1</v>
      </c>
      <c r="F1355" s="48" t="s">
        <v>1</v>
      </c>
      <c r="G1355" s="48" t="s">
        <v>1</v>
      </c>
      <c r="K1355" s="48"/>
      <c r="L1355" s="49"/>
      <c r="M1355" s="49"/>
      <c r="N1355" s="48"/>
      <c r="O1355" s="48"/>
    </row>
    <row r="1356" spans="1:15" hidden="1">
      <c r="A1356" s="10" t="s">
        <v>960</v>
      </c>
      <c r="B1356" s="48" t="s">
        <v>1408</v>
      </c>
      <c r="C1356" s="49" t="s">
        <v>71</v>
      </c>
      <c r="D1356" s="49" t="s">
        <v>36</v>
      </c>
      <c r="E1356" s="48" t="s">
        <v>3</v>
      </c>
      <c r="F1356" s="48" t="s">
        <v>3</v>
      </c>
      <c r="G1356" s="48" t="s">
        <v>3</v>
      </c>
      <c r="K1356" s="48"/>
      <c r="L1356" s="49"/>
      <c r="M1356" s="49"/>
      <c r="N1356" s="48"/>
      <c r="O1356" s="48"/>
    </row>
    <row r="1357" spans="1:15" hidden="1">
      <c r="A1357" s="10" t="s">
        <v>960</v>
      </c>
      <c r="B1357" s="48" t="s">
        <v>1409</v>
      </c>
      <c r="C1357" s="49" t="s">
        <v>29</v>
      </c>
      <c r="D1357" s="49" t="s">
        <v>30</v>
      </c>
      <c r="E1357" s="48" t="s">
        <v>1</v>
      </c>
      <c r="F1357" s="48" t="s">
        <v>1</v>
      </c>
      <c r="G1357" s="48" t="s">
        <v>1</v>
      </c>
      <c r="K1357" s="48"/>
      <c r="L1357" s="49"/>
      <c r="M1357" s="49"/>
      <c r="N1357" s="48"/>
      <c r="O1357" s="48"/>
    </row>
    <row r="1358" spans="1:15" hidden="1">
      <c r="A1358" s="10" t="s">
        <v>960</v>
      </c>
      <c r="B1358" s="48" t="s">
        <v>1410</v>
      </c>
      <c r="C1358" s="49" t="s">
        <v>29</v>
      </c>
      <c r="D1358" s="49" t="s">
        <v>36</v>
      </c>
      <c r="E1358" s="48" t="s">
        <v>3</v>
      </c>
      <c r="F1358" s="48" t="s">
        <v>1</v>
      </c>
      <c r="G1358" s="48" t="s">
        <v>1</v>
      </c>
      <c r="K1358" s="48"/>
      <c r="L1358" s="49"/>
      <c r="M1358" s="49"/>
      <c r="N1358" s="48"/>
      <c r="O1358" s="48"/>
    </row>
    <row r="1359" spans="1:15" hidden="1">
      <c r="A1359" s="10" t="s">
        <v>960</v>
      </c>
      <c r="B1359" s="48" t="s">
        <v>1411</v>
      </c>
      <c r="C1359" s="49" t="s">
        <v>964</v>
      </c>
      <c r="D1359" s="49" t="s">
        <v>36</v>
      </c>
      <c r="E1359" s="48" t="s">
        <v>4</v>
      </c>
      <c r="F1359" s="48" t="s">
        <v>4</v>
      </c>
      <c r="G1359" s="48" t="s">
        <v>4</v>
      </c>
      <c r="K1359" s="48"/>
      <c r="L1359" s="49"/>
      <c r="M1359" s="49"/>
      <c r="N1359" s="48"/>
      <c r="O1359" s="48"/>
    </row>
    <row r="1360" spans="1:15" hidden="1">
      <c r="A1360" s="10" t="s">
        <v>960</v>
      </c>
      <c r="B1360" s="48" t="s">
        <v>1412</v>
      </c>
      <c r="C1360" s="49" t="s">
        <v>964</v>
      </c>
      <c r="D1360" s="49" t="s">
        <v>36</v>
      </c>
      <c r="E1360" s="48" t="s">
        <v>4</v>
      </c>
      <c r="F1360" s="48" t="s">
        <v>2</v>
      </c>
      <c r="G1360" s="48" t="s">
        <v>2</v>
      </c>
      <c r="K1360" s="48"/>
      <c r="L1360" s="49"/>
      <c r="M1360" s="49"/>
      <c r="N1360" s="48"/>
      <c r="O1360" s="48"/>
    </row>
    <row r="1361" spans="1:15" hidden="1">
      <c r="A1361" s="10" t="s">
        <v>960</v>
      </c>
      <c r="B1361" s="48" t="s">
        <v>1413</v>
      </c>
      <c r="C1361" s="49" t="s">
        <v>29</v>
      </c>
      <c r="D1361" s="49" t="s">
        <v>36</v>
      </c>
      <c r="E1361" s="48" t="s">
        <v>4</v>
      </c>
      <c r="F1361" s="48" t="s">
        <v>4</v>
      </c>
      <c r="G1361" s="48" t="s">
        <v>4</v>
      </c>
      <c r="K1361" s="48"/>
      <c r="L1361" s="49"/>
      <c r="M1361" s="49"/>
      <c r="N1361" s="48"/>
      <c r="O1361" s="48"/>
    </row>
    <row r="1362" spans="1:15" hidden="1">
      <c r="A1362" s="10" t="s">
        <v>960</v>
      </c>
      <c r="B1362" s="48" t="s">
        <v>1414</v>
      </c>
      <c r="C1362" s="49" t="s">
        <v>35</v>
      </c>
      <c r="D1362" s="49" t="s">
        <v>36</v>
      </c>
      <c r="E1362" s="48" t="s">
        <v>4</v>
      </c>
      <c r="F1362" s="48" t="s">
        <v>4</v>
      </c>
      <c r="G1362" s="48" t="s">
        <v>4</v>
      </c>
      <c r="I1362">
        <v>1</v>
      </c>
      <c r="K1362" s="48"/>
      <c r="L1362" s="49"/>
      <c r="M1362" s="49"/>
      <c r="N1362" s="48"/>
      <c r="O1362" s="48"/>
    </row>
    <row r="1363" spans="1:15" hidden="1">
      <c r="A1363" s="10" t="s">
        <v>960</v>
      </c>
      <c r="B1363" s="48" t="s">
        <v>1415</v>
      </c>
      <c r="C1363" s="49" t="s">
        <v>29</v>
      </c>
      <c r="D1363" s="49" t="s">
        <v>30</v>
      </c>
      <c r="E1363" s="48" t="s">
        <v>1</v>
      </c>
      <c r="F1363" s="48" t="s">
        <v>1</v>
      </c>
      <c r="G1363" s="48" t="s">
        <v>1</v>
      </c>
      <c r="K1363" s="48"/>
      <c r="L1363" s="49"/>
      <c r="M1363" s="49"/>
      <c r="N1363" s="48"/>
      <c r="O1363" s="48"/>
    </row>
    <row r="1364" spans="1:15" hidden="1">
      <c r="A1364" s="10" t="s">
        <v>960</v>
      </c>
      <c r="B1364" s="48" t="s">
        <v>1416</v>
      </c>
      <c r="C1364" s="49" t="s">
        <v>29</v>
      </c>
      <c r="D1364" s="49" t="s">
        <v>36</v>
      </c>
      <c r="E1364" s="48" t="s">
        <v>1</v>
      </c>
      <c r="F1364" s="48" t="s">
        <v>1</v>
      </c>
      <c r="G1364" s="48" t="s">
        <v>1</v>
      </c>
      <c r="K1364" s="48"/>
      <c r="L1364" s="49"/>
      <c r="M1364" s="49"/>
      <c r="N1364" s="48"/>
      <c r="O1364" s="48"/>
    </row>
    <row r="1365" spans="1:15" hidden="1">
      <c r="A1365" s="10" t="s">
        <v>960</v>
      </c>
      <c r="B1365" s="48" t="s">
        <v>1417</v>
      </c>
      <c r="C1365" s="49" t="s">
        <v>29</v>
      </c>
      <c r="D1365" s="49" t="s">
        <v>30</v>
      </c>
      <c r="E1365" s="48" t="s">
        <v>1</v>
      </c>
      <c r="F1365" s="48" t="s">
        <v>1</v>
      </c>
      <c r="G1365" s="48" t="s">
        <v>1</v>
      </c>
      <c r="K1365" s="48"/>
      <c r="L1365" s="49"/>
      <c r="M1365" s="49"/>
      <c r="N1365" s="48"/>
      <c r="O1365" s="48"/>
    </row>
    <row r="1366" spans="1:15" hidden="1">
      <c r="A1366" s="10" t="s">
        <v>960</v>
      </c>
      <c r="B1366" s="48" t="s">
        <v>1418</v>
      </c>
      <c r="C1366" s="49" t="s">
        <v>29</v>
      </c>
      <c r="D1366" s="49" t="s">
        <v>30</v>
      </c>
      <c r="E1366" s="48" t="s">
        <v>1</v>
      </c>
      <c r="F1366" s="48" t="s">
        <v>1</v>
      </c>
      <c r="G1366" s="48" t="s">
        <v>1</v>
      </c>
      <c r="K1366" s="48"/>
      <c r="L1366" s="49"/>
      <c r="M1366" s="49"/>
      <c r="N1366" s="48"/>
      <c r="O1366" s="48"/>
    </row>
    <row r="1367" spans="1:15" hidden="1">
      <c r="A1367" s="10" t="s">
        <v>960</v>
      </c>
      <c r="B1367" s="48" t="s">
        <v>1419</v>
      </c>
      <c r="C1367" s="49" t="s">
        <v>29</v>
      </c>
      <c r="D1367" s="49" t="s">
        <v>30</v>
      </c>
      <c r="E1367" s="48" t="s">
        <v>2</v>
      </c>
      <c r="F1367" s="48" t="s">
        <v>1</v>
      </c>
      <c r="G1367" s="48" t="s">
        <v>1</v>
      </c>
      <c r="K1367" s="48"/>
      <c r="L1367" s="49"/>
      <c r="M1367" s="49"/>
      <c r="N1367" s="48"/>
      <c r="O1367" s="48"/>
    </row>
    <row r="1368" spans="1:15" hidden="1">
      <c r="A1368" s="10" t="s">
        <v>960</v>
      </c>
      <c r="B1368" s="48" t="s">
        <v>1420</v>
      </c>
      <c r="C1368" s="49" t="s">
        <v>29</v>
      </c>
      <c r="D1368" s="49" t="s">
        <v>30</v>
      </c>
      <c r="E1368" s="48" t="s">
        <v>1</v>
      </c>
      <c r="F1368" s="48" t="s">
        <v>1</v>
      </c>
      <c r="G1368" s="48" t="s">
        <v>1</v>
      </c>
      <c r="K1368" s="48"/>
      <c r="L1368" s="49"/>
      <c r="M1368" s="49"/>
      <c r="N1368" s="48"/>
      <c r="O1368" s="48"/>
    </row>
    <row r="1369" spans="1:15" hidden="1">
      <c r="A1369" s="10" t="s">
        <v>960</v>
      </c>
      <c r="B1369" s="48" t="s">
        <v>1421</v>
      </c>
      <c r="C1369" s="49" t="s">
        <v>29</v>
      </c>
      <c r="D1369" s="49" t="s">
        <v>36</v>
      </c>
      <c r="E1369" s="48" t="s">
        <v>1</v>
      </c>
      <c r="F1369" s="48" t="s">
        <v>1</v>
      </c>
      <c r="G1369" s="48" t="s">
        <v>1</v>
      </c>
      <c r="K1369" s="48"/>
      <c r="L1369" s="49"/>
      <c r="M1369" s="49"/>
      <c r="N1369" s="48"/>
      <c r="O1369" s="48"/>
    </row>
    <row r="1370" spans="1:15" hidden="1">
      <c r="A1370" s="10" t="s">
        <v>960</v>
      </c>
      <c r="B1370" s="48" t="s">
        <v>1422</v>
      </c>
      <c r="C1370" s="49" t="s">
        <v>29</v>
      </c>
      <c r="D1370" s="49" t="s">
        <v>30</v>
      </c>
      <c r="E1370" s="48" t="s">
        <v>1</v>
      </c>
      <c r="F1370" s="48" t="s">
        <v>1</v>
      </c>
      <c r="G1370" s="48" t="s">
        <v>1</v>
      </c>
      <c r="K1370" s="48"/>
      <c r="L1370" s="49"/>
      <c r="M1370" s="49"/>
      <c r="N1370" s="48"/>
      <c r="O1370" s="48"/>
    </row>
    <row r="1371" spans="1:15" hidden="1">
      <c r="A1371" s="10" t="s">
        <v>960</v>
      </c>
      <c r="B1371" s="48" t="s">
        <v>1423</v>
      </c>
      <c r="C1371" s="49" t="s">
        <v>29</v>
      </c>
      <c r="D1371" s="49" t="s">
        <v>36</v>
      </c>
      <c r="E1371" s="48" t="s">
        <v>1</v>
      </c>
      <c r="F1371" s="48" t="s">
        <v>1</v>
      </c>
      <c r="G1371" s="48" t="s">
        <v>1</v>
      </c>
      <c r="K1371" s="48"/>
      <c r="L1371" s="49"/>
      <c r="M1371" s="49"/>
      <c r="N1371" s="48"/>
      <c r="O1371" s="48"/>
    </row>
    <row r="1372" spans="1:15" hidden="1">
      <c r="A1372" s="10" t="s">
        <v>960</v>
      </c>
      <c r="B1372" s="48" t="s">
        <v>1424</v>
      </c>
      <c r="C1372" s="49" t="s">
        <v>29</v>
      </c>
      <c r="D1372" s="49" t="s">
        <v>36</v>
      </c>
      <c r="E1372" s="48" t="s">
        <v>2</v>
      </c>
      <c r="F1372" s="48" t="s">
        <v>1</v>
      </c>
      <c r="G1372" s="48" t="s">
        <v>1</v>
      </c>
      <c r="K1372" s="48"/>
      <c r="L1372" s="49"/>
      <c r="M1372" s="49"/>
      <c r="N1372" s="48"/>
      <c r="O1372" s="48"/>
    </row>
    <row r="1373" spans="1:15" hidden="1">
      <c r="A1373" s="10" t="s">
        <v>960</v>
      </c>
      <c r="B1373" s="48" t="s">
        <v>1425</v>
      </c>
      <c r="C1373" s="49" t="s">
        <v>29</v>
      </c>
      <c r="D1373" s="49" t="s">
        <v>30</v>
      </c>
      <c r="E1373" s="48" t="s">
        <v>1</v>
      </c>
      <c r="F1373" s="48" t="s">
        <v>1</v>
      </c>
      <c r="G1373" s="48" t="s">
        <v>1</v>
      </c>
      <c r="K1373" s="48"/>
      <c r="L1373" s="49"/>
      <c r="M1373" s="49"/>
      <c r="N1373" s="48"/>
      <c r="O1373" s="48"/>
    </row>
    <row r="1374" spans="1:15" hidden="1">
      <c r="A1374" s="10" t="s">
        <v>960</v>
      </c>
      <c r="B1374" s="48" t="s">
        <v>1426</v>
      </c>
      <c r="C1374" s="49" t="s">
        <v>71</v>
      </c>
      <c r="D1374" s="49" t="s">
        <v>30</v>
      </c>
      <c r="E1374" s="48" t="s">
        <v>4</v>
      </c>
      <c r="F1374" s="48" t="s">
        <v>3</v>
      </c>
      <c r="G1374" s="48" t="s">
        <v>3</v>
      </c>
      <c r="K1374" s="48"/>
      <c r="L1374" s="49"/>
      <c r="M1374" s="49"/>
      <c r="N1374" s="48"/>
      <c r="O1374" s="48"/>
    </row>
    <row r="1375" spans="1:15" hidden="1">
      <c r="A1375" s="10" t="s">
        <v>960</v>
      </c>
      <c r="B1375" s="48" t="s">
        <v>1427</v>
      </c>
      <c r="C1375" s="49" t="s">
        <v>29</v>
      </c>
      <c r="D1375" s="49" t="s">
        <v>36</v>
      </c>
      <c r="E1375" s="48" t="s">
        <v>1</v>
      </c>
      <c r="F1375" s="48" t="s">
        <v>1</v>
      </c>
      <c r="G1375" s="48" t="s">
        <v>1</v>
      </c>
      <c r="K1375" s="48"/>
      <c r="L1375" s="49"/>
      <c r="M1375" s="49"/>
      <c r="N1375" s="48"/>
      <c r="O1375" s="48"/>
    </row>
    <row r="1376" spans="1:15" hidden="1">
      <c r="A1376" s="10" t="s">
        <v>960</v>
      </c>
      <c r="B1376" s="48" t="s">
        <v>1428</v>
      </c>
      <c r="C1376" s="49" t="s">
        <v>29</v>
      </c>
      <c r="D1376" s="49" t="s">
        <v>36</v>
      </c>
      <c r="E1376" s="48" t="s">
        <v>1</v>
      </c>
      <c r="F1376" s="48" t="s">
        <v>1</v>
      </c>
      <c r="G1376" s="48" t="s">
        <v>1</v>
      </c>
      <c r="K1376" s="48"/>
      <c r="L1376" s="49"/>
      <c r="M1376" s="49"/>
      <c r="N1376" s="48"/>
      <c r="O1376" s="48"/>
    </row>
    <row r="1377" spans="1:15" hidden="1">
      <c r="A1377" s="10" t="s">
        <v>960</v>
      </c>
      <c r="B1377" s="48" t="s">
        <v>1429</v>
      </c>
      <c r="C1377" s="49" t="s">
        <v>29</v>
      </c>
      <c r="D1377" s="49" t="s">
        <v>30</v>
      </c>
      <c r="E1377" s="48" t="s">
        <v>1</v>
      </c>
      <c r="F1377" s="48" t="s">
        <v>1</v>
      </c>
      <c r="G1377" s="48" t="s">
        <v>1</v>
      </c>
      <c r="K1377" s="48"/>
      <c r="L1377" s="49"/>
      <c r="M1377" s="49"/>
      <c r="N1377" s="48"/>
      <c r="O1377" s="48"/>
    </row>
    <row r="1378" spans="1:15" hidden="1">
      <c r="A1378" s="10" t="s">
        <v>960</v>
      </c>
      <c r="B1378" s="48" t="s">
        <v>1430</v>
      </c>
      <c r="C1378" s="49" t="s">
        <v>29</v>
      </c>
      <c r="D1378" s="49" t="s">
        <v>36</v>
      </c>
      <c r="E1378" s="48" t="s">
        <v>1</v>
      </c>
      <c r="F1378" s="48" t="s">
        <v>1</v>
      </c>
      <c r="G1378" s="48" t="s">
        <v>1</v>
      </c>
      <c r="K1378" s="48"/>
      <c r="L1378" s="49"/>
      <c r="M1378" s="49"/>
      <c r="N1378" s="48"/>
      <c r="O1378" s="48"/>
    </row>
    <row r="1379" spans="1:15" hidden="1">
      <c r="A1379" s="10" t="s">
        <v>960</v>
      </c>
      <c r="B1379" s="48" t="s">
        <v>1431</v>
      </c>
      <c r="C1379" s="49" t="s">
        <v>29</v>
      </c>
      <c r="D1379" s="49" t="s">
        <v>30</v>
      </c>
      <c r="E1379" s="48" t="s">
        <v>1</v>
      </c>
      <c r="F1379" s="48" t="s">
        <v>1</v>
      </c>
      <c r="G1379" s="48" t="s">
        <v>1</v>
      </c>
      <c r="K1379" s="48"/>
      <c r="L1379" s="49"/>
      <c r="M1379" s="49"/>
      <c r="N1379" s="48"/>
      <c r="O1379" s="48"/>
    </row>
    <row r="1380" spans="1:15" hidden="1">
      <c r="A1380" s="10" t="s">
        <v>960</v>
      </c>
      <c r="B1380" s="48" t="s">
        <v>1432</v>
      </c>
      <c r="C1380" s="49" t="s">
        <v>29</v>
      </c>
      <c r="D1380" s="49" t="s">
        <v>30</v>
      </c>
      <c r="E1380" s="48" t="s">
        <v>1</v>
      </c>
      <c r="F1380" s="48" t="s">
        <v>1</v>
      </c>
      <c r="G1380" s="48" t="s">
        <v>1</v>
      </c>
      <c r="K1380" s="48"/>
      <c r="L1380" s="49"/>
      <c r="M1380" s="49"/>
      <c r="N1380" s="48"/>
      <c r="O1380" s="48"/>
    </row>
    <row r="1381" spans="1:15" hidden="1">
      <c r="A1381" s="10" t="s">
        <v>960</v>
      </c>
      <c r="B1381" s="48" t="s">
        <v>1433</v>
      </c>
      <c r="C1381" s="49" t="s">
        <v>29</v>
      </c>
      <c r="D1381" s="49" t="s">
        <v>30</v>
      </c>
      <c r="E1381" s="48" t="s">
        <v>3</v>
      </c>
      <c r="F1381" s="48" t="s">
        <v>3</v>
      </c>
      <c r="G1381" s="48" t="s">
        <v>3</v>
      </c>
      <c r="K1381" s="48"/>
      <c r="L1381" s="49"/>
      <c r="M1381" s="49"/>
      <c r="N1381" s="48"/>
      <c r="O1381" s="48"/>
    </row>
    <row r="1382" spans="1:15" hidden="1">
      <c r="A1382" s="10" t="s">
        <v>960</v>
      </c>
      <c r="B1382" s="48" t="s">
        <v>1434</v>
      </c>
      <c r="C1382" s="49" t="s">
        <v>60</v>
      </c>
      <c r="D1382" s="49" t="s">
        <v>36</v>
      </c>
      <c r="E1382" s="48" t="s">
        <v>4</v>
      </c>
      <c r="F1382" s="48" t="s">
        <v>4</v>
      </c>
      <c r="G1382" s="48" t="s">
        <v>4</v>
      </c>
      <c r="I1382">
        <v>1</v>
      </c>
      <c r="K1382" t="b">
        <f>G1382=F1382</f>
        <v>1</v>
      </c>
      <c r="L1382" s="49"/>
      <c r="M1382" s="49"/>
      <c r="N1382" s="48"/>
      <c r="O1382" s="48"/>
    </row>
    <row r="1383" spans="1:15" hidden="1">
      <c r="A1383" s="10" t="s">
        <v>960</v>
      </c>
      <c r="B1383" s="48" t="s">
        <v>1435</v>
      </c>
      <c r="C1383" s="49" t="s">
        <v>35</v>
      </c>
      <c r="D1383" s="49" t="s">
        <v>36</v>
      </c>
      <c r="E1383" s="48" t="s">
        <v>4</v>
      </c>
      <c r="F1383" s="48" t="s">
        <v>4</v>
      </c>
      <c r="G1383" s="48" t="s">
        <v>4</v>
      </c>
      <c r="I1383">
        <v>1</v>
      </c>
      <c r="K1383" s="48"/>
      <c r="L1383" s="49"/>
      <c r="M1383" s="49"/>
      <c r="N1383" s="48"/>
      <c r="O1383" s="48"/>
    </row>
    <row r="1384" spans="1:15" hidden="1">
      <c r="A1384" s="10" t="s">
        <v>960</v>
      </c>
      <c r="B1384" s="48" t="s">
        <v>1436</v>
      </c>
      <c r="C1384" s="49" t="s">
        <v>42</v>
      </c>
      <c r="D1384" s="49" t="s">
        <v>36</v>
      </c>
      <c r="E1384" s="48" t="s">
        <v>4</v>
      </c>
      <c r="F1384" s="48" t="s">
        <v>4</v>
      </c>
      <c r="G1384" s="48" t="s">
        <v>4</v>
      </c>
      <c r="K1384" s="48"/>
      <c r="L1384" s="49"/>
      <c r="M1384" s="49"/>
      <c r="N1384" s="48"/>
      <c r="O1384" s="48"/>
    </row>
    <row r="1385" spans="1:15" hidden="1">
      <c r="A1385" s="10" t="s">
        <v>960</v>
      </c>
      <c r="B1385" s="48" t="s">
        <v>1437</v>
      </c>
      <c r="C1385" s="49" t="s">
        <v>29</v>
      </c>
      <c r="D1385" s="49" t="s">
        <v>30</v>
      </c>
      <c r="E1385" s="48" t="s">
        <v>1</v>
      </c>
      <c r="F1385" s="48" t="s">
        <v>1</v>
      </c>
      <c r="G1385" s="48" t="s">
        <v>1</v>
      </c>
      <c r="K1385" s="48"/>
      <c r="L1385" s="49"/>
      <c r="M1385" s="49"/>
      <c r="N1385" s="48"/>
      <c r="O1385" s="48"/>
    </row>
    <row r="1386" spans="1:15" hidden="1">
      <c r="A1386" s="10" t="s">
        <v>960</v>
      </c>
      <c r="B1386" s="48" t="s">
        <v>1438</v>
      </c>
      <c r="C1386" s="49" t="s">
        <v>29</v>
      </c>
      <c r="D1386" s="49" t="s">
        <v>36</v>
      </c>
      <c r="E1386" s="48" t="s">
        <v>1</v>
      </c>
      <c r="F1386" s="48" t="s">
        <v>1</v>
      </c>
      <c r="G1386" s="48" t="s">
        <v>1</v>
      </c>
      <c r="K1386" s="48"/>
      <c r="L1386" s="49"/>
      <c r="M1386" s="49"/>
      <c r="N1386" s="48"/>
      <c r="O1386" s="48"/>
    </row>
    <row r="1387" spans="1:15" hidden="1">
      <c r="A1387" s="10" t="s">
        <v>960</v>
      </c>
      <c r="B1387" s="48" t="s">
        <v>1439</v>
      </c>
      <c r="C1387" s="49" t="s">
        <v>29</v>
      </c>
      <c r="D1387" s="49" t="s">
        <v>30</v>
      </c>
      <c r="E1387" s="48" t="s">
        <v>1</v>
      </c>
      <c r="F1387" s="48" t="s">
        <v>1</v>
      </c>
      <c r="G1387" s="48" t="s">
        <v>1</v>
      </c>
      <c r="K1387" s="48"/>
      <c r="L1387" s="49"/>
      <c r="M1387" s="49"/>
      <c r="N1387" s="48"/>
      <c r="O1387" s="48"/>
    </row>
    <row r="1388" spans="1:15" hidden="1">
      <c r="A1388" s="10" t="s">
        <v>960</v>
      </c>
      <c r="B1388" s="48" t="s">
        <v>1440</v>
      </c>
      <c r="C1388" s="49" t="s">
        <v>29</v>
      </c>
      <c r="D1388" s="49" t="s">
        <v>36</v>
      </c>
      <c r="E1388" s="48" t="s">
        <v>1</v>
      </c>
      <c r="F1388" s="48" t="s">
        <v>1</v>
      </c>
      <c r="G1388" s="48" t="s">
        <v>1</v>
      </c>
      <c r="K1388" s="48"/>
      <c r="L1388" s="49"/>
      <c r="M1388" s="49"/>
      <c r="N1388" s="48"/>
      <c r="O1388" s="48"/>
    </row>
    <row r="1389" spans="1:15" hidden="1">
      <c r="A1389" s="10" t="s">
        <v>960</v>
      </c>
      <c r="B1389" s="48" t="s">
        <v>1441</v>
      </c>
      <c r="C1389" s="49" t="s">
        <v>35</v>
      </c>
      <c r="D1389" s="49" t="s">
        <v>36</v>
      </c>
      <c r="E1389" s="48" t="s">
        <v>3</v>
      </c>
      <c r="F1389" s="48" t="s">
        <v>3</v>
      </c>
      <c r="G1389" s="48" t="s">
        <v>3</v>
      </c>
      <c r="I1389">
        <v>1</v>
      </c>
      <c r="K1389" s="48"/>
      <c r="L1389" s="49"/>
      <c r="M1389" s="49"/>
      <c r="N1389" s="48"/>
      <c r="O1389" s="48"/>
    </row>
    <row r="1390" spans="1:15" hidden="1">
      <c r="A1390" s="10" t="s">
        <v>960</v>
      </c>
      <c r="B1390" s="48" t="s">
        <v>1442</v>
      </c>
      <c r="C1390" s="49" t="s">
        <v>54</v>
      </c>
      <c r="D1390" s="49" t="s">
        <v>36</v>
      </c>
      <c r="E1390" s="48" t="s">
        <v>1</v>
      </c>
      <c r="F1390" s="48" t="s">
        <v>1</v>
      </c>
      <c r="G1390" s="48" t="s">
        <v>1</v>
      </c>
      <c r="K1390" s="48"/>
      <c r="L1390" s="49"/>
      <c r="M1390" s="49"/>
      <c r="N1390" s="48"/>
      <c r="O1390" s="48"/>
    </row>
    <row r="1391" spans="1:15" hidden="1">
      <c r="A1391" s="10" t="s">
        <v>960</v>
      </c>
      <c r="B1391" s="48" t="s">
        <v>1443</v>
      </c>
      <c r="C1391" s="49" t="s">
        <v>42</v>
      </c>
      <c r="D1391" s="49" t="s">
        <v>36</v>
      </c>
      <c r="E1391" s="48" t="s">
        <v>4</v>
      </c>
      <c r="F1391" s="48" t="s">
        <v>4</v>
      </c>
      <c r="G1391" s="48" t="s">
        <v>4</v>
      </c>
      <c r="K1391" s="48"/>
      <c r="L1391" s="49"/>
      <c r="M1391" s="49"/>
      <c r="N1391" s="48"/>
      <c r="O1391" s="48"/>
    </row>
    <row r="1392" spans="1:15" hidden="1">
      <c r="A1392" s="10" t="s">
        <v>960</v>
      </c>
      <c r="B1392" s="48" t="s">
        <v>1444</v>
      </c>
      <c r="C1392" s="49" t="s">
        <v>54</v>
      </c>
      <c r="D1392" s="49" t="s">
        <v>36</v>
      </c>
      <c r="E1392" s="48" t="s">
        <v>1</v>
      </c>
      <c r="F1392" s="48" t="s">
        <v>1</v>
      </c>
      <c r="G1392" s="48" t="s">
        <v>1</v>
      </c>
      <c r="K1392" s="48"/>
      <c r="L1392" s="49"/>
      <c r="M1392" s="49"/>
      <c r="N1392" s="48"/>
      <c r="O1392" s="48"/>
    </row>
    <row r="1393" spans="1:15" hidden="1">
      <c r="A1393" s="10" t="s">
        <v>960</v>
      </c>
      <c r="B1393" s="48" t="s">
        <v>1445</v>
      </c>
      <c r="C1393" s="49" t="s">
        <v>29</v>
      </c>
      <c r="D1393" s="49" t="s">
        <v>36</v>
      </c>
      <c r="E1393" s="48" t="s">
        <v>1</v>
      </c>
      <c r="F1393" s="48" t="s">
        <v>1</v>
      </c>
      <c r="G1393" s="48" t="s">
        <v>1</v>
      </c>
      <c r="K1393" s="48"/>
      <c r="L1393" s="49"/>
      <c r="M1393" s="49"/>
      <c r="N1393" s="48"/>
      <c r="O1393" s="48"/>
    </row>
    <row r="1394" spans="1:15" hidden="1">
      <c r="A1394" s="10" t="s">
        <v>960</v>
      </c>
      <c r="B1394" s="48" t="s">
        <v>1446</v>
      </c>
      <c r="C1394" s="49" t="s">
        <v>29</v>
      </c>
      <c r="D1394" s="49" t="s">
        <v>30</v>
      </c>
      <c r="E1394" s="48" t="s">
        <v>1</v>
      </c>
      <c r="F1394" s="48" t="s">
        <v>1</v>
      </c>
      <c r="G1394" s="48" t="s">
        <v>1</v>
      </c>
      <c r="K1394" s="48"/>
      <c r="L1394" s="49"/>
      <c r="M1394" s="49"/>
      <c r="N1394" s="48"/>
      <c r="O1394" s="48"/>
    </row>
    <row r="1395" spans="1:15" hidden="1">
      <c r="A1395" s="10" t="s">
        <v>960</v>
      </c>
      <c r="B1395" s="48" t="s">
        <v>1447</v>
      </c>
      <c r="C1395" s="49" t="s">
        <v>42</v>
      </c>
      <c r="D1395" s="49" t="s">
        <v>36</v>
      </c>
      <c r="E1395" s="48" t="s">
        <v>4</v>
      </c>
      <c r="F1395" s="48" t="s">
        <v>4</v>
      </c>
      <c r="G1395" s="48" t="s">
        <v>4</v>
      </c>
      <c r="K1395" s="48"/>
      <c r="L1395" s="49"/>
      <c r="M1395" s="49"/>
      <c r="N1395" s="48"/>
      <c r="O1395" s="48"/>
    </row>
    <row r="1396" spans="1:15" hidden="1">
      <c r="A1396" s="10" t="s">
        <v>960</v>
      </c>
      <c r="B1396" s="48" t="s">
        <v>1448</v>
      </c>
      <c r="C1396" s="49" t="s">
        <v>29</v>
      </c>
      <c r="D1396" s="49" t="s">
        <v>36</v>
      </c>
      <c r="E1396" s="48" t="s">
        <v>1</v>
      </c>
      <c r="F1396" s="48" t="s">
        <v>1</v>
      </c>
      <c r="G1396" s="48" t="s">
        <v>1</v>
      </c>
      <c r="K1396" s="48"/>
      <c r="L1396" s="49"/>
      <c r="M1396" s="49"/>
      <c r="N1396" s="48"/>
      <c r="O1396" s="48"/>
    </row>
    <row r="1397" spans="1:15" hidden="1">
      <c r="A1397" s="10" t="s">
        <v>960</v>
      </c>
      <c r="B1397" s="48" t="s">
        <v>1449</v>
      </c>
      <c r="C1397" s="49" t="s">
        <v>29</v>
      </c>
      <c r="D1397" s="49" t="s">
        <v>36</v>
      </c>
      <c r="E1397" s="48" t="s">
        <v>4</v>
      </c>
      <c r="F1397" s="48" t="s">
        <v>4</v>
      </c>
      <c r="G1397" s="48" t="s">
        <v>4</v>
      </c>
      <c r="K1397" s="48"/>
      <c r="L1397" s="49"/>
      <c r="M1397" s="49"/>
      <c r="N1397" s="48"/>
      <c r="O1397" s="48"/>
    </row>
    <row r="1398" spans="1:15" hidden="1">
      <c r="A1398" s="10" t="s">
        <v>960</v>
      </c>
      <c r="B1398" s="48" t="s">
        <v>1450</v>
      </c>
      <c r="C1398" s="49" t="s">
        <v>29</v>
      </c>
      <c r="D1398" s="49" t="s">
        <v>30</v>
      </c>
      <c r="E1398" s="48" t="s">
        <v>1</v>
      </c>
      <c r="F1398" s="48" t="s">
        <v>1</v>
      </c>
      <c r="G1398" s="48" t="s">
        <v>1</v>
      </c>
      <c r="K1398" s="48"/>
      <c r="L1398" s="49"/>
      <c r="M1398" s="49"/>
      <c r="N1398" s="48"/>
      <c r="O1398" s="48"/>
    </row>
    <row r="1399" spans="1:15" hidden="1">
      <c r="A1399" s="10" t="s">
        <v>960</v>
      </c>
      <c r="B1399" s="48" t="s">
        <v>1451</v>
      </c>
      <c r="C1399" s="49" t="s">
        <v>29</v>
      </c>
      <c r="D1399" s="49" t="s">
        <v>30</v>
      </c>
      <c r="E1399" s="48" t="s">
        <v>1</v>
      </c>
      <c r="F1399" s="48" t="s">
        <v>1</v>
      </c>
      <c r="G1399" s="48" t="s">
        <v>1</v>
      </c>
      <c r="K1399" s="48"/>
      <c r="L1399" s="49"/>
      <c r="M1399" s="49"/>
      <c r="N1399" s="48"/>
      <c r="O1399" s="48"/>
    </row>
    <row r="1400" spans="1:15" hidden="1">
      <c r="A1400" s="10" t="s">
        <v>960</v>
      </c>
      <c r="B1400" s="48" t="s">
        <v>1452</v>
      </c>
      <c r="C1400" s="49" t="s">
        <v>60</v>
      </c>
      <c r="D1400" s="49" t="s">
        <v>36</v>
      </c>
      <c r="E1400" s="48" t="s">
        <v>1</v>
      </c>
      <c r="F1400" s="48" t="s">
        <v>2</v>
      </c>
      <c r="G1400" s="48" t="s">
        <v>1</v>
      </c>
      <c r="K1400" t="b">
        <f>G1400=F1400</f>
        <v>0</v>
      </c>
      <c r="L1400" s="49"/>
      <c r="M1400" s="49"/>
      <c r="N1400" s="48"/>
      <c r="O1400" s="48"/>
    </row>
    <row r="1401" spans="1:15" hidden="1">
      <c r="A1401" s="10" t="s">
        <v>960</v>
      </c>
      <c r="B1401" s="48" t="s">
        <v>1453</v>
      </c>
      <c r="C1401" s="49" t="s">
        <v>29</v>
      </c>
      <c r="D1401" s="49" t="s">
        <v>36</v>
      </c>
      <c r="E1401" s="48" t="s">
        <v>1</v>
      </c>
      <c r="F1401" s="48" t="s">
        <v>1</v>
      </c>
      <c r="G1401" s="48" t="s">
        <v>1</v>
      </c>
      <c r="K1401" s="48"/>
      <c r="L1401" s="49"/>
      <c r="M1401" s="49"/>
      <c r="N1401" s="48"/>
      <c r="O1401" s="48"/>
    </row>
    <row r="1402" spans="1:15" hidden="1">
      <c r="A1402" s="10" t="s">
        <v>960</v>
      </c>
      <c r="B1402" s="48" t="s">
        <v>1454</v>
      </c>
      <c r="C1402" s="49" t="s">
        <v>42</v>
      </c>
      <c r="D1402" s="49" t="s">
        <v>36</v>
      </c>
      <c r="E1402" s="48" t="s">
        <v>1</v>
      </c>
      <c r="F1402" s="48" t="s">
        <v>1</v>
      </c>
      <c r="G1402" s="48" t="s">
        <v>1</v>
      </c>
      <c r="K1402" s="48"/>
      <c r="L1402" s="49"/>
      <c r="M1402" s="49"/>
      <c r="N1402" s="48"/>
      <c r="O1402" s="48"/>
    </row>
    <row r="1403" spans="1:15" hidden="1">
      <c r="A1403" s="10" t="s">
        <v>960</v>
      </c>
      <c r="B1403" s="48" t="s">
        <v>1455</v>
      </c>
      <c r="C1403" s="49" t="s">
        <v>29</v>
      </c>
      <c r="D1403" s="49" t="s">
        <v>30</v>
      </c>
      <c r="E1403" s="48" t="s">
        <v>4</v>
      </c>
      <c r="F1403" s="48" t="s">
        <v>3</v>
      </c>
      <c r="G1403" s="48" t="s">
        <v>3</v>
      </c>
      <c r="K1403" s="48"/>
      <c r="L1403" s="49"/>
      <c r="M1403" s="49"/>
      <c r="N1403" s="48"/>
      <c r="O1403" s="48"/>
    </row>
    <row r="1404" spans="1:15" hidden="1">
      <c r="A1404" s="10" t="s">
        <v>960</v>
      </c>
      <c r="B1404" s="48" t="s">
        <v>1456</v>
      </c>
      <c r="C1404" s="49" t="s">
        <v>29</v>
      </c>
      <c r="D1404" s="49" t="s">
        <v>36</v>
      </c>
      <c r="E1404" s="48" t="s">
        <v>1</v>
      </c>
      <c r="F1404" s="48" t="s">
        <v>1</v>
      </c>
      <c r="G1404" s="48" t="s">
        <v>1</v>
      </c>
      <c r="K1404" s="48"/>
      <c r="L1404" s="49"/>
      <c r="M1404" s="49"/>
      <c r="N1404" s="48"/>
      <c r="O1404" s="48"/>
    </row>
    <row r="1405" spans="1:15" hidden="1">
      <c r="A1405" s="10" t="s">
        <v>960</v>
      </c>
      <c r="B1405" s="48" t="s">
        <v>1457</v>
      </c>
      <c r="C1405" s="49" t="s">
        <v>35</v>
      </c>
      <c r="D1405" s="49" t="s">
        <v>36</v>
      </c>
      <c r="E1405" s="48" t="s">
        <v>4</v>
      </c>
      <c r="F1405" s="48" t="s">
        <v>4</v>
      </c>
      <c r="G1405" s="48" t="s">
        <v>4</v>
      </c>
      <c r="I1405">
        <v>1</v>
      </c>
      <c r="K1405" s="48"/>
      <c r="L1405" s="49"/>
      <c r="M1405" s="49"/>
      <c r="N1405" s="48"/>
      <c r="O1405" s="48"/>
    </row>
    <row r="1406" spans="1:15" hidden="1">
      <c r="A1406" s="10" t="s">
        <v>960</v>
      </c>
      <c r="B1406" s="48" t="s">
        <v>1458</v>
      </c>
      <c r="C1406" s="49" t="s">
        <v>29</v>
      </c>
      <c r="D1406" s="49" t="s">
        <v>30</v>
      </c>
      <c r="E1406" s="48" t="s">
        <v>1</v>
      </c>
      <c r="F1406" s="48" t="s">
        <v>1</v>
      </c>
      <c r="G1406" s="48" t="s">
        <v>1</v>
      </c>
      <c r="K1406" s="48"/>
      <c r="L1406" s="49"/>
      <c r="M1406" s="49"/>
      <c r="N1406" s="48"/>
      <c r="O1406" s="48"/>
    </row>
    <row r="1407" spans="1:15" hidden="1">
      <c r="A1407" s="10" t="s">
        <v>960</v>
      </c>
      <c r="B1407" s="48" t="s">
        <v>1459</v>
      </c>
      <c r="C1407" s="49" t="s">
        <v>54</v>
      </c>
      <c r="D1407" s="49" t="s">
        <v>36</v>
      </c>
      <c r="E1407" s="48" t="s">
        <v>1</v>
      </c>
      <c r="F1407" s="48" t="s">
        <v>1</v>
      </c>
      <c r="G1407" s="48" t="s">
        <v>1</v>
      </c>
      <c r="K1407" s="48"/>
      <c r="L1407" s="49"/>
      <c r="M1407" s="49"/>
      <c r="N1407" s="48"/>
      <c r="O1407" s="48"/>
    </row>
    <row r="1408" spans="1:15" hidden="1">
      <c r="A1408" s="10" t="s">
        <v>960</v>
      </c>
      <c r="B1408" s="48" t="s">
        <v>1460</v>
      </c>
      <c r="C1408" s="49" t="s">
        <v>54</v>
      </c>
      <c r="D1408" s="49" t="s">
        <v>36</v>
      </c>
      <c r="E1408" s="48" t="s">
        <v>3</v>
      </c>
      <c r="F1408" s="48" t="s">
        <v>4</v>
      </c>
      <c r="G1408" s="48" t="s">
        <v>3</v>
      </c>
      <c r="K1408" s="48"/>
      <c r="L1408" s="49"/>
      <c r="M1408" s="49"/>
      <c r="N1408" s="48"/>
      <c r="O1408" s="48"/>
    </row>
    <row r="1409" spans="1:15" hidden="1">
      <c r="A1409" s="10" t="s">
        <v>960</v>
      </c>
      <c r="B1409" s="48" t="s">
        <v>1461</v>
      </c>
      <c r="C1409" s="49" t="s">
        <v>42</v>
      </c>
      <c r="D1409" s="49" t="s">
        <v>36</v>
      </c>
      <c r="E1409" s="48" t="s">
        <v>4</v>
      </c>
      <c r="F1409" s="48" t="s">
        <v>4</v>
      </c>
      <c r="G1409" s="48" t="s">
        <v>4</v>
      </c>
      <c r="K1409" s="48"/>
      <c r="L1409" s="49"/>
      <c r="M1409" s="49"/>
      <c r="N1409" s="48"/>
      <c r="O1409" s="48"/>
    </row>
    <row r="1410" spans="1:15" hidden="1">
      <c r="A1410" s="10" t="s">
        <v>960</v>
      </c>
      <c r="B1410" s="48" t="s">
        <v>1462</v>
      </c>
      <c r="C1410" s="49" t="s">
        <v>29</v>
      </c>
      <c r="D1410" s="49" t="s">
        <v>36</v>
      </c>
      <c r="E1410" s="48" t="s">
        <v>2</v>
      </c>
      <c r="F1410" s="48" t="s">
        <v>1</v>
      </c>
      <c r="G1410" s="48" t="s">
        <v>1</v>
      </c>
      <c r="K1410" s="48"/>
      <c r="L1410" s="49"/>
      <c r="M1410" s="49"/>
      <c r="N1410" s="48"/>
      <c r="O1410" s="48"/>
    </row>
    <row r="1411" spans="1:15" hidden="1">
      <c r="A1411" s="10" t="s">
        <v>960</v>
      </c>
      <c r="B1411" s="48" t="s">
        <v>1463</v>
      </c>
      <c r="C1411" s="49" t="s">
        <v>1235</v>
      </c>
      <c r="D1411" s="49" t="s">
        <v>36</v>
      </c>
      <c r="E1411" s="48" t="s">
        <v>3</v>
      </c>
      <c r="F1411" s="48" t="s">
        <v>3</v>
      </c>
      <c r="G1411" s="48" t="s">
        <v>3</v>
      </c>
      <c r="K1411" s="48"/>
      <c r="L1411" s="49"/>
      <c r="M1411" s="49"/>
      <c r="N1411" s="48"/>
      <c r="O1411" s="48"/>
    </row>
    <row r="1412" spans="1:15" hidden="1">
      <c r="A1412" s="10" t="s">
        <v>960</v>
      </c>
      <c r="B1412" s="48" t="s">
        <v>1464</v>
      </c>
      <c r="C1412" s="49" t="s">
        <v>42</v>
      </c>
      <c r="D1412" s="49" t="s">
        <v>36</v>
      </c>
      <c r="E1412" s="48" t="s">
        <v>1</v>
      </c>
      <c r="F1412" s="48" t="s">
        <v>1</v>
      </c>
      <c r="G1412" s="48" t="s">
        <v>1</v>
      </c>
      <c r="K1412" s="48"/>
      <c r="L1412" s="49"/>
      <c r="M1412" s="49"/>
      <c r="N1412" s="48"/>
      <c r="O1412" s="48"/>
    </row>
    <row r="1413" spans="1:15" hidden="1">
      <c r="A1413" s="10" t="s">
        <v>960</v>
      </c>
      <c r="B1413" s="48" t="s">
        <v>1465</v>
      </c>
      <c r="C1413" s="49" t="s">
        <v>29</v>
      </c>
      <c r="D1413" s="49" t="s">
        <v>36</v>
      </c>
      <c r="E1413" s="48" t="s">
        <v>1</v>
      </c>
      <c r="F1413" s="48" t="s">
        <v>1</v>
      </c>
      <c r="G1413" s="48" t="s">
        <v>1</v>
      </c>
      <c r="K1413" s="48"/>
      <c r="L1413" s="49"/>
      <c r="M1413" s="49"/>
      <c r="N1413" s="48"/>
      <c r="O1413" s="48"/>
    </row>
    <row r="1414" spans="1:15" hidden="1">
      <c r="A1414" s="10" t="s">
        <v>960</v>
      </c>
      <c r="B1414" s="49" t="s">
        <v>1466</v>
      </c>
      <c r="C1414" s="49" t="s">
        <v>42</v>
      </c>
      <c r="D1414" s="49" t="s">
        <v>36</v>
      </c>
      <c r="E1414" s="48" t="s">
        <v>4</v>
      </c>
      <c r="F1414" s="48" t="s">
        <v>4</v>
      </c>
      <c r="G1414" s="48" t="s">
        <v>4</v>
      </c>
      <c r="K1414" s="49"/>
      <c r="L1414" s="49"/>
      <c r="M1414" s="49"/>
      <c r="N1414" s="48"/>
      <c r="O1414" s="48"/>
    </row>
    <row r="1415" spans="1:15" hidden="1">
      <c r="A1415" s="10" t="s">
        <v>960</v>
      </c>
      <c r="B1415" s="48" t="s">
        <v>1467</v>
      </c>
      <c r="C1415" s="49" t="s">
        <v>29</v>
      </c>
      <c r="D1415" s="49" t="s">
        <v>36</v>
      </c>
      <c r="E1415" s="48" t="s">
        <v>1</v>
      </c>
      <c r="F1415" s="48" t="s">
        <v>1</v>
      </c>
      <c r="G1415" s="48" t="s">
        <v>1</v>
      </c>
      <c r="K1415" s="48"/>
      <c r="L1415" s="49"/>
      <c r="M1415" s="49"/>
      <c r="N1415" s="48"/>
      <c r="O1415" s="48"/>
    </row>
    <row r="1416" spans="1:15" hidden="1">
      <c r="A1416" s="10" t="s">
        <v>960</v>
      </c>
      <c r="B1416" s="48" t="s">
        <v>1468</v>
      </c>
      <c r="C1416" s="49" t="s">
        <v>42</v>
      </c>
      <c r="D1416" s="49" t="s">
        <v>36</v>
      </c>
      <c r="E1416" s="48" t="s">
        <v>4</v>
      </c>
      <c r="F1416" s="48" t="s">
        <v>4</v>
      </c>
      <c r="G1416" s="48" t="s">
        <v>4</v>
      </c>
      <c r="K1416" s="48"/>
      <c r="L1416" s="49"/>
      <c r="M1416" s="49"/>
      <c r="N1416" s="48"/>
      <c r="O1416" s="48"/>
    </row>
    <row r="1417" spans="1:15" hidden="1">
      <c r="A1417" s="10" t="s">
        <v>960</v>
      </c>
      <c r="B1417" s="48" t="s">
        <v>1469</v>
      </c>
      <c r="C1417" s="49" t="s">
        <v>29</v>
      </c>
      <c r="D1417" s="49" t="s">
        <v>36</v>
      </c>
      <c r="E1417" s="48" t="s">
        <v>1</v>
      </c>
      <c r="F1417" s="48" t="s">
        <v>1</v>
      </c>
      <c r="G1417" s="48" t="s">
        <v>1</v>
      </c>
      <c r="K1417" s="48"/>
      <c r="L1417" s="49"/>
      <c r="M1417" s="49"/>
      <c r="N1417" s="48"/>
      <c r="O1417" s="48"/>
    </row>
    <row r="1418" spans="1:15" hidden="1">
      <c r="A1418" s="10" t="s">
        <v>960</v>
      </c>
      <c r="B1418" s="48" t="s">
        <v>1470</v>
      </c>
      <c r="C1418" s="49" t="s">
        <v>29</v>
      </c>
      <c r="D1418" s="49" t="s">
        <v>36</v>
      </c>
      <c r="E1418" s="48" t="s">
        <v>1</v>
      </c>
      <c r="F1418" s="48" t="s">
        <v>1</v>
      </c>
      <c r="G1418" s="48" t="s">
        <v>1</v>
      </c>
      <c r="K1418" s="48"/>
      <c r="L1418" s="49"/>
      <c r="M1418" s="49"/>
      <c r="N1418" s="48"/>
      <c r="O1418" s="48"/>
    </row>
    <row r="1419" spans="1:15" hidden="1">
      <c r="A1419" s="10" t="s">
        <v>960</v>
      </c>
      <c r="B1419" s="48" t="s">
        <v>1471</v>
      </c>
      <c r="C1419" s="49" t="s">
        <v>29</v>
      </c>
      <c r="D1419" s="49" t="s">
        <v>36</v>
      </c>
      <c r="E1419" s="48" t="s">
        <v>1</v>
      </c>
      <c r="F1419" s="48" t="s">
        <v>1</v>
      </c>
      <c r="G1419" s="48" t="s">
        <v>1</v>
      </c>
      <c r="K1419" s="48"/>
      <c r="L1419" s="49"/>
      <c r="M1419" s="49"/>
      <c r="N1419" s="48"/>
      <c r="O1419" s="48"/>
    </row>
    <row r="1420" spans="1:15" hidden="1">
      <c r="A1420" s="10" t="s">
        <v>960</v>
      </c>
      <c r="B1420" s="48" t="s">
        <v>1472</v>
      </c>
      <c r="C1420" s="49" t="s">
        <v>29</v>
      </c>
      <c r="D1420" s="49" t="s">
        <v>36</v>
      </c>
      <c r="E1420" s="48" t="s">
        <v>1</v>
      </c>
      <c r="F1420" s="48" t="s">
        <v>1</v>
      </c>
      <c r="G1420" s="48" t="s">
        <v>1</v>
      </c>
      <c r="K1420" s="48"/>
      <c r="L1420" s="49"/>
      <c r="M1420" s="49"/>
      <c r="N1420" s="48"/>
      <c r="O1420" s="48"/>
    </row>
    <row r="1421" spans="1:15" hidden="1">
      <c r="A1421" s="10" t="s">
        <v>960</v>
      </c>
      <c r="B1421" s="48" t="s">
        <v>1473</v>
      </c>
      <c r="C1421" s="49" t="s">
        <v>29</v>
      </c>
      <c r="D1421" s="49" t="s">
        <v>36</v>
      </c>
      <c r="E1421" s="48" t="s">
        <v>1</v>
      </c>
      <c r="F1421" s="48" t="s">
        <v>1</v>
      </c>
      <c r="G1421" s="48" t="s">
        <v>1</v>
      </c>
      <c r="K1421" s="48"/>
      <c r="L1421" s="49"/>
      <c r="M1421" s="49"/>
      <c r="N1421" s="48"/>
      <c r="O1421" s="48"/>
    </row>
    <row r="1422" spans="1:15" hidden="1">
      <c r="A1422" s="10" t="s">
        <v>960</v>
      </c>
      <c r="B1422" s="48" t="s">
        <v>1474</v>
      </c>
      <c r="C1422" s="49" t="s">
        <v>71</v>
      </c>
      <c r="D1422" s="49" t="s">
        <v>36</v>
      </c>
      <c r="E1422" s="48" t="s">
        <v>3</v>
      </c>
      <c r="F1422" s="48" t="s">
        <v>3</v>
      </c>
      <c r="G1422" s="48" t="s">
        <v>3</v>
      </c>
      <c r="K1422" s="48"/>
      <c r="L1422" s="49"/>
      <c r="M1422" s="49"/>
      <c r="N1422" s="48"/>
      <c r="O1422" s="48"/>
    </row>
    <row r="1423" spans="1:15" hidden="1">
      <c r="A1423" s="10" t="s">
        <v>960</v>
      </c>
      <c r="B1423" s="48" t="s">
        <v>1475</v>
      </c>
      <c r="C1423" s="49" t="s">
        <v>35</v>
      </c>
      <c r="D1423" s="49" t="s">
        <v>36</v>
      </c>
      <c r="E1423" s="48" t="s">
        <v>4</v>
      </c>
      <c r="F1423" s="48" t="s">
        <v>4</v>
      </c>
      <c r="G1423" s="48" t="s">
        <v>3</v>
      </c>
      <c r="I1423">
        <v>1</v>
      </c>
      <c r="K1423" s="48"/>
      <c r="L1423" s="49"/>
      <c r="M1423" s="49"/>
      <c r="N1423" s="48"/>
      <c r="O1423" s="48"/>
    </row>
    <row r="1424" spans="1:15" hidden="1">
      <c r="A1424" s="10" t="s">
        <v>960</v>
      </c>
      <c r="B1424" s="48" t="s">
        <v>1476</v>
      </c>
      <c r="C1424" s="49" t="s">
        <v>54</v>
      </c>
      <c r="D1424" s="49" t="s">
        <v>36</v>
      </c>
      <c r="E1424" s="48" t="s">
        <v>1</v>
      </c>
      <c r="F1424" s="48" t="s">
        <v>1</v>
      </c>
      <c r="G1424" s="48" t="s">
        <v>1</v>
      </c>
      <c r="K1424" s="48"/>
      <c r="L1424" s="49"/>
      <c r="M1424" s="49"/>
      <c r="N1424" s="48"/>
      <c r="O1424" s="48"/>
    </row>
    <row r="1425" spans="1:15" hidden="1">
      <c r="A1425" s="10" t="s">
        <v>960</v>
      </c>
      <c r="B1425" s="48" t="s">
        <v>1477</v>
      </c>
      <c r="C1425" s="49" t="s">
        <v>29</v>
      </c>
      <c r="D1425" s="49" t="s">
        <v>30</v>
      </c>
      <c r="E1425" s="48" t="s">
        <v>1</v>
      </c>
      <c r="F1425" s="48" t="s">
        <v>1</v>
      </c>
      <c r="G1425" s="48" t="s">
        <v>1</v>
      </c>
      <c r="K1425" s="48"/>
      <c r="L1425" s="49"/>
      <c r="M1425" s="49"/>
      <c r="N1425" s="48"/>
      <c r="O1425" s="48"/>
    </row>
    <row r="1426" spans="1:15" hidden="1">
      <c r="A1426" s="10" t="s">
        <v>960</v>
      </c>
      <c r="B1426" s="48" t="s">
        <v>1478</v>
      </c>
      <c r="C1426" s="49" t="s">
        <v>29</v>
      </c>
      <c r="D1426" s="49" t="s">
        <v>30</v>
      </c>
      <c r="E1426" s="48" t="s">
        <v>1</v>
      </c>
      <c r="F1426" s="48" t="s">
        <v>1</v>
      </c>
      <c r="G1426" s="48" t="s">
        <v>1</v>
      </c>
      <c r="K1426" s="48"/>
      <c r="L1426" s="49"/>
      <c r="M1426" s="49"/>
      <c r="N1426" s="48"/>
      <c r="O1426" s="48"/>
    </row>
    <row r="1427" spans="1:15" hidden="1">
      <c r="A1427" s="10" t="s">
        <v>960</v>
      </c>
      <c r="B1427" s="48" t="s">
        <v>1479</v>
      </c>
      <c r="C1427" s="49" t="s">
        <v>29</v>
      </c>
      <c r="D1427" s="49" t="s">
        <v>30</v>
      </c>
      <c r="E1427" s="48" t="s">
        <v>1</v>
      </c>
      <c r="F1427" s="48" t="s">
        <v>1</v>
      </c>
      <c r="G1427" s="48" t="s">
        <v>1</v>
      </c>
      <c r="K1427" s="48"/>
      <c r="L1427" s="49"/>
      <c r="M1427" s="49"/>
      <c r="N1427" s="48"/>
      <c r="O1427" s="48"/>
    </row>
    <row r="1428" spans="1:15" hidden="1">
      <c r="A1428" s="10" t="s">
        <v>960</v>
      </c>
      <c r="B1428" s="48" t="s">
        <v>1480</v>
      </c>
      <c r="C1428" s="49" t="s">
        <v>42</v>
      </c>
      <c r="D1428" s="49" t="s">
        <v>30</v>
      </c>
      <c r="E1428" s="48" t="s">
        <v>1</v>
      </c>
      <c r="F1428" s="48" t="s">
        <v>1</v>
      </c>
      <c r="G1428" s="48" t="s">
        <v>1</v>
      </c>
      <c r="K1428" s="48"/>
      <c r="L1428" s="49"/>
      <c r="M1428" s="49"/>
      <c r="N1428" s="48"/>
      <c r="O1428" s="48"/>
    </row>
    <row r="1429" spans="1:15" hidden="1">
      <c r="A1429" s="10" t="s">
        <v>960</v>
      </c>
      <c r="B1429" s="48" t="s">
        <v>1481</v>
      </c>
      <c r="C1429" s="49" t="s">
        <v>29</v>
      </c>
      <c r="D1429" s="49" t="s">
        <v>30</v>
      </c>
      <c r="E1429" s="48" t="s">
        <v>1</v>
      </c>
      <c r="F1429" s="48" t="s">
        <v>1</v>
      </c>
      <c r="G1429" s="48" t="s">
        <v>1</v>
      </c>
      <c r="K1429" s="48"/>
      <c r="L1429" s="49"/>
      <c r="M1429" s="49"/>
      <c r="N1429" s="48"/>
      <c r="O1429" s="48"/>
    </row>
    <row r="1430" spans="1:15" hidden="1">
      <c r="A1430" s="10" t="s">
        <v>960</v>
      </c>
      <c r="B1430" s="48" t="s">
        <v>1482</v>
      </c>
      <c r="C1430" s="49" t="s">
        <v>29</v>
      </c>
      <c r="D1430" s="49" t="s">
        <v>30</v>
      </c>
      <c r="E1430" s="48" t="s">
        <v>1</v>
      </c>
      <c r="F1430" s="48" t="s">
        <v>1</v>
      </c>
      <c r="G1430" s="48" t="s">
        <v>1</v>
      </c>
      <c r="K1430" s="48"/>
      <c r="L1430" s="49"/>
      <c r="M1430" s="49"/>
      <c r="N1430" s="48"/>
      <c r="O1430" s="48"/>
    </row>
    <row r="1431" spans="1:15" hidden="1">
      <c r="A1431" s="10" t="s">
        <v>960</v>
      </c>
      <c r="B1431" s="48" t="s">
        <v>1483</v>
      </c>
      <c r="C1431" s="49" t="s">
        <v>54</v>
      </c>
      <c r="D1431" s="49" t="s">
        <v>36</v>
      </c>
      <c r="E1431" s="48" t="s">
        <v>2</v>
      </c>
      <c r="F1431" s="48" t="s">
        <v>2</v>
      </c>
      <c r="G1431" s="48" t="s">
        <v>1</v>
      </c>
      <c r="K1431" s="48"/>
      <c r="L1431" s="49"/>
      <c r="M1431" s="49"/>
      <c r="N1431" s="48"/>
      <c r="O1431" s="48"/>
    </row>
    <row r="1432" spans="1:15" hidden="1">
      <c r="A1432" s="10" t="s">
        <v>960</v>
      </c>
      <c r="B1432" s="48" t="s">
        <v>1484</v>
      </c>
      <c r="C1432" s="49" t="s">
        <v>71</v>
      </c>
      <c r="D1432" s="49" t="s">
        <v>36</v>
      </c>
      <c r="E1432" s="48" t="s">
        <v>4</v>
      </c>
      <c r="F1432" s="48" t="s">
        <v>4</v>
      </c>
      <c r="G1432" s="48" t="s">
        <v>4</v>
      </c>
      <c r="K1432" s="48"/>
      <c r="L1432" s="49"/>
      <c r="M1432" s="49"/>
      <c r="N1432" s="48"/>
      <c r="O1432" s="48"/>
    </row>
    <row r="1433" spans="1:15" hidden="1">
      <c r="A1433" s="10" t="s">
        <v>960</v>
      </c>
      <c r="B1433" s="48" t="s">
        <v>1485</v>
      </c>
      <c r="C1433" s="49" t="s">
        <v>71</v>
      </c>
      <c r="D1433" s="49" t="s">
        <v>36</v>
      </c>
      <c r="E1433" s="48" t="s">
        <v>3</v>
      </c>
      <c r="F1433" s="48" t="s">
        <v>3</v>
      </c>
      <c r="G1433" s="48" t="s">
        <v>3</v>
      </c>
      <c r="K1433" s="48"/>
      <c r="L1433" s="49"/>
      <c r="M1433" s="49"/>
      <c r="N1433" s="48"/>
      <c r="O1433" s="48"/>
    </row>
    <row r="1434" spans="1:15" hidden="1">
      <c r="A1434" s="10" t="s">
        <v>960</v>
      </c>
      <c r="B1434" s="48" t="s">
        <v>1486</v>
      </c>
      <c r="C1434" s="49" t="s">
        <v>29</v>
      </c>
      <c r="D1434" s="49" t="s">
        <v>30</v>
      </c>
      <c r="E1434" s="48" t="s">
        <v>1</v>
      </c>
      <c r="F1434" s="48" t="s">
        <v>1</v>
      </c>
      <c r="G1434" s="48" t="s">
        <v>1</v>
      </c>
      <c r="K1434" s="48"/>
      <c r="L1434" s="49"/>
      <c r="M1434" s="49"/>
      <c r="N1434" s="48"/>
      <c r="O1434" s="48"/>
    </row>
    <row r="1435" spans="1:15" hidden="1">
      <c r="A1435" s="10" t="s">
        <v>960</v>
      </c>
      <c r="B1435" s="48" t="s">
        <v>1487</v>
      </c>
      <c r="C1435" s="49" t="s">
        <v>29</v>
      </c>
      <c r="D1435" s="49" t="s">
        <v>30</v>
      </c>
      <c r="E1435" s="48" t="s">
        <v>1</v>
      </c>
      <c r="F1435" s="48" t="s">
        <v>1</v>
      </c>
      <c r="G1435" s="48" t="s">
        <v>1</v>
      </c>
      <c r="K1435" s="48"/>
      <c r="L1435" s="49"/>
      <c r="M1435" s="49"/>
      <c r="N1435" s="48"/>
      <c r="O1435" s="48"/>
    </row>
    <row r="1436" spans="1:15" hidden="1">
      <c r="A1436" s="10" t="s">
        <v>960</v>
      </c>
      <c r="B1436" s="48" t="s">
        <v>1488</v>
      </c>
      <c r="C1436" s="49" t="s">
        <v>60</v>
      </c>
      <c r="D1436" s="49" t="s">
        <v>36</v>
      </c>
      <c r="E1436" s="48" t="s">
        <v>1</v>
      </c>
      <c r="F1436" s="48" t="s">
        <v>1</v>
      </c>
      <c r="G1436" s="48" t="s">
        <v>1</v>
      </c>
      <c r="K1436" t="b">
        <f t="shared" ref="K1436:K1437" si="1">G1436=F1436</f>
        <v>1</v>
      </c>
      <c r="L1436" s="49"/>
      <c r="M1436" s="49"/>
      <c r="N1436" s="48"/>
      <c r="O1436" s="48"/>
    </row>
    <row r="1437" spans="1:15" ht="15">
      <c r="A1437" s="10" t="s">
        <v>960</v>
      </c>
      <c r="B1437" s="48" t="s">
        <v>1489</v>
      </c>
      <c r="C1437" s="49" t="s">
        <v>60</v>
      </c>
      <c r="D1437" s="49" t="s">
        <v>36</v>
      </c>
      <c r="E1437" s="48" t="s">
        <v>4</v>
      </c>
      <c r="F1437" s="48" t="s">
        <v>4</v>
      </c>
      <c r="G1437" s="48" t="s">
        <v>3</v>
      </c>
      <c r="I1437">
        <v>1</v>
      </c>
      <c r="K1437" t="b">
        <f>G1437=F1437</f>
        <v>0</v>
      </c>
      <c r="L1437" s="49"/>
      <c r="M1437" s="49"/>
      <c r="N1437" s="48"/>
      <c r="O1437" s="48"/>
    </row>
    <row r="1438" spans="1:15" hidden="1">
      <c r="A1438" s="10" t="s">
        <v>960</v>
      </c>
      <c r="B1438" s="48" t="s">
        <v>1490</v>
      </c>
      <c r="C1438" s="49" t="s">
        <v>54</v>
      </c>
      <c r="D1438" s="49" t="s">
        <v>36</v>
      </c>
      <c r="E1438" s="48" t="s">
        <v>1</v>
      </c>
      <c r="F1438" s="48" t="s">
        <v>1</v>
      </c>
      <c r="G1438" s="48" t="s">
        <v>1</v>
      </c>
      <c r="K1438" s="48"/>
      <c r="L1438" s="49"/>
      <c r="M1438" s="49"/>
      <c r="N1438" s="48"/>
      <c r="O1438" s="48"/>
    </row>
    <row r="1439" spans="1:15" hidden="1">
      <c r="A1439" s="10" t="s">
        <v>960</v>
      </c>
      <c r="B1439" s="48" t="s">
        <v>1491</v>
      </c>
      <c r="C1439" s="49" t="s">
        <v>35</v>
      </c>
      <c r="D1439" s="49" t="s">
        <v>36</v>
      </c>
      <c r="E1439" s="48" t="s">
        <v>1</v>
      </c>
      <c r="F1439" s="48" t="s">
        <v>1</v>
      </c>
      <c r="G1439" s="48" t="s">
        <v>1</v>
      </c>
      <c r="K1439" s="48"/>
      <c r="L1439" s="49"/>
      <c r="M1439" s="49"/>
      <c r="N1439" s="48"/>
      <c r="O1439" s="48"/>
    </row>
    <row r="1440" spans="1:15" hidden="1">
      <c r="A1440" s="10" t="s">
        <v>960</v>
      </c>
      <c r="B1440" s="48" t="s">
        <v>1492</v>
      </c>
      <c r="C1440" s="49" t="s">
        <v>29</v>
      </c>
      <c r="D1440" s="49" t="s">
        <v>36</v>
      </c>
      <c r="E1440" s="48" t="s">
        <v>1</v>
      </c>
      <c r="F1440" s="48" t="s">
        <v>1</v>
      </c>
      <c r="G1440" s="48" t="s">
        <v>1</v>
      </c>
      <c r="K1440" s="48"/>
      <c r="L1440" s="49"/>
      <c r="M1440" s="49"/>
      <c r="N1440" s="48"/>
      <c r="O1440" s="48"/>
    </row>
    <row r="1441" spans="1:15" hidden="1">
      <c r="A1441" s="10" t="s">
        <v>960</v>
      </c>
      <c r="B1441" s="48" t="s">
        <v>1493</v>
      </c>
      <c r="C1441" s="49" t="s">
        <v>54</v>
      </c>
      <c r="D1441" s="49" t="s">
        <v>36</v>
      </c>
      <c r="E1441" s="48" t="s">
        <v>1</v>
      </c>
      <c r="F1441" s="48" t="s">
        <v>1</v>
      </c>
      <c r="G1441" s="48" t="s">
        <v>1</v>
      </c>
      <c r="K1441" s="48"/>
      <c r="L1441" s="49"/>
      <c r="M1441" s="49"/>
      <c r="N1441" s="48"/>
      <c r="O1441" s="48"/>
    </row>
    <row r="1442" spans="1:15" hidden="1">
      <c r="A1442" s="10" t="s">
        <v>960</v>
      </c>
      <c r="B1442" s="48" t="s">
        <v>1494</v>
      </c>
      <c r="C1442" s="49" t="s">
        <v>54</v>
      </c>
      <c r="D1442" s="49" t="s">
        <v>36</v>
      </c>
      <c r="E1442" s="48" t="s">
        <v>1</v>
      </c>
      <c r="F1442" s="48" t="s">
        <v>1</v>
      </c>
      <c r="G1442" s="48" t="s">
        <v>1</v>
      </c>
      <c r="K1442" s="48"/>
      <c r="L1442" s="49"/>
      <c r="M1442" s="49"/>
      <c r="N1442" s="48"/>
      <c r="O1442" s="48"/>
    </row>
    <row r="1443" spans="1:15" hidden="1">
      <c r="A1443" s="10" t="s">
        <v>960</v>
      </c>
      <c r="B1443" s="48" t="s">
        <v>1495</v>
      </c>
      <c r="C1443" s="49" t="s">
        <v>29</v>
      </c>
      <c r="D1443" s="49" t="s">
        <v>36</v>
      </c>
      <c r="E1443" s="48" t="s">
        <v>1</v>
      </c>
      <c r="F1443" s="48" t="s">
        <v>1</v>
      </c>
      <c r="G1443" s="48" t="s">
        <v>1</v>
      </c>
      <c r="K1443" s="48"/>
      <c r="L1443" s="49"/>
      <c r="M1443" s="49"/>
      <c r="N1443" s="48"/>
      <c r="O1443" s="48"/>
    </row>
    <row r="1444" spans="1:15" hidden="1">
      <c r="A1444" s="10" t="s">
        <v>960</v>
      </c>
      <c r="B1444" s="48" t="s">
        <v>1496</v>
      </c>
      <c r="C1444" s="49" t="s">
        <v>54</v>
      </c>
      <c r="D1444" s="49" t="s">
        <v>36</v>
      </c>
      <c r="E1444" s="48" t="s">
        <v>1</v>
      </c>
      <c r="F1444" s="48" t="s">
        <v>1</v>
      </c>
      <c r="G1444" s="48" t="s">
        <v>1</v>
      </c>
      <c r="K1444" s="48"/>
      <c r="L1444" s="49"/>
      <c r="M1444" s="49"/>
      <c r="N1444" s="48"/>
      <c r="O1444" s="48"/>
    </row>
    <row r="1445" spans="1:15" hidden="1">
      <c r="A1445" s="10" t="s">
        <v>960</v>
      </c>
      <c r="B1445" s="48" t="s">
        <v>1497</v>
      </c>
      <c r="C1445" s="49" t="s">
        <v>29</v>
      </c>
      <c r="D1445" s="49" t="s">
        <v>36</v>
      </c>
      <c r="E1445" s="48" t="s">
        <v>1</v>
      </c>
      <c r="F1445" s="48" t="s">
        <v>1</v>
      </c>
      <c r="G1445" s="48" t="s">
        <v>1</v>
      </c>
      <c r="K1445" s="48"/>
      <c r="L1445" s="49"/>
      <c r="M1445" s="49"/>
      <c r="N1445" s="48"/>
      <c r="O1445" s="48"/>
    </row>
    <row r="1446" spans="1:15" hidden="1">
      <c r="A1446" s="10" t="s">
        <v>960</v>
      </c>
      <c r="B1446" s="48" t="s">
        <v>1498</v>
      </c>
      <c r="C1446" s="49" t="s">
        <v>29</v>
      </c>
      <c r="D1446" s="49" t="s">
        <v>36</v>
      </c>
      <c r="E1446" s="48" t="s">
        <v>1</v>
      </c>
      <c r="F1446" s="48" t="s">
        <v>1</v>
      </c>
      <c r="G1446" s="48" t="s">
        <v>1</v>
      </c>
      <c r="K1446" s="48"/>
      <c r="L1446" s="49"/>
      <c r="M1446" s="49"/>
      <c r="N1446" s="48"/>
      <c r="O1446" s="48"/>
    </row>
    <row r="1447" spans="1:15" hidden="1">
      <c r="A1447" s="10" t="s">
        <v>960</v>
      </c>
      <c r="B1447" s="48" t="s">
        <v>1499</v>
      </c>
      <c r="C1447" s="49" t="s">
        <v>29</v>
      </c>
      <c r="D1447" s="49" t="s">
        <v>30</v>
      </c>
      <c r="E1447" s="48" t="s">
        <v>1</v>
      </c>
      <c r="F1447" s="48" t="s">
        <v>1</v>
      </c>
      <c r="G1447" s="48" t="s">
        <v>1</v>
      </c>
      <c r="K1447" s="48"/>
      <c r="L1447" s="49"/>
      <c r="M1447" s="49"/>
      <c r="N1447" s="48"/>
      <c r="O1447" s="48"/>
    </row>
    <row r="1448" spans="1:15" hidden="1">
      <c r="A1448" s="10" t="s">
        <v>960</v>
      </c>
      <c r="B1448" s="48" t="s">
        <v>1500</v>
      </c>
      <c r="C1448" s="49" t="s">
        <v>54</v>
      </c>
      <c r="D1448" s="49" t="s">
        <v>36</v>
      </c>
      <c r="E1448" s="48" t="s">
        <v>4</v>
      </c>
      <c r="F1448" s="48" t="s">
        <v>4</v>
      </c>
      <c r="G1448" s="48" t="s">
        <v>4</v>
      </c>
      <c r="K1448" s="48"/>
      <c r="L1448" s="49"/>
      <c r="M1448" s="49"/>
      <c r="N1448" s="48"/>
      <c r="O1448" s="48"/>
    </row>
    <row r="1449" spans="1:15" hidden="1">
      <c r="A1449" s="10" t="s">
        <v>960</v>
      </c>
      <c r="B1449" s="48" t="s">
        <v>1501</v>
      </c>
      <c r="C1449" s="49" t="s">
        <v>42</v>
      </c>
      <c r="D1449" s="49" t="s">
        <v>36</v>
      </c>
      <c r="E1449" s="48" t="s">
        <v>1</v>
      </c>
      <c r="F1449" s="48" t="s">
        <v>1</v>
      </c>
      <c r="G1449" s="48" t="s">
        <v>1</v>
      </c>
      <c r="K1449" s="48"/>
      <c r="L1449" s="49"/>
      <c r="M1449" s="49"/>
      <c r="N1449" s="48"/>
      <c r="O1449" s="48"/>
    </row>
    <row r="1450" spans="1:15" hidden="1">
      <c r="A1450" s="10" t="s">
        <v>960</v>
      </c>
      <c r="B1450" s="48" t="s">
        <v>1502</v>
      </c>
      <c r="C1450" s="49" t="s">
        <v>964</v>
      </c>
      <c r="D1450" s="49" t="s">
        <v>36</v>
      </c>
      <c r="E1450" s="48" t="s">
        <v>2</v>
      </c>
      <c r="F1450" s="48" t="s">
        <v>2</v>
      </c>
      <c r="G1450" s="48" t="s">
        <v>1</v>
      </c>
      <c r="K1450" s="48"/>
      <c r="L1450" s="49"/>
      <c r="M1450" s="49"/>
      <c r="N1450" s="48"/>
      <c r="O1450" s="48"/>
    </row>
    <row r="1451" spans="1:15" hidden="1">
      <c r="A1451" s="10" t="s">
        <v>960</v>
      </c>
      <c r="B1451" s="48" t="s">
        <v>1503</v>
      </c>
      <c r="C1451" s="49" t="s">
        <v>29</v>
      </c>
      <c r="D1451" s="49" t="s">
        <v>36</v>
      </c>
      <c r="E1451" s="48" t="s">
        <v>1</v>
      </c>
      <c r="F1451" s="48" t="s">
        <v>1</v>
      </c>
      <c r="G1451" s="48" t="s">
        <v>1</v>
      </c>
      <c r="K1451" s="48"/>
      <c r="L1451" s="49"/>
      <c r="M1451" s="49"/>
      <c r="N1451" s="48"/>
      <c r="O1451" s="48"/>
    </row>
    <row r="1452" spans="1:15" hidden="1">
      <c r="A1452" s="10" t="s">
        <v>960</v>
      </c>
      <c r="B1452" s="48" t="s">
        <v>1504</v>
      </c>
      <c r="C1452" s="49" t="s">
        <v>29</v>
      </c>
      <c r="D1452" s="49" t="s">
        <v>30</v>
      </c>
      <c r="E1452" s="48" t="s">
        <v>1</v>
      </c>
      <c r="F1452" s="48" t="s">
        <v>1</v>
      </c>
      <c r="G1452" s="48" t="s">
        <v>1</v>
      </c>
      <c r="K1452" s="48"/>
      <c r="L1452" s="49"/>
      <c r="M1452" s="49"/>
      <c r="N1452" s="48"/>
      <c r="O1452" s="48"/>
    </row>
    <row r="1453" spans="1:15" hidden="1">
      <c r="A1453" s="10" t="s">
        <v>960</v>
      </c>
      <c r="B1453" s="48" t="s">
        <v>1505</v>
      </c>
      <c r="C1453" s="49" t="s">
        <v>71</v>
      </c>
      <c r="D1453" s="49" t="s">
        <v>36</v>
      </c>
      <c r="E1453" s="48" t="s">
        <v>4</v>
      </c>
      <c r="F1453" s="48" t="s">
        <v>4</v>
      </c>
      <c r="G1453" s="48" t="s">
        <v>4</v>
      </c>
      <c r="K1453" s="48"/>
      <c r="L1453" s="49"/>
      <c r="M1453" s="49"/>
      <c r="N1453" s="48"/>
      <c r="O1453" s="48"/>
    </row>
    <row r="1454" spans="1:15" hidden="1">
      <c r="A1454" s="10" t="s">
        <v>960</v>
      </c>
      <c r="B1454" s="48" t="s">
        <v>1506</v>
      </c>
      <c r="C1454" s="49" t="s">
        <v>29</v>
      </c>
      <c r="D1454" s="49" t="s">
        <v>36</v>
      </c>
      <c r="E1454" s="48" t="s">
        <v>1</v>
      </c>
      <c r="F1454" s="48" t="s">
        <v>1</v>
      </c>
      <c r="G1454" s="48" t="s">
        <v>1</v>
      </c>
      <c r="K1454" s="48"/>
      <c r="L1454" s="49"/>
      <c r="M1454" s="49"/>
      <c r="N1454" s="48"/>
      <c r="O1454" s="48"/>
    </row>
    <row r="1455" spans="1:15" hidden="1">
      <c r="A1455" s="10" t="s">
        <v>960</v>
      </c>
      <c r="B1455" s="48" t="s">
        <v>1507</v>
      </c>
      <c r="C1455" s="49" t="s">
        <v>71</v>
      </c>
      <c r="D1455" s="49" t="s">
        <v>36</v>
      </c>
      <c r="E1455" s="48" t="s">
        <v>3</v>
      </c>
      <c r="F1455" s="48" t="s">
        <v>3</v>
      </c>
      <c r="G1455" s="48" t="s">
        <v>3</v>
      </c>
      <c r="K1455" s="48"/>
      <c r="L1455" s="49"/>
      <c r="M1455" s="49"/>
      <c r="N1455" s="48"/>
      <c r="O1455" s="48"/>
    </row>
    <row r="1456" spans="1:15" hidden="1">
      <c r="A1456" s="10" t="s">
        <v>960</v>
      </c>
      <c r="B1456" s="48" t="s">
        <v>1508</v>
      </c>
      <c r="C1456" s="49" t="s">
        <v>964</v>
      </c>
      <c r="D1456" s="49" t="s">
        <v>36</v>
      </c>
      <c r="E1456" s="48" t="s">
        <v>2</v>
      </c>
      <c r="F1456" s="48" t="s">
        <v>1</v>
      </c>
      <c r="G1456" s="48" t="s">
        <v>1</v>
      </c>
      <c r="K1456" s="48"/>
      <c r="L1456" s="49"/>
      <c r="M1456" s="49"/>
      <c r="N1456" s="48"/>
      <c r="O1456" s="48"/>
    </row>
    <row r="1457" spans="1:15" hidden="1">
      <c r="A1457" s="10" t="s">
        <v>960</v>
      </c>
      <c r="B1457" s="48" t="s">
        <v>1509</v>
      </c>
      <c r="C1457" s="49" t="s">
        <v>29</v>
      </c>
      <c r="D1457" s="49" t="s">
        <v>30</v>
      </c>
      <c r="E1457" s="48" t="s">
        <v>1</v>
      </c>
      <c r="F1457" s="48" t="s">
        <v>1</v>
      </c>
      <c r="G1457" s="48" t="s">
        <v>1</v>
      </c>
      <c r="K1457" s="48"/>
      <c r="L1457" s="49"/>
      <c r="M1457" s="49"/>
      <c r="N1457" s="48"/>
      <c r="O1457" s="48"/>
    </row>
    <row r="1458" spans="1:15" hidden="1">
      <c r="A1458" s="10" t="s">
        <v>960</v>
      </c>
      <c r="B1458" s="48" t="s">
        <v>1510</v>
      </c>
      <c r="C1458" s="49" t="s">
        <v>29</v>
      </c>
      <c r="D1458" s="49" t="s">
        <v>30</v>
      </c>
      <c r="E1458" s="48" t="s">
        <v>1</v>
      </c>
      <c r="F1458" s="48" t="s">
        <v>1</v>
      </c>
      <c r="G1458" s="48" t="s">
        <v>1</v>
      </c>
      <c r="K1458" s="48"/>
      <c r="L1458" s="49"/>
      <c r="M1458" s="49"/>
      <c r="N1458" s="48"/>
      <c r="O1458" s="48"/>
    </row>
    <row r="1459" spans="1:15" hidden="1">
      <c r="A1459" s="10" t="s">
        <v>960</v>
      </c>
      <c r="B1459" s="48" t="s">
        <v>1511</v>
      </c>
      <c r="C1459" s="49" t="s">
        <v>29</v>
      </c>
      <c r="D1459" s="49" t="s">
        <v>36</v>
      </c>
      <c r="E1459" s="48" t="s">
        <v>1</v>
      </c>
      <c r="F1459" s="48" t="s">
        <v>1</v>
      </c>
      <c r="G1459" s="48" t="s">
        <v>1</v>
      </c>
      <c r="K1459" s="48"/>
      <c r="L1459" s="49"/>
      <c r="M1459" s="49"/>
      <c r="N1459" s="48"/>
      <c r="O1459" s="48"/>
    </row>
    <row r="1460" spans="1:15" hidden="1">
      <c r="A1460" s="10" t="s">
        <v>960</v>
      </c>
      <c r="B1460" s="48" t="s">
        <v>1512</v>
      </c>
      <c r="C1460" s="49" t="s">
        <v>29</v>
      </c>
      <c r="D1460" s="49" t="s">
        <v>36</v>
      </c>
      <c r="E1460" s="48" t="s">
        <v>4</v>
      </c>
      <c r="F1460" s="48" t="s">
        <v>4</v>
      </c>
      <c r="G1460" s="48" t="s">
        <v>4</v>
      </c>
      <c r="K1460" s="48"/>
      <c r="L1460" s="49"/>
      <c r="M1460" s="49"/>
      <c r="N1460" s="48"/>
      <c r="O1460" s="48"/>
    </row>
    <row r="1461" spans="1:15" hidden="1">
      <c r="A1461" s="10" t="s">
        <v>960</v>
      </c>
      <c r="B1461" s="48" t="s">
        <v>1513</v>
      </c>
      <c r="C1461" s="49" t="s">
        <v>71</v>
      </c>
      <c r="D1461" s="49" t="s">
        <v>36</v>
      </c>
      <c r="E1461" s="48" t="s">
        <v>4</v>
      </c>
      <c r="F1461" s="48" t="s">
        <v>4</v>
      </c>
      <c r="G1461" s="48" t="s">
        <v>4</v>
      </c>
      <c r="K1461" s="48"/>
      <c r="L1461" s="49"/>
      <c r="M1461" s="49"/>
      <c r="N1461" s="48"/>
      <c r="O1461" s="48"/>
    </row>
    <row r="1462" spans="1:15" hidden="1">
      <c r="A1462" s="10" t="s">
        <v>960</v>
      </c>
      <c r="B1462" s="48" t="s">
        <v>1514</v>
      </c>
      <c r="C1462" s="49" t="s">
        <v>54</v>
      </c>
      <c r="D1462" s="49" t="s">
        <v>36</v>
      </c>
      <c r="E1462" s="48" t="s">
        <v>3</v>
      </c>
      <c r="F1462" s="48" t="s">
        <v>2</v>
      </c>
      <c r="G1462" s="48" t="s">
        <v>2</v>
      </c>
      <c r="K1462" s="48"/>
      <c r="L1462" s="49"/>
      <c r="M1462" s="49"/>
      <c r="N1462" s="48"/>
      <c r="O1462" s="48"/>
    </row>
    <row r="1463" spans="1:15" hidden="1">
      <c r="A1463" s="10" t="s">
        <v>960</v>
      </c>
      <c r="B1463" s="48" t="s">
        <v>1515</v>
      </c>
      <c r="C1463" s="49" t="s">
        <v>60</v>
      </c>
      <c r="D1463" s="49" t="s">
        <v>36</v>
      </c>
      <c r="E1463" s="48" t="s">
        <v>4</v>
      </c>
      <c r="F1463" s="48" t="s">
        <v>4</v>
      </c>
      <c r="G1463" s="48" t="s">
        <v>4</v>
      </c>
      <c r="I1463">
        <v>1</v>
      </c>
      <c r="K1463" t="b">
        <f>G1463=F1463</f>
        <v>1</v>
      </c>
      <c r="L1463" s="49"/>
      <c r="M1463" s="49"/>
      <c r="N1463" s="48"/>
      <c r="O1463" s="48"/>
    </row>
    <row r="1464" spans="1:15" hidden="1">
      <c r="A1464" s="10" t="s">
        <v>960</v>
      </c>
      <c r="B1464" s="48" t="s">
        <v>1516</v>
      </c>
      <c r="C1464" s="49" t="s">
        <v>29</v>
      </c>
      <c r="D1464" s="49" t="s">
        <v>36</v>
      </c>
      <c r="E1464" s="48" t="s">
        <v>4</v>
      </c>
      <c r="F1464" s="48" t="s">
        <v>4</v>
      </c>
      <c r="G1464" s="48" t="s">
        <v>4</v>
      </c>
      <c r="K1464" s="48"/>
      <c r="L1464" s="49"/>
      <c r="M1464" s="49"/>
      <c r="N1464" s="48"/>
      <c r="O1464" s="48"/>
    </row>
    <row r="1465" spans="1:15" ht="15">
      <c r="A1465" s="10" t="s">
        <v>960</v>
      </c>
      <c r="B1465" s="48" t="s">
        <v>1517</v>
      </c>
      <c r="C1465" s="49" t="s">
        <v>60</v>
      </c>
      <c r="D1465" s="49" t="s">
        <v>30</v>
      </c>
      <c r="E1465" s="48" t="s">
        <v>3</v>
      </c>
      <c r="F1465" s="48" t="s">
        <v>3</v>
      </c>
      <c r="G1465" s="48" t="s">
        <v>1</v>
      </c>
      <c r="I1465">
        <v>1</v>
      </c>
      <c r="K1465" t="b">
        <f>G1465=F1465</f>
        <v>0</v>
      </c>
      <c r="L1465" s="49"/>
      <c r="M1465" s="49"/>
      <c r="N1465" s="48"/>
      <c r="O1465" s="48"/>
    </row>
    <row r="1466" spans="1:15" hidden="1">
      <c r="A1466" s="10" t="s">
        <v>960</v>
      </c>
      <c r="B1466" s="48" t="s">
        <v>1518</v>
      </c>
      <c r="C1466" s="49" t="s">
        <v>29</v>
      </c>
      <c r="D1466" s="49" t="s">
        <v>30</v>
      </c>
      <c r="E1466" s="48" t="s">
        <v>1</v>
      </c>
      <c r="F1466" s="48" t="s">
        <v>1</v>
      </c>
      <c r="G1466" s="48" t="s">
        <v>1</v>
      </c>
      <c r="K1466" s="48"/>
      <c r="L1466" s="49"/>
      <c r="M1466" s="49"/>
      <c r="N1466" s="48"/>
      <c r="O1466" s="48"/>
    </row>
    <row r="1467" spans="1:15" hidden="1">
      <c r="A1467" s="10" t="s">
        <v>960</v>
      </c>
      <c r="B1467" s="48" t="s">
        <v>1519</v>
      </c>
      <c r="C1467" s="49" t="s">
        <v>1235</v>
      </c>
      <c r="D1467" s="49" t="s">
        <v>36</v>
      </c>
      <c r="E1467" s="48" t="s">
        <v>3</v>
      </c>
      <c r="F1467" s="48" t="s">
        <v>3</v>
      </c>
      <c r="G1467" s="48" t="s">
        <v>3</v>
      </c>
      <c r="K1467" s="48"/>
      <c r="L1467" s="49"/>
      <c r="M1467" s="49"/>
      <c r="N1467" s="48"/>
      <c r="O1467" s="48"/>
    </row>
    <row r="1468" spans="1:15" hidden="1">
      <c r="A1468" s="10" t="s">
        <v>960</v>
      </c>
      <c r="B1468" s="48" t="s">
        <v>1520</v>
      </c>
      <c r="C1468" s="49" t="s">
        <v>29</v>
      </c>
      <c r="D1468" s="49" t="s">
        <v>30</v>
      </c>
      <c r="E1468" s="48" t="s">
        <v>1</v>
      </c>
      <c r="F1468" s="48" t="s">
        <v>1</v>
      </c>
      <c r="G1468" s="48" t="s">
        <v>1</v>
      </c>
      <c r="K1468" s="48"/>
      <c r="L1468" s="49"/>
      <c r="M1468" s="49"/>
      <c r="N1468" s="48"/>
      <c r="O1468" s="48"/>
    </row>
    <row r="1469" spans="1:15" hidden="1">
      <c r="A1469" s="10" t="s">
        <v>960</v>
      </c>
      <c r="B1469" s="48" t="s">
        <v>1521</v>
      </c>
      <c r="C1469" s="49" t="s">
        <v>29</v>
      </c>
      <c r="D1469" s="49" t="s">
        <v>36</v>
      </c>
      <c r="E1469" s="48" t="s">
        <v>1</v>
      </c>
      <c r="F1469" s="48" t="s">
        <v>1</v>
      </c>
      <c r="G1469" s="48" t="s">
        <v>1</v>
      </c>
      <c r="K1469" s="48"/>
      <c r="L1469" s="49"/>
      <c r="M1469" s="49"/>
      <c r="N1469" s="48"/>
      <c r="O1469" s="48"/>
    </row>
    <row r="1470" spans="1:15" hidden="1">
      <c r="A1470" s="10" t="s">
        <v>960</v>
      </c>
      <c r="B1470" s="48" t="s">
        <v>1522</v>
      </c>
      <c r="C1470" s="49" t="s">
        <v>29</v>
      </c>
      <c r="D1470" s="49" t="s">
        <v>30</v>
      </c>
      <c r="E1470" s="48" t="s">
        <v>1</v>
      </c>
      <c r="F1470" s="48" t="s">
        <v>1</v>
      </c>
      <c r="G1470" s="48" t="s">
        <v>1</v>
      </c>
      <c r="K1470" s="48"/>
      <c r="L1470" s="49"/>
      <c r="M1470" s="49"/>
      <c r="N1470" s="48"/>
      <c r="O1470" s="48"/>
    </row>
    <row r="1471" spans="1:15" hidden="1">
      <c r="A1471" s="10" t="s">
        <v>960</v>
      </c>
      <c r="B1471" s="48" t="s">
        <v>1523</v>
      </c>
      <c r="C1471" s="49" t="s">
        <v>29</v>
      </c>
      <c r="D1471" s="49" t="s">
        <v>36</v>
      </c>
      <c r="E1471" s="48" t="s">
        <v>1</v>
      </c>
      <c r="F1471" s="48" t="s">
        <v>1</v>
      </c>
      <c r="G1471" s="48" t="s">
        <v>1</v>
      </c>
      <c r="K1471" s="48"/>
      <c r="L1471" s="49"/>
      <c r="M1471" s="49"/>
      <c r="N1471" s="48"/>
      <c r="O1471" s="48"/>
    </row>
    <row r="1472" spans="1:15" hidden="1">
      <c r="A1472" s="10" t="s">
        <v>960</v>
      </c>
      <c r="B1472" s="48" t="s">
        <v>1524</v>
      </c>
      <c r="C1472" s="49" t="s">
        <v>29</v>
      </c>
      <c r="D1472" s="49" t="s">
        <v>36</v>
      </c>
      <c r="E1472" s="48" t="s">
        <v>1</v>
      </c>
      <c r="F1472" s="48" t="s">
        <v>1</v>
      </c>
      <c r="G1472" s="48" t="s">
        <v>1</v>
      </c>
      <c r="K1472" s="48"/>
      <c r="L1472" s="49"/>
      <c r="M1472" s="49"/>
      <c r="N1472" s="48"/>
      <c r="O1472" s="48"/>
    </row>
    <row r="1473" spans="1:15" hidden="1">
      <c r="A1473" s="10" t="s">
        <v>960</v>
      </c>
      <c r="B1473" s="48" t="s">
        <v>1525</v>
      </c>
      <c r="C1473" s="49" t="s">
        <v>29</v>
      </c>
      <c r="D1473" s="49" t="s">
        <v>30</v>
      </c>
      <c r="E1473" s="48" t="s">
        <v>1</v>
      </c>
      <c r="F1473" s="48" t="s">
        <v>1</v>
      </c>
      <c r="G1473" s="48" t="s">
        <v>1</v>
      </c>
      <c r="K1473" s="48"/>
      <c r="L1473" s="49"/>
      <c r="M1473" s="49"/>
      <c r="N1473" s="48"/>
      <c r="O1473" s="48"/>
    </row>
    <row r="1474" spans="1:15" hidden="1">
      <c r="A1474" s="10" t="s">
        <v>960</v>
      </c>
      <c r="B1474" s="48" t="s">
        <v>1526</v>
      </c>
      <c r="C1474" s="49" t="s">
        <v>29</v>
      </c>
      <c r="D1474" s="49" t="s">
        <v>30</v>
      </c>
      <c r="E1474" s="48" t="s">
        <v>1</v>
      </c>
      <c r="F1474" s="48" t="s">
        <v>1</v>
      </c>
      <c r="G1474" s="48" t="s">
        <v>1</v>
      </c>
      <c r="K1474" s="48"/>
      <c r="L1474" s="49"/>
      <c r="M1474" s="49"/>
      <c r="N1474" s="48"/>
      <c r="O1474" s="48"/>
    </row>
    <row r="1475" spans="1:15" hidden="1">
      <c r="A1475" s="10" t="s">
        <v>960</v>
      </c>
      <c r="B1475" s="48" t="s">
        <v>1527</v>
      </c>
      <c r="C1475" s="49" t="s">
        <v>42</v>
      </c>
      <c r="D1475" s="49" t="s">
        <v>36</v>
      </c>
      <c r="E1475" s="48" t="s">
        <v>3</v>
      </c>
      <c r="F1475" s="48" t="s">
        <v>2</v>
      </c>
      <c r="G1475" s="48" t="s">
        <v>1</v>
      </c>
      <c r="K1475" s="48"/>
      <c r="L1475" s="49"/>
      <c r="M1475" s="49"/>
      <c r="N1475" s="48"/>
      <c r="O1475" s="48"/>
    </row>
    <row r="1476" spans="1:15" hidden="1">
      <c r="A1476" s="10" t="s">
        <v>960</v>
      </c>
      <c r="B1476" s="48" t="s">
        <v>1528</v>
      </c>
      <c r="C1476" s="49" t="s">
        <v>29</v>
      </c>
      <c r="D1476" s="49" t="s">
        <v>30</v>
      </c>
      <c r="E1476" s="48" t="s">
        <v>1</v>
      </c>
      <c r="F1476" s="48" t="s">
        <v>1</v>
      </c>
      <c r="G1476" s="48" t="s">
        <v>1</v>
      </c>
      <c r="K1476" s="48"/>
      <c r="L1476" s="49"/>
      <c r="M1476" s="49"/>
      <c r="N1476" s="48"/>
      <c r="O1476" s="48"/>
    </row>
    <row r="1477" spans="1:15" hidden="1">
      <c r="A1477" s="10" t="s">
        <v>960</v>
      </c>
      <c r="B1477" s="48" t="s">
        <v>1529</v>
      </c>
      <c r="C1477" s="49" t="s">
        <v>29</v>
      </c>
      <c r="D1477" s="49" t="s">
        <v>36</v>
      </c>
      <c r="E1477" s="48" t="s">
        <v>1</v>
      </c>
      <c r="F1477" s="48" t="s">
        <v>1</v>
      </c>
      <c r="G1477" s="48" t="s">
        <v>1</v>
      </c>
      <c r="K1477" s="48"/>
      <c r="L1477" s="49"/>
      <c r="M1477" s="49"/>
      <c r="N1477" s="48"/>
      <c r="O1477" s="48"/>
    </row>
    <row r="1478" spans="1:15" hidden="1">
      <c r="A1478" s="10" t="s">
        <v>960</v>
      </c>
      <c r="B1478" s="48" t="s">
        <v>1530</v>
      </c>
      <c r="C1478" s="49" t="s">
        <v>29</v>
      </c>
      <c r="D1478" s="49" t="s">
        <v>30</v>
      </c>
      <c r="E1478" s="48" t="s">
        <v>3</v>
      </c>
      <c r="F1478" s="48" t="s">
        <v>3</v>
      </c>
      <c r="G1478" s="48" t="s">
        <v>3</v>
      </c>
      <c r="K1478" s="48"/>
      <c r="L1478" s="49"/>
      <c r="M1478" s="49"/>
      <c r="N1478" s="48"/>
      <c r="O1478" s="48"/>
    </row>
    <row r="1479" spans="1:15" hidden="1">
      <c r="A1479" s="10" t="s">
        <v>960</v>
      </c>
      <c r="B1479" s="48" t="s">
        <v>1531</v>
      </c>
      <c r="C1479" s="49" t="s">
        <v>29</v>
      </c>
      <c r="D1479" s="49" t="s">
        <v>30</v>
      </c>
      <c r="E1479" s="48" t="s">
        <v>2</v>
      </c>
      <c r="F1479" s="48" t="s">
        <v>2</v>
      </c>
      <c r="G1479" s="48" t="s">
        <v>1</v>
      </c>
      <c r="K1479" s="48"/>
      <c r="L1479" s="49"/>
      <c r="M1479" s="49"/>
      <c r="N1479" s="48"/>
      <c r="O1479" s="48"/>
    </row>
    <row r="1480" spans="1:15" hidden="1">
      <c r="A1480" s="10" t="s">
        <v>960</v>
      </c>
      <c r="B1480" s="48" t="s">
        <v>1532</v>
      </c>
      <c r="C1480" s="49" t="s">
        <v>29</v>
      </c>
      <c r="D1480" s="49" t="s">
        <v>30</v>
      </c>
      <c r="E1480" s="48" t="s">
        <v>1</v>
      </c>
      <c r="F1480" s="48" t="s">
        <v>1</v>
      </c>
      <c r="G1480" s="48" t="s">
        <v>1</v>
      </c>
      <c r="K1480" s="48"/>
      <c r="L1480" s="49"/>
      <c r="M1480" s="49"/>
      <c r="N1480" s="48"/>
      <c r="O1480" s="48"/>
    </row>
    <row r="1481" spans="1:15" hidden="1">
      <c r="A1481" s="10" t="s">
        <v>960</v>
      </c>
      <c r="B1481" s="48" t="s">
        <v>1533</v>
      </c>
      <c r="C1481" s="49" t="s">
        <v>29</v>
      </c>
      <c r="D1481" s="49" t="s">
        <v>30</v>
      </c>
      <c r="E1481" s="48" t="s">
        <v>1</v>
      </c>
      <c r="F1481" s="48" t="s">
        <v>1</v>
      </c>
      <c r="G1481" s="48" t="s">
        <v>1</v>
      </c>
      <c r="K1481" s="48"/>
      <c r="L1481" s="49"/>
      <c r="M1481" s="49"/>
      <c r="N1481" s="48"/>
      <c r="O1481" s="48"/>
    </row>
    <row r="1482" spans="1:15" hidden="1">
      <c r="A1482" s="10" t="s">
        <v>960</v>
      </c>
      <c r="B1482" s="48" t="s">
        <v>1534</v>
      </c>
      <c r="C1482" s="49" t="s">
        <v>35</v>
      </c>
      <c r="D1482" s="49" t="s">
        <v>36</v>
      </c>
      <c r="E1482" s="48" t="s">
        <v>1</v>
      </c>
      <c r="F1482" s="48" t="s">
        <v>2</v>
      </c>
      <c r="G1482" s="48" t="s">
        <v>1</v>
      </c>
      <c r="K1482" s="48"/>
      <c r="L1482" s="49"/>
      <c r="M1482" s="49"/>
      <c r="N1482" s="48"/>
      <c r="O1482" s="48"/>
    </row>
    <row r="1483" spans="1:15" hidden="1">
      <c r="A1483" s="10" t="s">
        <v>960</v>
      </c>
      <c r="B1483" s="48" t="s">
        <v>1535</v>
      </c>
      <c r="C1483" s="49" t="s">
        <v>29</v>
      </c>
      <c r="D1483" s="49" t="s">
        <v>30</v>
      </c>
      <c r="E1483" s="48" t="s">
        <v>1</v>
      </c>
      <c r="F1483" s="48" t="s">
        <v>1</v>
      </c>
      <c r="G1483" s="48" t="s">
        <v>1</v>
      </c>
      <c r="K1483" s="48"/>
      <c r="L1483" s="49"/>
      <c r="M1483" s="49"/>
      <c r="N1483" s="48"/>
      <c r="O1483" s="48"/>
    </row>
    <row r="1484" spans="1:15" hidden="1">
      <c r="A1484" s="10" t="s">
        <v>960</v>
      </c>
      <c r="B1484" s="48" t="s">
        <v>1536</v>
      </c>
      <c r="C1484" s="49" t="s">
        <v>29</v>
      </c>
      <c r="D1484" s="49" t="s">
        <v>30</v>
      </c>
      <c r="E1484" s="48" t="s">
        <v>1</v>
      </c>
      <c r="F1484" s="48" t="s">
        <v>1</v>
      </c>
      <c r="G1484" s="48" t="s">
        <v>1</v>
      </c>
      <c r="K1484" s="48"/>
      <c r="L1484" s="49"/>
      <c r="M1484" s="49"/>
      <c r="N1484" s="48"/>
      <c r="O1484" s="48"/>
    </row>
    <row r="1485" spans="1:15" hidden="1">
      <c r="A1485" s="10" t="s">
        <v>960</v>
      </c>
      <c r="B1485" s="48" t="s">
        <v>1537</v>
      </c>
      <c r="C1485" s="49" t="s">
        <v>29</v>
      </c>
      <c r="D1485" s="49" t="s">
        <v>36</v>
      </c>
      <c r="E1485" s="48" t="s">
        <v>1</v>
      </c>
      <c r="F1485" s="48" t="s">
        <v>1</v>
      </c>
      <c r="G1485" s="48" t="s">
        <v>1</v>
      </c>
      <c r="K1485" s="48"/>
      <c r="L1485" s="49"/>
      <c r="M1485" s="49"/>
      <c r="N1485" s="48"/>
      <c r="O1485" s="48"/>
    </row>
    <row r="1486" spans="1:15" hidden="1">
      <c r="A1486" s="10" t="s">
        <v>960</v>
      </c>
      <c r="B1486" s="48" t="s">
        <v>1538</v>
      </c>
      <c r="C1486" s="49" t="s">
        <v>35</v>
      </c>
      <c r="D1486" s="49" t="s">
        <v>30</v>
      </c>
      <c r="E1486" s="48" t="s">
        <v>3</v>
      </c>
      <c r="F1486" s="48" t="s">
        <v>2</v>
      </c>
      <c r="G1486" s="48" t="s">
        <v>1</v>
      </c>
      <c r="K1486" s="48"/>
      <c r="L1486" s="49"/>
      <c r="M1486" s="49"/>
      <c r="N1486" s="48"/>
      <c r="O1486" s="48"/>
    </row>
    <row r="1487" spans="1:15" hidden="1">
      <c r="A1487" s="10" t="s">
        <v>960</v>
      </c>
      <c r="B1487" s="48" t="s">
        <v>1539</v>
      </c>
      <c r="C1487" s="49" t="s">
        <v>29</v>
      </c>
      <c r="D1487" s="49" t="s">
        <v>36</v>
      </c>
      <c r="E1487" s="48" t="s">
        <v>2</v>
      </c>
      <c r="F1487" s="48" t="s">
        <v>1</v>
      </c>
      <c r="G1487" s="48" t="s">
        <v>1</v>
      </c>
      <c r="K1487" s="48"/>
      <c r="L1487" s="49"/>
      <c r="M1487" s="49"/>
      <c r="N1487" s="48"/>
      <c r="O1487" s="48"/>
    </row>
    <row r="1488" spans="1:15" hidden="1">
      <c r="A1488" s="10" t="s">
        <v>960</v>
      </c>
      <c r="B1488" s="48" t="s">
        <v>1540</v>
      </c>
      <c r="C1488" s="49" t="s">
        <v>29</v>
      </c>
      <c r="D1488" s="49" t="s">
        <v>30</v>
      </c>
      <c r="E1488" s="48" t="s">
        <v>1</v>
      </c>
      <c r="F1488" s="48" t="s">
        <v>1</v>
      </c>
      <c r="G1488" s="48" t="s">
        <v>1</v>
      </c>
      <c r="K1488" s="48"/>
      <c r="L1488" s="49"/>
      <c r="M1488" s="49"/>
      <c r="N1488" s="48"/>
      <c r="O1488" s="48"/>
    </row>
    <row r="1489" spans="1:15" hidden="1">
      <c r="A1489" s="10" t="s">
        <v>960</v>
      </c>
      <c r="B1489" s="48" t="s">
        <v>1541</v>
      </c>
      <c r="C1489" s="49" t="s">
        <v>29</v>
      </c>
      <c r="D1489" s="49" t="s">
        <v>36</v>
      </c>
      <c r="E1489" s="48" t="s">
        <v>4</v>
      </c>
      <c r="F1489" s="48" t="s">
        <v>4</v>
      </c>
      <c r="G1489" s="48" t="s">
        <v>4</v>
      </c>
      <c r="K1489" s="48"/>
      <c r="L1489" s="49"/>
      <c r="M1489" s="49"/>
      <c r="N1489" s="48"/>
      <c r="O1489" s="48"/>
    </row>
    <row r="1490" spans="1:15" hidden="1">
      <c r="A1490" s="10" t="s">
        <v>960</v>
      </c>
      <c r="B1490" s="48" t="s">
        <v>1542</v>
      </c>
      <c r="C1490" s="49" t="s">
        <v>54</v>
      </c>
      <c r="D1490" s="49" t="s">
        <v>36</v>
      </c>
      <c r="E1490" s="48" t="s">
        <v>1</v>
      </c>
      <c r="F1490" s="48" t="s">
        <v>1</v>
      </c>
      <c r="G1490" s="48" t="s">
        <v>1</v>
      </c>
      <c r="K1490" s="48"/>
      <c r="L1490" s="49"/>
      <c r="M1490" s="49"/>
      <c r="N1490" s="48"/>
      <c r="O1490" s="48"/>
    </row>
    <row r="1491" spans="1:15" hidden="1">
      <c r="A1491" s="10" t="s">
        <v>960</v>
      </c>
      <c r="B1491" s="48" t="s">
        <v>1543</v>
      </c>
      <c r="C1491" s="49" t="s">
        <v>42</v>
      </c>
      <c r="D1491" s="49" t="s">
        <v>36</v>
      </c>
      <c r="E1491" s="48" t="s">
        <v>3</v>
      </c>
      <c r="F1491" s="48" t="s">
        <v>3</v>
      </c>
      <c r="G1491" s="48" t="s">
        <v>3</v>
      </c>
      <c r="K1491" s="48"/>
      <c r="L1491" s="49"/>
      <c r="M1491" s="49"/>
      <c r="N1491" s="48"/>
      <c r="O1491" s="48"/>
    </row>
    <row r="1492" spans="1:15" hidden="1">
      <c r="A1492" s="10" t="s">
        <v>960</v>
      </c>
      <c r="B1492" s="48" t="s">
        <v>1544</v>
      </c>
      <c r="C1492" s="49" t="s">
        <v>42</v>
      </c>
      <c r="D1492" s="49" t="s">
        <v>36</v>
      </c>
      <c r="E1492" s="48" t="s">
        <v>4</v>
      </c>
      <c r="F1492" s="48" t="s">
        <v>3</v>
      </c>
      <c r="G1492" s="48" t="s">
        <v>3</v>
      </c>
      <c r="K1492" s="48"/>
      <c r="L1492" s="49"/>
      <c r="M1492" s="49"/>
      <c r="N1492" s="48"/>
      <c r="O1492" s="48"/>
    </row>
    <row r="1493" spans="1:15" hidden="1">
      <c r="A1493" s="10" t="s">
        <v>960</v>
      </c>
      <c r="B1493" s="48" t="s">
        <v>1545</v>
      </c>
      <c r="C1493" s="49" t="s">
        <v>29</v>
      </c>
      <c r="D1493" s="49" t="s">
        <v>36</v>
      </c>
      <c r="E1493" s="48" t="s">
        <v>1</v>
      </c>
      <c r="F1493" s="48" t="s">
        <v>1</v>
      </c>
      <c r="G1493" s="48" t="s">
        <v>1</v>
      </c>
      <c r="K1493" s="48"/>
      <c r="L1493" s="49"/>
      <c r="M1493" s="49"/>
      <c r="N1493" s="48"/>
      <c r="O1493" s="48"/>
    </row>
    <row r="1494" spans="1:15" hidden="1">
      <c r="A1494" s="10" t="s">
        <v>960</v>
      </c>
      <c r="B1494" s="48" t="s">
        <v>1546</v>
      </c>
      <c r="C1494" s="49" t="s">
        <v>29</v>
      </c>
      <c r="D1494" s="49" t="s">
        <v>30</v>
      </c>
      <c r="E1494" s="48" t="s">
        <v>1</v>
      </c>
      <c r="F1494" s="48" t="s">
        <v>1</v>
      </c>
      <c r="G1494" s="48" t="s">
        <v>1</v>
      </c>
      <c r="K1494" s="48"/>
      <c r="L1494" s="49"/>
      <c r="M1494" s="49"/>
      <c r="N1494" s="48"/>
      <c r="O1494" s="48"/>
    </row>
    <row r="1495" spans="1:15" hidden="1">
      <c r="A1495" s="10" t="s">
        <v>960</v>
      </c>
      <c r="B1495" s="48" t="s">
        <v>1547</v>
      </c>
      <c r="C1495" s="49" t="s">
        <v>29</v>
      </c>
      <c r="D1495" s="49" t="s">
        <v>36</v>
      </c>
      <c r="E1495" s="48" t="s">
        <v>1</v>
      </c>
      <c r="F1495" s="48" t="s">
        <v>1</v>
      </c>
      <c r="G1495" s="48" t="s">
        <v>1</v>
      </c>
      <c r="K1495" s="48"/>
      <c r="L1495" s="49"/>
      <c r="M1495" s="49"/>
      <c r="N1495" s="48"/>
      <c r="O1495" s="48"/>
    </row>
    <row r="1496" spans="1:15" hidden="1">
      <c r="A1496" s="10" t="s">
        <v>960</v>
      </c>
      <c r="B1496" s="48" t="s">
        <v>1548</v>
      </c>
      <c r="C1496" s="49" t="s">
        <v>29</v>
      </c>
      <c r="D1496" s="49" t="s">
        <v>30</v>
      </c>
      <c r="E1496" s="48" t="s">
        <v>1</v>
      </c>
      <c r="F1496" s="48" t="s">
        <v>1</v>
      </c>
      <c r="G1496" s="48" t="s">
        <v>1</v>
      </c>
      <c r="K1496" s="48"/>
      <c r="L1496" s="49"/>
      <c r="M1496" s="49"/>
      <c r="N1496" s="48"/>
      <c r="O1496" s="48"/>
    </row>
    <row r="1497" spans="1:15" hidden="1">
      <c r="A1497" s="10" t="s">
        <v>960</v>
      </c>
      <c r="B1497" s="48" t="s">
        <v>1549</v>
      </c>
      <c r="C1497" s="49" t="s">
        <v>54</v>
      </c>
      <c r="D1497" s="49" t="s">
        <v>30</v>
      </c>
      <c r="E1497" s="48" t="s">
        <v>2</v>
      </c>
      <c r="F1497" s="48" t="s">
        <v>3</v>
      </c>
      <c r="G1497" s="48" t="s">
        <v>2</v>
      </c>
      <c r="K1497" s="48"/>
      <c r="L1497" s="49"/>
      <c r="M1497" s="49"/>
      <c r="N1497" s="48"/>
      <c r="O1497" s="48"/>
    </row>
    <row r="1498" spans="1:15" hidden="1">
      <c r="A1498" s="10" t="s">
        <v>960</v>
      </c>
      <c r="B1498" s="48" t="s">
        <v>1550</v>
      </c>
      <c r="C1498" s="49" t="s">
        <v>29</v>
      </c>
      <c r="D1498" s="49" t="s">
        <v>36</v>
      </c>
      <c r="E1498" s="48" t="s">
        <v>1</v>
      </c>
      <c r="F1498" s="48" t="s">
        <v>1</v>
      </c>
      <c r="G1498" s="48" t="s">
        <v>1</v>
      </c>
      <c r="K1498" s="48"/>
      <c r="L1498" s="49"/>
      <c r="M1498" s="49"/>
      <c r="N1498" s="48"/>
      <c r="O1498" s="48"/>
    </row>
    <row r="1499" spans="1:15" hidden="1">
      <c r="A1499" s="10" t="s">
        <v>960</v>
      </c>
      <c r="B1499" s="48" t="s">
        <v>1551</v>
      </c>
      <c r="C1499" s="49" t="s">
        <v>42</v>
      </c>
      <c r="D1499" s="49" t="s">
        <v>36</v>
      </c>
      <c r="E1499" s="48" t="s">
        <v>1</v>
      </c>
      <c r="F1499" s="48" t="s">
        <v>1</v>
      </c>
      <c r="G1499" s="48" t="s">
        <v>1</v>
      </c>
      <c r="K1499" s="48"/>
      <c r="L1499" s="49"/>
      <c r="M1499" s="49"/>
      <c r="N1499" s="48"/>
      <c r="O1499" s="48"/>
    </row>
    <row r="1500" spans="1:15" hidden="1">
      <c r="A1500" s="10" t="s">
        <v>960</v>
      </c>
      <c r="B1500" s="48" t="s">
        <v>1552</v>
      </c>
      <c r="C1500" s="49" t="s">
        <v>29</v>
      </c>
      <c r="D1500" s="49" t="s">
        <v>36</v>
      </c>
      <c r="E1500" s="48" t="s">
        <v>1</v>
      </c>
      <c r="F1500" s="48" t="s">
        <v>1</v>
      </c>
      <c r="G1500" s="48" t="s">
        <v>1</v>
      </c>
      <c r="K1500" s="48"/>
      <c r="L1500" s="49"/>
      <c r="M1500" s="49"/>
      <c r="N1500" s="48"/>
      <c r="O1500" s="48"/>
    </row>
    <row r="1501" spans="1:15" hidden="1">
      <c r="A1501" s="10" t="s">
        <v>960</v>
      </c>
      <c r="B1501" s="48" t="s">
        <v>1553</v>
      </c>
      <c r="C1501" s="49" t="s">
        <v>71</v>
      </c>
      <c r="D1501" s="49" t="s">
        <v>30</v>
      </c>
      <c r="E1501" s="48" t="s">
        <v>4</v>
      </c>
      <c r="F1501" s="48" t="s">
        <v>4</v>
      </c>
      <c r="G1501" s="48" t="s">
        <v>4</v>
      </c>
      <c r="K1501" s="48"/>
      <c r="L1501" s="49"/>
      <c r="M1501" s="49"/>
      <c r="N1501" s="48"/>
      <c r="O1501" s="48"/>
    </row>
    <row r="1502" spans="1:15" hidden="1">
      <c r="A1502" s="10" t="s">
        <v>960</v>
      </c>
      <c r="B1502" s="48" t="s">
        <v>1554</v>
      </c>
      <c r="C1502" s="49" t="s">
        <v>29</v>
      </c>
      <c r="D1502" s="49" t="s">
        <v>36</v>
      </c>
      <c r="E1502" s="48" t="s">
        <v>1</v>
      </c>
      <c r="F1502" s="48" t="s">
        <v>1</v>
      </c>
      <c r="G1502" s="48" t="s">
        <v>1</v>
      </c>
      <c r="K1502" s="48"/>
      <c r="L1502" s="49"/>
      <c r="M1502" s="49"/>
      <c r="N1502" s="48"/>
      <c r="O1502" s="48"/>
    </row>
    <row r="1503" spans="1:15" hidden="1">
      <c r="A1503" s="10" t="s">
        <v>960</v>
      </c>
      <c r="B1503" s="48" t="s">
        <v>1555</v>
      </c>
      <c r="C1503" s="49" t="s">
        <v>29</v>
      </c>
      <c r="D1503" s="49" t="s">
        <v>36</v>
      </c>
      <c r="E1503" s="48" t="s">
        <v>1</v>
      </c>
      <c r="F1503" s="48" t="s">
        <v>1</v>
      </c>
      <c r="G1503" s="48" t="s">
        <v>1</v>
      </c>
      <c r="K1503" s="48"/>
      <c r="L1503" s="49"/>
      <c r="M1503" s="49"/>
      <c r="N1503" s="48"/>
      <c r="O1503" s="48"/>
    </row>
    <row r="1504" spans="1:15" hidden="1">
      <c r="A1504" s="10" t="s">
        <v>960</v>
      </c>
      <c r="B1504" s="48" t="s">
        <v>1556</v>
      </c>
      <c r="C1504" s="49" t="s">
        <v>35</v>
      </c>
      <c r="D1504" s="49" t="s">
        <v>36</v>
      </c>
      <c r="E1504" s="48" t="s">
        <v>1</v>
      </c>
      <c r="F1504" s="48" t="s">
        <v>1</v>
      </c>
      <c r="G1504" s="48" t="s">
        <v>1</v>
      </c>
      <c r="K1504" s="48"/>
      <c r="L1504" s="49"/>
      <c r="M1504" s="49"/>
      <c r="N1504" s="48"/>
      <c r="O1504" s="48"/>
    </row>
    <row r="1505" spans="1:15" hidden="1">
      <c r="A1505" s="10" t="s">
        <v>960</v>
      </c>
      <c r="B1505" s="48" t="s">
        <v>1557</v>
      </c>
      <c r="C1505" s="49" t="s">
        <v>29</v>
      </c>
      <c r="D1505" s="49" t="s">
        <v>30</v>
      </c>
      <c r="E1505" s="48" t="s">
        <v>1</v>
      </c>
      <c r="F1505" s="48" t="s">
        <v>1</v>
      </c>
      <c r="G1505" s="48" t="s">
        <v>1</v>
      </c>
      <c r="K1505" s="48"/>
      <c r="L1505" s="49"/>
      <c r="M1505" s="49"/>
      <c r="N1505" s="48"/>
      <c r="O1505" s="48"/>
    </row>
    <row r="1506" spans="1:15" hidden="1">
      <c r="A1506" s="10" t="s">
        <v>960</v>
      </c>
      <c r="B1506" s="48" t="s">
        <v>1558</v>
      </c>
      <c r="C1506" s="49" t="s">
        <v>29</v>
      </c>
      <c r="D1506" s="49" t="s">
        <v>30</v>
      </c>
      <c r="E1506" s="48" t="s">
        <v>1</v>
      </c>
      <c r="F1506" s="48" t="s">
        <v>1</v>
      </c>
      <c r="G1506" s="48" t="s">
        <v>1</v>
      </c>
      <c r="K1506" s="48"/>
      <c r="L1506" s="49"/>
      <c r="M1506" s="49"/>
      <c r="N1506" s="48"/>
      <c r="O1506" s="48"/>
    </row>
    <row r="1507" spans="1:15" hidden="1">
      <c r="A1507" s="10" t="s">
        <v>960</v>
      </c>
      <c r="B1507" s="48" t="s">
        <v>1559</v>
      </c>
      <c r="C1507" s="49" t="s">
        <v>29</v>
      </c>
      <c r="D1507" s="49" t="s">
        <v>36</v>
      </c>
      <c r="E1507" s="48" t="s">
        <v>1</v>
      </c>
      <c r="F1507" s="48" t="s">
        <v>2</v>
      </c>
      <c r="G1507" s="48" t="s">
        <v>1</v>
      </c>
      <c r="K1507" s="48"/>
      <c r="L1507" s="49"/>
      <c r="M1507" s="49"/>
      <c r="N1507" s="48"/>
      <c r="O1507" s="48"/>
    </row>
    <row r="1508" spans="1:15" hidden="1">
      <c r="A1508" s="10" t="s">
        <v>960</v>
      </c>
      <c r="B1508" s="48" t="s">
        <v>1560</v>
      </c>
      <c r="C1508" s="49" t="s">
        <v>29</v>
      </c>
      <c r="D1508" s="49" t="s">
        <v>36</v>
      </c>
      <c r="E1508" s="48" t="s">
        <v>1</v>
      </c>
      <c r="F1508" s="48" t="s">
        <v>1</v>
      </c>
      <c r="G1508" s="48" t="s">
        <v>1</v>
      </c>
      <c r="K1508" s="48"/>
      <c r="L1508" s="49"/>
      <c r="M1508" s="49"/>
      <c r="N1508" s="48"/>
      <c r="O1508" s="48"/>
    </row>
    <row r="1509" spans="1:15" hidden="1">
      <c r="A1509" s="10" t="s">
        <v>960</v>
      </c>
      <c r="B1509" s="48" t="s">
        <v>1561</v>
      </c>
      <c r="C1509" s="49" t="s">
        <v>29</v>
      </c>
      <c r="D1509" s="49" t="s">
        <v>36</v>
      </c>
      <c r="E1509" s="48" t="s">
        <v>1</v>
      </c>
      <c r="F1509" s="48" t="s">
        <v>1</v>
      </c>
      <c r="G1509" s="48" t="s">
        <v>1</v>
      </c>
      <c r="K1509" s="48"/>
      <c r="L1509" s="49"/>
      <c r="M1509" s="49"/>
      <c r="N1509" s="48"/>
      <c r="O1509" s="48"/>
    </row>
    <row r="1510" spans="1:15" hidden="1">
      <c r="A1510" s="10" t="s">
        <v>960</v>
      </c>
      <c r="B1510" s="48" t="s">
        <v>1562</v>
      </c>
      <c r="C1510" s="49" t="s">
        <v>29</v>
      </c>
      <c r="D1510" s="49" t="s">
        <v>36</v>
      </c>
      <c r="E1510" s="48" t="s">
        <v>1</v>
      </c>
      <c r="F1510" s="48" t="s">
        <v>1</v>
      </c>
      <c r="G1510" s="48" t="s">
        <v>1</v>
      </c>
      <c r="K1510" s="48"/>
      <c r="L1510" s="49"/>
      <c r="M1510" s="49"/>
      <c r="N1510" s="48"/>
      <c r="O1510" s="48"/>
    </row>
    <row r="1511" spans="1:15" hidden="1">
      <c r="A1511" s="10" t="s">
        <v>960</v>
      </c>
      <c r="B1511" s="48" t="s">
        <v>1563</v>
      </c>
      <c r="C1511" s="49" t="s">
        <v>29</v>
      </c>
      <c r="D1511" s="49" t="s">
        <v>30</v>
      </c>
      <c r="E1511" s="48" t="s">
        <v>1</v>
      </c>
      <c r="F1511" s="48" t="s">
        <v>1</v>
      </c>
      <c r="G1511" s="48" t="s">
        <v>1</v>
      </c>
      <c r="K1511" s="48"/>
      <c r="L1511" s="49"/>
      <c r="M1511" s="49"/>
      <c r="N1511" s="48"/>
      <c r="O1511" s="48"/>
    </row>
    <row r="1512" spans="1:15" hidden="1">
      <c r="A1512" s="10" t="s">
        <v>960</v>
      </c>
      <c r="B1512" s="48" t="s">
        <v>1564</v>
      </c>
      <c r="C1512" s="49" t="s">
        <v>29</v>
      </c>
      <c r="D1512" s="49" t="s">
        <v>30</v>
      </c>
      <c r="E1512" s="48" t="s">
        <v>1</v>
      </c>
      <c r="F1512" s="48" t="s">
        <v>1</v>
      </c>
      <c r="G1512" s="48" t="s">
        <v>1</v>
      </c>
      <c r="K1512" s="48"/>
      <c r="L1512" s="49"/>
      <c r="M1512" s="49"/>
      <c r="N1512" s="48"/>
      <c r="O1512" s="48"/>
    </row>
    <row r="1513" spans="1:15" hidden="1">
      <c r="A1513" s="10" t="s">
        <v>960</v>
      </c>
      <c r="B1513" s="48" t="s">
        <v>1565</v>
      </c>
      <c r="C1513" s="49" t="s">
        <v>29</v>
      </c>
      <c r="D1513" s="49" t="s">
        <v>30</v>
      </c>
      <c r="E1513" s="48" t="s">
        <v>1</v>
      </c>
      <c r="F1513" s="48" t="s">
        <v>1</v>
      </c>
      <c r="G1513" s="48" t="s">
        <v>1</v>
      </c>
      <c r="K1513" s="48"/>
      <c r="L1513" s="49"/>
      <c r="M1513" s="49"/>
      <c r="N1513" s="48"/>
      <c r="O1513" s="48"/>
    </row>
    <row r="1514" spans="1:15" hidden="1">
      <c r="A1514" s="10" t="s">
        <v>960</v>
      </c>
      <c r="B1514" s="48" t="s">
        <v>1566</v>
      </c>
      <c r="C1514" s="49" t="s">
        <v>29</v>
      </c>
      <c r="D1514" s="49" t="s">
        <v>30</v>
      </c>
      <c r="E1514" s="48" t="s">
        <v>1</v>
      </c>
      <c r="F1514" s="48" t="s">
        <v>1</v>
      </c>
      <c r="G1514" s="48" t="s">
        <v>1</v>
      </c>
      <c r="K1514" s="48"/>
      <c r="L1514" s="49"/>
      <c r="M1514" s="49"/>
      <c r="N1514" s="48"/>
      <c r="O1514" s="48"/>
    </row>
    <row r="1515" spans="1:15" hidden="1">
      <c r="A1515" s="10" t="s">
        <v>960</v>
      </c>
      <c r="B1515" s="48" t="s">
        <v>1567</v>
      </c>
      <c r="C1515" s="49" t="s">
        <v>71</v>
      </c>
      <c r="D1515" s="49" t="s">
        <v>36</v>
      </c>
      <c r="E1515" s="48" t="s">
        <v>3</v>
      </c>
      <c r="F1515" s="48" t="s">
        <v>3</v>
      </c>
      <c r="G1515" s="48" t="s">
        <v>3</v>
      </c>
      <c r="K1515" s="48"/>
      <c r="L1515" s="49"/>
      <c r="M1515" s="49"/>
      <c r="N1515" s="48"/>
      <c r="O1515" s="48"/>
    </row>
    <row r="1516" spans="1:15" hidden="1">
      <c r="A1516" s="10" t="s">
        <v>960</v>
      </c>
      <c r="B1516" s="48" t="s">
        <v>1568</v>
      </c>
      <c r="C1516" s="49" t="s">
        <v>29</v>
      </c>
      <c r="D1516" s="49" t="s">
        <v>30</v>
      </c>
      <c r="E1516" s="48" t="s">
        <v>1</v>
      </c>
      <c r="F1516" s="48" t="s">
        <v>1</v>
      </c>
      <c r="G1516" s="48" t="s">
        <v>1</v>
      </c>
      <c r="K1516" s="48"/>
      <c r="L1516" s="49"/>
      <c r="M1516" s="49"/>
      <c r="N1516" s="48"/>
      <c r="O1516" s="48"/>
    </row>
    <row r="1517" spans="1:15" hidden="1">
      <c r="A1517" s="10" t="s">
        <v>960</v>
      </c>
      <c r="B1517" s="48" t="s">
        <v>1569</v>
      </c>
      <c r="C1517" s="49" t="s">
        <v>29</v>
      </c>
      <c r="D1517" s="49" t="s">
        <v>30</v>
      </c>
      <c r="E1517" s="48" t="s">
        <v>1</v>
      </c>
      <c r="F1517" s="48" t="s">
        <v>1</v>
      </c>
      <c r="G1517" s="48" t="s">
        <v>1</v>
      </c>
      <c r="K1517" s="48"/>
      <c r="L1517" s="49"/>
      <c r="M1517" s="49"/>
      <c r="N1517" s="48"/>
      <c r="O1517" s="48"/>
    </row>
    <row r="1518" spans="1:15" hidden="1">
      <c r="A1518" s="10" t="s">
        <v>960</v>
      </c>
      <c r="B1518" s="48" t="s">
        <v>1570</v>
      </c>
      <c r="C1518" s="49" t="s">
        <v>29</v>
      </c>
      <c r="D1518" s="49" t="s">
        <v>30</v>
      </c>
      <c r="E1518" s="48" t="s">
        <v>1</v>
      </c>
      <c r="F1518" s="48" t="s">
        <v>1</v>
      </c>
      <c r="G1518" s="48" t="s">
        <v>1</v>
      </c>
      <c r="K1518" s="48"/>
      <c r="L1518" s="49"/>
      <c r="M1518" s="49"/>
      <c r="N1518" s="48"/>
      <c r="O1518" s="48"/>
    </row>
    <row r="1519" spans="1:15" hidden="1">
      <c r="A1519" s="10" t="s">
        <v>960</v>
      </c>
      <c r="B1519" s="48" t="s">
        <v>1571</v>
      </c>
      <c r="C1519" s="49" t="s">
        <v>29</v>
      </c>
      <c r="D1519" s="49" t="s">
        <v>36</v>
      </c>
      <c r="E1519" s="48" t="s">
        <v>1</v>
      </c>
      <c r="F1519" s="48" t="s">
        <v>1</v>
      </c>
      <c r="G1519" s="48" t="s">
        <v>1</v>
      </c>
      <c r="K1519" s="48"/>
      <c r="L1519" s="49"/>
      <c r="M1519" s="49"/>
      <c r="N1519" s="48"/>
      <c r="O1519" s="48"/>
    </row>
    <row r="1520" spans="1:15" hidden="1">
      <c r="A1520" s="10" t="s">
        <v>960</v>
      </c>
      <c r="B1520" s="48" t="s">
        <v>1572</v>
      </c>
      <c r="C1520" s="49" t="s">
        <v>29</v>
      </c>
      <c r="D1520" s="49" t="s">
        <v>36</v>
      </c>
      <c r="E1520" s="48" t="s">
        <v>1</v>
      </c>
      <c r="F1520" s="48" t="s">
        <v>1</v>
      </c>
      <c r="G1520" s="48" t="s">
        <v>1</v>
      </c>
      <c r="K1520" s="48"/>
      <c r="L1520" s="49"/>
      <c r="M1520" s="49"/>
      <c r="N1520" s="48"/>
      <c r="O1520" s="48"/>
    </row>
    <row r="1521" spans="1:15" hidden="1">
      <c r="A1521" s="10" t="s">
        <v>960</v>
      </c>
      <c r="B1521" s="48" t="s">
        <v>1573</v>
      </c>
      <c r="C1521" s="49" t="s">
        <v>29</v>
      </c>
      <c r="D1521" s="49" t="s">
        <v>30</v>
      </c>
      <c r="E1521" s="48" t="s">
        <v>1</v>
      </c>
      <c r="F1521" s="48" t="s">
        <v>1</v>
      </c>
      <c r="G1521" s="48" t="s">
        <v>1</v>
      </c>
      <c r="K1521" s="48"/>
      <c r="L1521" s="49"/>
      <c r="M1521" s="49"/>
      <c r="N1521" s="48"/>
      <c r="O1521" s="48"/>
    </row>
    <row r="1522" spans="1:15" hidden="1">
      <c r="A1522" s="10" t="s">
        <v>960</v>
      </c>
      <c r="B1522" s="48" t="s">
        <v>1574</v>
      </c>
      <c r="C1522" s="49" t="s">
        <v>54</v>
      </c>
      <c r="D1522" s="49" t="s">
        <v>36</v>
      </c>
      <c r="E1522" s="48" t="s">
        <v>2</v>
      </c>
      <c r="F1522" s="48" t="s">
        <v>2</v>
      </c>
      <c r="G1522" s="48" t="s">
        <v>1</v>
      </c>
      <c r="K1522" s="48"/>
      <c r="L1522" s="49"/>
      <c r="M1522" s="49"/>
      <c r="N1522" s="48"/>
      <c r="O1522" s="48"/>
    </row>
    <row r="1523" spans="1:15" hidden="1">
      <c r="A1523" s="10" t="s">
        <v>960</v>
      </c>
      <c r="B1523" s="48" t="s">
        <v>1575</v>
      </c>
      <c r="C1523" s="49" t="s">
        <v>29</v>
      </c>
      <c r="D1523" s="49" t="s">
        <v>30</v>
      </c>
      <c r="E1523" s="48" t="s">
        <v>1</v>
      </c>
      <c r="F1523" s="48" t="s">
        <v>1</v>
      </c>
      <c r="G1523" s="48" t="s">
        <v>1</v>
      </c>
      <c r="K1523" s="48"/>
      <c r="L1523" s="49"/>
      <c r="M1523" s="49"/>
      <c r="N1523" s="48"/>
      <c r="O1523" s="48"/>
    </row>
    <row r="1524" spans="1:15" hidden="1">
      <c r="A1524" s="10" t="s">
        <v>960</v>
      </c>
      <c r="B1524" s="48" t="s">
        <v>1576</v>
      </c>
      <c r="C1524" s="49" t="s">
        <v>29</v>
      </c>
      <c r="D1524" s="49" t="s">
        <v>36</v>
      </c>
      <c r="E1524" s="48" t="s">
        <v>1</v>
      </c>
      <c r="F1524" s="48" t="s">
        <v>1</v>
      </c>
      <c r="G1524" s="48" t="s">
        <v>1</v>
      </c>
      <c r="K1524" s="48"/>
      <c r="L1524" s="49"/>
      <c r="M1524" s="49"/>
      <c r="N1524" s="48"/>
      <c r="O1524" s="48"/>
    </row>
    <row r="1525" spans="1:15" hidden="1">
      <c r="A1525" s="10" t="s">
        <v>960</v>
      </c>
      <c r="B1525" s="48" t="s">
        <v>1577</v>
      </c>
      <c r="C1525" s="49" t="s">
        <v>42</v>
      </c>
      <c r="D1525" s="49" t="s">
        <v>36</v>
      </c>
      <c r="E1525" s="48" t="s">
        <v>1</v>
      </c>
      <c r="F1525" s="48" t="s">
        <v>1</v>
      </c>
      <c r="G1525" s="48" t="s">
        <v>1</v>
      </c>
      <c r="K1525" s="48"/>
      <c r="L1525" s="49"/>
      <c r="M1525" s="49"/>
      <c r="N1525" s="48"/>
      <c r="O1525" s="48"/>
    </row>
    <row r="1526" spans="1:15" hidden="1">
      <c r="A1526" s="10" t="s">
        <v>960</v>
      </c>
      <c r="B1526" s="48" t="s">
        <v>1578</v>
      </c>
      <c r="C1526" s="49" t="s">
        <v>29</v>
      </c>
      <c r="D1526" s="49" t="s">
        <v>36</v>
      </c>
      <c r="E1526" s="48" t="s">
        <v>1</v>
      </c>
      <c r="F1526" s="48" t="s">
        <v>1</v>
      </c>
      <c r="G1526" s="48" t="s">
        <v>1</v>
      </c>
      <c r="K1526" s="48"/>
      <c r="L1526" s="49"/>
      <c r="M1526" s="49"/>
      <c r="N1526" s="48"/>
      <c r="O1526" s="48"/>
    </row>
    <row r="1527" spans="1:15" hidden="1">
      <c r="A1527" s="10" t="s">
        <v>960</v>
      </c>
      <c r="B1527" s="48" t="s">
        <v>1579</v>
      </c>
      <c r="C1527" s="49" t="s">
        <v>54</v>
      </c>
      <c r="D1527" s="49" t="s">
        <v>36</v>
      </c>
      <c r="E1527" s="48" t="s">
        <v>3</v>
      </c>
      <c r="F1527" s="48" t="s">
        <v>3</v>
      </c>
      <c r="G1527" s="48" t="s">
        <v>2</v>
      </c>
      <c r="K1527" s="48"/>
      <c r="L1527" s="49"/>
      <c r="M1527" s="49"/>
      <c r="N1527" s="48"/>
      <c r="O1527" s="48"/>
    </row>
    <row r="1528" spans="1:15" hidden="1">
      <c r="A1528" s="10" t="s">
        <v>960</v>
      </c>
      <c r="B1528" s="48" t="s">
        <v>1580</v>
      </c>
      <c r="C1528" s="49" t="s">
        <v>29</v>
      </c>
      <c r="D1528" s="49" t="s">
        <v>36</v>
      </c>
      <c r="E1528" s="48" t="s">
        <v>1</v>
      </c>
      <c r="F1528" s="48" t="s">
        <v>1</v>
      </c>
      <c r="G1528" s="48" t="s">
        <v>1</v>
      </c>
      <c r="K1528" s="48"/>
      <c r="L1528" s="49"/>
      <c r="M1528" s="49"/>
      <c r="N1528" s="48"/>
      <c r="O1528" s="48"/>
    </row>
    <row r="1529" spans="1:15" hidden="1">
      <c r="A1529" s="10" t="s">
        <v>960</v>
      </c>
      <c r="B1529" s="48" t="s">
        <v>1581</v>
      </c>
      <c r="C1529" s="49" t="s">
        <v>54</v>
      </c>
      <c r="D1529" s="49" t="s">
        <v>36</v>
      </c>
      <c r="E1529" s="48" t="s">
        <v>1</v>
      </c>
      <c r="F1529" s="48" t="s">
        <v>1</v>
      </c>
      <c r="G1529" s="48" t="s">
        <v>1</v>
      </c>
      <c r="K1529" s="48"/>
      <c r="L1529" s="49"/>
      <c r="M1529" s="49"/>
      <c r="N1529" s="48"/>
      <c r="O1529" s="48"/>
    </row>
    <row r="1530" spans="1:15" hidden="1">
      <c r="A1530" s="10" t="s">
        <v>960</v>
      </c>
      <c r="B1530" s="48" t="s">
        <v>1582</v>
      </c>
      <c r="C1530" s="49" t="s">
        <v>964</v>
      </c>
      <c r="D1530" s="49" t="s">
        <v>36</v>
      </c>
      <c r="E1530" s="48" t="s">
        <v>4</v>
      </c>
      <c r="F1530" s="48" t="s">
        <v>4</v>
      </c>
      <c r="G1530" s="48" t="s">
        <v>4</v>
      </c>
      <c r="K1530" s="48"/>
      <c r="L1530" s="49"/>
      <c r="M1530" s="49"/>
      <c r="N1530" s="48"/>
      <c r="O1530" s="48"/>
    </row>
    <row r="1531" spans="1:15" hidden="1">
      <c r="A1531" s="10" t="s">
        <v>960</v>
      </c>
      <c r="B1531" s="48" t="s">
        <v>1583</v>
      </c>
      <c r="C1531" s="49" t="s">
        <v>29</v>
      </c>
      <c r="D1531" s="49" t="s">
        <v>36</v>
      </c>
      <c r="E1531" s="48" t="s">
        <v>4</v>
      </c>
      <c r="F1531" s="48" t="s">
        <v>4</v>
      </c>
      <c r="G1531" s="48" t="s">
        <v>4</v>
      </c>
      <c r="K1531" s="48"/>
      <c r="L1531" s="49"/>
      <c r="M1531" s="49"/>
      <c r="N1531" s="48"/>
      <c r="O1531" s="48"/>
    </row>
    <row r="1532" spans="1:15" hidden="1">
      <c r="A1532" s="10" t="s">
        <v>960</v>
      </c>
      <c r="B1532" s="48" t="s">
        <v>1584</v>
      </c>
      <c r="C1532" s="49" t="s">
        <v>964</v>
      </c>
      <c r="D1532" s="49" t="s">
        <v>36</v>
      </c>
      <c r="E1532" s="48" t="s">
        <v>4</v>
      </c>
      <c r="F1532" s="48" t="s">
        <v>3</v>
      </c>
      <c r="G1532" s="48" t="s">
        <v>3</v>
      </c>
      <c r="K1532" s="48"/>
      <c r="L1532" s="49"/>
      <c r="M1532" s="49"/>
      <c r="N1532" s="48"/>
      <c r="O1532" s="48"/>
    </row>
    <row r="1533" spans="1:15" hidden="1">
      <c r="A1533" s="10" t="s">
        <v>960</v>
      </c>
      <c r="B1533" s="48" t="s">
        <v>1585</v>
      </c>
      <c r="C1533" s="49" t="s">
        <v>35</v>
      </c>
      <c r="D1533" s="49" t="s">
        <v>36</v>
      </c>
      <c r="E1533" s="48" t="s">
        <v>4</v>
      </c>
      <c r="F1533" s="48" t="s">
        <v>4</v>
      </c>
      <c r="G1533" s="48" t="s">
        <v>4</v>
      </c>
      <c r="I1533">
        <v>1</v>
      </c>
      <c r="K1533" s="48"/>
      <c r="L1533" s="49"/>
      <c r="M1533" s="49"/>
      <c r="N1533" s="48"/>
      <c r="O1533" s="48"/>
    </row>
    <row r="1534" spans="1:15" hidden="1">
      <c r="A1534" s="10" t="s">
        <v>960</v>
      </c>
      <c r="B1534" s="48" t="s">
        <v>1586</v>
      </c>
      <c r="C1534" s="49" t="s">
        <v>1587</v>
      </c>
      <c r="D1534" s="49" t="s">
        <v>36</v>
      </c>
      <c r="E1534" s="48" t="s">
        <v>3</v>
      </c>
      <c r="F1534" s="48" t="s">
        <v>3</v>
      </c>
      <c r="G1534" s="48" t="s">
        <v>3</v>
      </c>
      <c r="I1534">
        <v>1</v>
      </c>
      <c r="K1534" s="48"/>
      <c r="L1534" s="49"/>
      <c r="M1534" s="49"/>
      <c r="N1534" s="48"/>
      <c r="O1534" s="48"/>
    </row>
    <row r="1535" spans="1:15" hidden="1">
      <c r="A1535" s="10" t="s">
        <v>960</v>
      </c>
      <c r="B1535" s="48" t="s">
        <v>1588</v>
      </c>
      <c r="C1535" s="49" t="s">
        <v>29</v>
      </c>
      <c r="D1535" s="49" t="s">
        <v>30</v>
      </c>
      <c r="E1535" s="48" t="s">
        <v>1</v>
      </c>
      <c r="F1535" s="48" t="s">
        <v>1</v>
      </c>
      <c r="G1535" s="48" t="s">
        <v>1</v>
      </c>
      <c r="K1535" s="48"/>
      <c r="L1535" s="49"/>
      <c r="M1535" s="49"/>
      <c r="N1535" s="48"/>
      <c r="O1535" s="48"/>
    </row>
    <row r="1536" spans="1:15" hidden="1">
      <c r="A1536" s="10" t="s">
        <v>960</v>
      </c>
      <c r="B1536" s="48" t="s">
        <v>1589</v>
      </c>
      <c r="C1536" s="49" t="s">
        <v>29</v>
      </c>
      <c r="D1536" s="49" t="s">
        <v>36</v>
      </c>
      <c r="E1536" s="48" t="s">
        <v>4</v>
      </c>
      <c r="F1536" s="48" t="s">
        <v>4</v>
      </c>
      <c r="G1536" s="48" t="s">
        <v>4</v>
      </c>
      <c r="K1536" s="48"/>
      <c r="L1536" s="49"/>
      <c r="M1536" s="49"/>
      <c r="N1536" s="48"/>
      <c r="O1536" s="48"/>
    </row>
    <row r="1537" spans="1:15" hidden="1">
      <c r="A1537" s="10" t="s">
        <v>960</v>
      </c>
      <c r="B1537" s="48" t="s">
        <v>1590</v>
      </c>
      <c r="C1537" s="49" t="s">
        <v>1587</v>
      </c>
      <c r="D1537" s="49" t="s">
        <v>36</v>
      </c>
      <c r="E1537" s="48" t="s">
        <v>3</v>
      </c>
      <c r="F1537" s="48" t="s">
        <v>3</v>
      </c>
      <c r="G1537" s="48" t="s">
        <v>3</v>
      </c>
      <c r="I1537">
        <v>1</v>
      </c>
      <c r="K1537" s="48"/>
      <c r="L1537" s="49"/>
      <c r="M1537" s="49"/>
      <c r="N1537" s="48"/>
      <c r="O1537" s="48"/>
    </row>
    <row r="1538" spans="1:15" hidden="1">
      <c r="A1538" s="10" t="s">
        <v>960</v>
      </c>
      <c r="B1538" s="48" t="s">
        <v>1591</v>
      </c>
      <c r="C1538" s="49" t="s">
        <v>1235</v>
      </c>
      <c r="D1538" s="49" t="s">
        <v>36</v>
      </c>
      <c r="E1538" s="48" t="s">
        <v>3</v>
      </c>
      <c r="F1538" s="48" t="s">
        <v>3</v>
      </c>
      <c r="G1538" s="48" t="s">
        <v>3</v>
      </c>
      <c r="K1538" s="48"/>
      <c r="L1538" s="49"/>
      <c r="M1538" s="49"/>
      <c r="N1538" s="48"/>
      <c r="O1538" s="48"/>
    </row>
    <row r="1539" spans="1:15" hidden="1">
      <c r="A1539" s="10" t="s">
        <v>960</v>
      </c>
      <c r="B1539" s="48" t="s">
        <v>1592</v>
      </c>
      <c r="C1539" s="49" t="s">
        <v>29</v>
      </c>
      <c r="D1539" s="49" t="s">
        <v>36</v>
      </c>
      <c r="E1539" s="48" t="s">
        <v>1</v>
      </c>
      <c r="F1539" s="48" t="s">
        <v>1</v>
      </c>
      <c r="G1539" s="48" t="s">
        <v>1</v>
      </c>
      <c r="K1539" s="48"/>
      <c r="L1539" s="49"/>
      <c r="M1539" s="49"/>
      <c r="N1539" s="48"/>
      <c r="O1539" s="48"/>
    </row>
    <row r="1540" spans="1:15" hidden="1">
      <c r="A1540" s="10" t="s">
        <v>960</v>
      </c>
      <c r="B1540" s="48" t="s">
        <v>1593</v>
      </c>
      <c r="C1540" s="49" t="s">
        <v>29</v>
      </c>
      <c r="D1540" s="49" t="s">
        <v>30</v>
      </c>
      <c r="E1540" s="48" t="s">
        <v>1</v>
      </c>
      <c r="F1540" s="48" t="s">
        <v>1</v>
      </c>
      <c r="G1540" s="48" t="s">
        <v>1</v>
      </c>
      <c r="K1540" s="48"/>
      <c r="L1540" s="49"/>
      <c r="M1540" s="49"/>
      <c r="N1540" s="48"/>
      <c r="O1540" s="48"/>
    </row>
    <row r="1541" spans="1:15" hidden="1">
      <c r="A1541" s="10" t="s">
        <v>960</v>
      </c>
      <c r="B1541" s="48" t="s">
        <v>1594</v>
      </c>
      <c r="C1541" s="49" t="s">
        <v>29</v>
      </c>
      <c r="D1541" s="49" t="s">
        <v>30</v>
      </c>
      <c r="E1541" s="48" t="s">
        <v>1</v>
      </c>
      <c r="F1541" s="48" t="s">
        <v>1</v>
      </c>
      <c r="G1541" s="48" t="s">
        <v>1</v>
      </c>
      <c r="K1541" s="48"/>
      <c r="L1541" s="49"/>
      <c r="M1541" s="49"/>
      <c r="N1541" s="48"/>
      <c r="O1541" s="48"/>
    </row>
    <row r="1542" spans="1:15" hidden="1">
      <c r="A1542" s="10" t="s">
        <v>960</v>
      </c>
      <c r="B1542" s="48" t="s">
        <v>1595</v>
      </c>
      <c r="C1542" s="49" t="s">
        <v>29</v>
      </c>
      <c r="D1542" s="49" t="s">
        <v>30</v>
      </c>
      <c r="E1542" s="48" t="s">
        <v>1</v>
      </c>
      <c r="F1542" s="48" t="s">
        <v>1</v>
      </c>
      <c r="G1542" s="48" t="s">
        <v>1</v>
      </c>
      <c r="K1542" s="48"/>
      <c r="L1542" s="49"/>
      <c r="M1542" s="49"/>
      <c r="N1542" s="48"/>
      <c r="O1542" s="48"/>
    </row>
    <row r="1543" spans="1:15" hidden="1">
      <c r="A1543" s="10" t="s">
        <v>960</v>
      </c>
      <c r="B1543" s="48" t="s">
        <v>1596</v>
      </c>
      <c r="C1543" s="49" t="s">
        <v>29</v>
      </c>
      <c r="D1543" s="49" t="s">
        <v>36</v>
      </c>
      <c r="E1543" s="48" t="s">
        <v>1</v>
      </c>
      <c r="F1543" s="48" t="s">
        <v>1</v>
      </c>
      <c r="G1543" s="48" t="s">
        <v>1</v>
      </c>
      <c r="K1543" s="48"/>
      <c r="L1543" s="49"/>
      <c r="M1543" s="49"/>
      <c r="N1543" s="48"/>
      <c r="O1543" s="48"/>
    </row>
    <row r="1544" spans="1:15" hidden="1">
      <c r="A1544" s="10" t="s">
        <v>960</v>
      </c>
      <c r="B1544" s="48" t="s">
        <v>1597</v>
      </c>
      <c r="C1544" s="49" t="s">
        <v>29</v>
      </c>
      <c r="D1544" s="49" t="s">
        <v>30</v>
      </c>
      <c r="E1544" s="48" t="s">
        <v>4</v>
      </c>
      <c r="F1544" s="48" t="s">
        <v>4</v>
      </c>
      <c r="G1544" s="48" t="s">
        <v>4</v>
      </c>
      <c r="K1544" s="48"/>
      <c r="L1544" s="49"/>
      <c r="M1544" s="49"/>
      <c r="N1544" s="48"/>
      <c r="O1544" s="48"/>
    </row>
    <row r="1545" spans="1:15" hidden="1">
      <c r="A1545" s="10" t="s">
        <v>960</v>
      </c>
      <c r="B1545" s="48" t="s">
        <v>1598</v>
      </c>
      <c r="C1545" s="49" t="s">
        <v>29</v>
      </c>
      <c r="D1545" s="49" t="s">
        <v>36</v>
      </c>
      <c r="E1545" s="48" t="s">
        <v>1</v>
      </c>
      <c r="F1545" s="48" t="s">
        <v>1</v>
      </c>
      <c r="G1545" s="48" t="s">
        <v>1</v>
      </c>
      <c r="K1545" s="48"/>
      <c r="L1545" s="49"/>
      <c r="M1545" s="49"/>
      <c r="N1545" s="48"/>
      <c r="O1545" s="48"/>
    </row>
    <row r="1546" spans="1:15" hidden="1">
      <c r="A1546" s="10" t="s">
        <v>960</v>
      </c>
      <c r="B1546" s="48" t="s">
        <v>1599</v>
      </c>
      <c r="C1546" s="49" t="s">
        <v>29</v>
      </c>
      <c r="D1546" s="49" t="s">
        <v>30</v>
      </c>
      <c r="E1546" s="48" t="s">
        <v>1</v>
      </c>
      <c r="F1546" s="48" t="s">
        <v>1</v>
      </c>
      <c r="G1546" s="48" t="s">
        <v>1</v>
      </c>
      <c r="K1546" s="48"/>
      <c r="L1546" s="49"/>
      <c r="M1546" s="49"/>
      <c r="N1546" s="48"/>
      <c r="O1546" s="48"/>
    </row>
    <row r="1547" spans="1:15" hidden="1">
      <c r="A1547" s="10" t="s">
        <v>960</v>
      </c>
      <c r="B1547" s="48" t="s">
        <v>1600</v>
      </c>
      <c r="C1547" s="49" t="s">
        <v>29</v>
      </c>
      <c r="D1547" s="49" t="s">
        <v>36</v>
      </c>
      <c r="E1547" s="48" t="s">
        <v>1</v>
      </c>
      <c r="F1547" s="48" t="s">
        <v>1</v>
      </c>
      <c r="G1547" s="48" t="s">
        <v>1</v>
      </c>
      <c r="K1547" s="48"/>
      <c r="L1547" s="49"/>
      <c r="M1547" s="49"/>
      <c r="N1547" s="48"/>
      <c r="O1547" s="48"/>
    </row>
    <row r="1548" spans="1:15" hidden="1">
      <c r="A1548" s="10" t="s">
        <v>960</v>
      </c>
      <c r="B1548" s="48" t="s">
        <v>1601</v>
      </c>
      <c r="C1548" s="49" t="s">
        <v>35</v>
      </c>
      <c r="D1548" s="49" t="s">
        <v>36</v>
      </c>
      <c r="E1548" s="48" t="s">
        <v>4</v>
      </c>
      <c r="F1548" s="48" t="s">
        <v>4</v>
      </c>
      <c r="G1548" s="48" t="s">
        <v>4</v>
      </c>
      <c r="I1548">
        <v>1</v>
      </c>
      <c r="K1548" s="48"/>
      <c r="L1548" s="49"/>
      <c r="M1548" s="49"/>
      <c r="N1548" s="48"/>
      <c r="O1548" s="48"/>
    </row>
    <row r="1549" spans="1:15" hidden="1">
      <c r="A1549" s="10" t="s">
        <v>960</v>
      </c>
      <c r="B1549" s="48" t="s">
        <v>1602</v>
      </c>
      <c r="C1549" s="49" t="s">
        <v>29</v>
      </c>
      <c r="D1549" s="49" t="s">
        <v>36</v>
      </c>
      <c r="E1549" s="48" t="s">
        <v>2</v>
      </c>
      <c r="F1549" s="48" t="s">
        <v>2</v>
      </c>
      <c r="G1549" s="48" t="s">
        <v>2</v>
      </c>
      <c r="K1549" s="48"/>
      <c r="L1549" s="49"/>
      <c r="M1549" s="49"/>
      <c r="N1549" s="48"/>
      <c r="O1549" s="48"/>
    </row>
    <row r="1550" spans="1:15" hidden="1">
      <c r="A1550" s="10" t="s">
        <v>960</v>
      </c>
      <c r="B1550" s="48" t="s">
        <v>1603</v>
      </c>
      <c r="C1550" s="49" t="s">
        <v>42</v>
      </c>
      <c r="D1550" s="49" t="s">
        <v>36</v>
      </c>
      <c r="E1550" s="48" t="s">
        <v>1</v>
      </c>
      <c r="F1550" s="48" t="s">
        <v>1</v>
      </c>
      <c r="G1550" s="48" t="s">
        <v>1</v>
      </c>
      <c r="K1550" s="48"/>
      <c r="L1550" s="49"/>
      <c r="M1550" s="49"/>
      <c r="N1550" s="48"/>
      <c r="O1550" s="48"/>
    </row>
    <row r="1551" spans="1:15" hidden="1">
      <c r="A1551" s="10" t="s">
        <v>960</v>
      </c>
      <c r="B1551" s="48" t="s">
        <v>1604</v>
      </c>
      <c r="C1551" s="49" t="s">
        <v>29</v>
      </c>
      <c r="D1551" s="49" t="s">
        <v>30</v>
      </c>
      <c r="E1551" s="48" t="s">
        <v>1</v>
      </c>
      <c r="F1551" s="48" t="s">
        <v>1</v>
      </c>
      <c r="G1551" s="48" t="s">
        <v>1</v>
      </c>
      <c r="K1551" s="48"/>
      <c r="L1551" s="49"/>
      <c r="M1551" s="49"/>
      <c r="N1551" s="48"/>
      <c r="O1551" s="48"/>
    </row>
    <row r="1552" spans="1:15" hidden="1">
      <c r="A1552" s="10" t="s">
        <v>960</v>
      </c>
      <c r="B1552" s="48" t="s">
        <v>1605</v>
      </c>
      <c r="C1552" s="49" t="s">
        <v>29</v>
      </c>
      <c r="D1552" s="49" t="s">
        <v>36</v>
      </c>
      <c r="E1552" s="48" t="s">
        <v>4</v>
      </c>
      <c r="F1552" s="48" t="s">
        <v>3</v>
      </c>
      <c r="G1552" s="48" t="s">
        <v>3</v>
      </c>
      <c r="K1552" s="48"/>
      <c r="L1552" s="49"/>
      <c r="M1552" s="49"/>
      <c r="N1552" s="48"/>
      <c r="O1552" s="48"/>
    </row>
    <row r="1553" spans="1:15" hidden="1">
      <c r="A1553" s="10" t="s">
        <v>960</v>
      </c>
      <c r="B1553" s="48" t="s">
        <v>1606</v>
      </c>
      <c r="C1553" s="49" t="s">
        <v>42</v>
      </c>
      <c r="D1553" s="49" t="s">
        <v>36</v>
      </c>
      <c r="E1553" s="48" t="s">
        <v>1</v>
      </c>
      <c r="F1553" s="48" t="s">
        <v>1</v>
      </c>
      <c r="G1553" s="48" t="s">
        <v>1</v>
      </c>
      <c r="K1553" s="48"/>
      <c r="L1553" s="49"/>
      <c r="M1553" s="49"/>
      <c r="N1553" s="48"/>
      <c r="O1553" s="48"/>
    </row>
    <row r="1554" spans="1:15" hidden="1">
      <c r="A1554" s="10" t="s">
        <v>960</v>
      </c>
      <c r="B1554" s="48" t="s">
        <v>1607</v>
      </c>
      <c r="C1554" s="49" t="s">
        <v>29</v>
      </c>
      <c r="D1554" s="49" t="s">
        <v>30</v>
      </c>
      <c r="E1554" s="48" t="s">
        <v>2</v>
      </c>
      <c r="F1554" s="48" t="s">
        <v>2</v>
      </c>
      <c r="G1554" s="48" t="s">
        <v>1</v>
      </c>
      <c r="K1554" s="48"/>
      <c r="L1554" s="49"/>
      <c r="M1554" s="49"/>
      <c r="N1554" s="48"/>
      <c r="O1554" s="48"/>
    </row>
    <row r="1555" spans="1:15" hidden="1">
      <c r="A1555" s="10" t="s">
        <v>960</v>
      </c>
      <c r="B1555" s="48" t="s">
        <v>1608</v>
      </c>
      <c r="C1555" s="49" t="s">
        <v>29</v>
      </c>
      <c r="D1555" s="49" t="s">
        <v>36</v>
      </c>
      <c r="E1555" s="48" t="s">
        <v>1</v>
      </c>
      <c r="F1555" s="48" t="s">
        <v>1</v>
      </c>
      <c r="G1555" s="48" t="s">
        <v>1</v>
      </c>
      <c r="K1555" s="48"/>
      <c r="L1555" s="49"/>
      <c r="M1555" s="49"/>
      <c r="N1555" s="48"/>
      <c r="O1555" s="48"/>
    </row>
    <row r="1556" spans="1:15" hidden="1">
      <c r="A1556" s="10" t="s">
        <v>960</v>
      </c>
      <c r="B1556" s="48" t="s">
        <v>1609</v>
      </c>
      <c r="C1556" s="49" t="s">
        <v>29</v>
      </c>
      <c r="D1556" s="49" t="s">
        <v>30</v>
      </c>
      <c r="E1556" s="48" t="s">
        <v>1</v>
      </c>
      <c r="F1556" s="48" t="s">
        <v>1</v>
      </c>
      <c r="G1556" s="48" t="s">
        <v>1</v>
      </c>
      <c r="K1556" s="48"/>
      <c r="L1556" s="49"/>
      <c r="M1556" s="49"/>
      <c r="N1556" s="48"/>
      <c r="O1556" s="48"/>
    </row>
    <row r="1557" spans="1:15" hidden="1">
      <c r="A1557" s="10" t="s">
        <v>960</v>
      </c>
      <c r="B1557" s="48" t="s">
        <v>1610</v>
      </c>
      <c r="C1557" s="49" t="s">
        <v>29</v>
      </c>
      <c r="D1557" s="49" t="s">
        <v>36</v>
      </c>
      <c r="E1557" s="48" t="s">
        <v>1</v>
      </c>
      <c r="F1557" s="48" t="s">
        <v>1</v>
      </c>
      <c r="G1557" s="48" t="s">
        <v>1</v>
      </c>
      <c r="K1557" s="48"/>
      <c r="L1557" s="49"/>
      <c r="M1557" s="49"/>
      <c r="N1557" s="48"/>
      <c r="O1557" s="48"/>
    </row>
    <row r="1558" spans="1:15" hidden="1">
      <c r="A1558" s="10" t="s">
        <v>960</v>
      </c>
      <c r="B1558" s="48" t="s">
        <v>1611</v>
      </c>
      <c r="C1558" s="49" t="s">
        <v>29</v>
      </c>
      <c r="D1558" s="49" t="s">
        <v>36</v>
      </c>
      <c r="E1558" s="48" t="s">
        <v>3</v>
      </c>
      <c r="F1558" s="48" t="s">
        <v>3</v>
      </c>
      <c r="G1558" s="48" t="s">
        <v>3</v>
      </c>
      <c r="K1558" s="48"/>
      <c r="L1558" s="49"/>
      <c r="M1558" s="49"/>
      <c r="N1558" s="48"/>
      <c r="O1558" s="48"/>
    </row>
    <row r="1559" spans="1:15" hidden="1">
      <c r="A1559" s="10" t="s">
        <v>960</v>
      </c>
      <c r="B1559" s="48" t="s">
        <v>1612</v>
      </c>
      <c r="C1559" s="49" t="s">
        <v>29</v>
      </c>
      <c r="D1559" s="49" t="s">
        <v>36</v>
      </c>
      <c r="E1559" s="48" t="s">
        <v>1</v>
      </c>
      <c r="F1559" s="48" t="s">
        <v>1</v>
      </c>
      <c r="G1559" s="48" t="s">
        <v>1</v>
      </c>
      <c r="K1559" s="48"/>
      <c r="L1559" s="49"/>
      <c r="M1559" s="49"/>
      <c r="N1559" s="48"/>
      <c r="O1559" s="48"/>
    </row>
    <row r="1560" spans="1:15" hidden="1">
      <c r="A1560" s="10" t="s">
        <v>960</v>
      </c>
      <c r="B1560" s="48" t="s">
        <v>1613</v>
      </c>
      <c r="C1560" s="49" t="s">
        <v>35</v>
      </c>
      <c r="D1560" s="49" t="s">
        <v>36</v>
      </c>
      <c r="E1560" s="48" t="s">
        <v>4</v>
      </c>
      <c r="F1560" s="48" t="s">
        <v>4</v>
      </c>
      <c r="G1560" s="48" t="s">
        <v>4</v>
      </c>
      <c r="I1560">
        <v>1</v>
      </c>
      <c r="K1560" s="48"/>
      <c r="L1560" s="49"/>
      <c r="M1560" s="49"/>
      <c r="N1560" s="48"/>
      <c r="O1560" s="48"/>
    </row>
    <row r="1561" spans="1:15" hidden="1">
      <c r="A1561" s="10" t="s">
        <v>960</v>
      </c>
      <c r="B1561" s="48" t="s">
        <v>1614</v>
      </c>
      <c r="C1561" s="49" t="s">
        <v>42</v>
      </c>
      <c r="D1561" s="49" t="s">
        <v>36</v>
      </c>
      <c r="E1561" s="48" t="s">
        <v>3</v>
      </c>
      <c r="F1561" s="48" t="s">
        <v>3</v>
      </c>
      <c r="G1561" s="48" t="s">
        <v>2</v>
      </c>
      <c r="K1561" s="48"/>
      <c r="L1561" s="49"/>
      <c r="M1561" s="49"/>
      <c r="N1561" s="48"/>
      <c r="O1561" s="48"/>
    </row>
    <row r="1562" spans="1:15" hidden="1">
      <c r="A1562" s="10" t="s">
        <v>960</v>
      </c>
      <c r="B1562" s="48" t="s">
        <v>1615</v>
      </c>
      <c r="C1562" s="49" t="s">
        <v>29</v>
      </c>
      <c r="D1562" s="49" t="s">
        <v>36</v>
      </c>
      <c r="E1562" s="48" t="s">
        <v>1</v>
      </c>
      <c r="F1562" s="48" t="s">
        <v>1</v>
      </c>
      <c r="G1562" s="48" t="s">
        <v>1</v>
      </c>
      <c r="K1562" s="48"/>
      <c r="L1562" s="49"/>
      <c r="M1562" s="49"/>
      <c r="N1562" s="48"/>
      <c r="O1562" s="48"/>
    </row>
    <row r="1563" spans="1:15" hidden="1">
      <c r="A1563" s="10" t="s">
        <v>960</v>
      </c>
      <c r="B1563" s="48" t="s">
        <v>1616</v>
      </c>
      <c r="C1563" s="49" t="s">
        <v>54</v>
      </c>
      <c r="D1563" s="49" t="s">
        <v>36</v>
      </c>
      <c r="E1563" s="48" t="s">
        <v>1</v>
      </c>
      <c r="F1563" s="48" t="s">
        <v>1</v>
      </c>
      <c r="G1563" s="48" t="s">
        <v>1</v>
      </c>
      <c r="K1563" s="48"/>
      <c r="L1563" s="49"/>
      <c r="M1563" s="49"/>
      <c r="N1563" s="48"/>
      <c r="O1563" s="48"/>
    </row>
    <row r="1564" spans="1:15" hidden="1">
      <c r="A1564" s="10" t="s">
        <v>960</v>
      </c>
      <c r="B1564" s="48" t="s">
        <v>1617</v>
      </c>
      <c r="C1564" s="49" t="s">
        <v>29</v>
      </c>
      <c r="D1564" s="49" t="s">
        <v>36</v>
      </c>
      <c r="E1564" s="48" t="s">
        <v>1</v>
      </c>
      <c r="F1564" s="48" t="s">
        <v>1</v>
      </c>
      <c r="G1564" s="48" t="s">
        <v>1</v>
      </c>
      <c r="K1564" s="48"/>
      <c r="L1564" s="49"/>
      <c r="M1564" s="49"/>
      <c r="N1564" s="48"/>
      <c r="O1564" s="48"/>
    </row>
    <row r="1565" spans="1:15" hidden="1">
      <c r="A1565" s="10" t="s">
        <v>960</v>
      </c>
      <c r="B1565" s="48" t="s">
        <v>1618</v>
      </c>
      <c r="C1565" s="49" t="s">
        <v>42</v>
      </c>
      <c r="D1565" s="49" t="s">
        <v>36</v>
      </c>
      <c r="E1565" s="48" t="s">
        <v>2</v>
      </c>
      <c r="F1565" s="48" t="s">
        <v>3</v>
      </c>
      <c r="G1565" s="48" t="s">
        <v>2</v>
      </c>
      <c r="K1565" s="48"/>
      <c r="L1565" s="49"/>
      <c r="M1565" s="49"/>
      <c r="N1565" s="48"/>
      <c r="O1565" s="48"/>
    </row>
    <row r="1566" spans="1:15" hidden="1">
      <c r="A1566" s="10" t="s">
        <v>960</v>
      </c>
      <c r="B1566" s="48" t="s">
        <v>1619</v>
      </c>
      <c r="C1566" s="49" t="s">
        <v>60</v>
      </c>
      <c r="D1566" s="49" t="s">
        <v>36</v>
      </c>
      <c r="E1566" s="48" t="s">
        <v>4</v>
      </c>
      <c r="F1566" s="48" t="s">
        <v>4</v>
      </c>
      <c r="G1566" s="48" t="s">
        <v>4</v>
      </c>
      <c r="I1566">
        <v>1</v>
      </c>
      <c r="K1566" t="b">
        <f>G1566=F1566</f>
        <v>1</v>
      </c>
      <c r="L1566" s="49"/>
      <c r="M1566" s="49"/>
      <c r="N1566" s="48"/>
      <c r="O1566" s="48"/>
    </row>
    <row r="1567" spans="1:15" hidden="1">
      <c r="A1567" s="10" t="s">
        <v>960</v>
      </c>
      <c r="B1567" s="48" t="s">
        <v>1620</v>
      </c>
      <c r="C1567" s="49" t="s">
        <v>29</v>
      </c>
      <c r="D1567" s="49" t="s">
        <v>30</v>
      </c>
      <c r="E1567" s="48" t="s">
        <v>1</v>
      </c>
      <c r="F1567" s="48" t="s">
        <v>1</v>
      </c>
      <c r="G1567" s="48" t="s">
        <v>1</v>
      </c>
      <c r="K1567" s="48"/>
      <c r="L1567" s="49"/>
      <c r="M1567" s="49"/>
      <c r="N1567" s="48"/>
      <c r="O1567" s="48"/>
    </row>
    <row r="1568" spans="1:15" hidden="1">
      <c r="A1568" s="10" t="s">
        <v>960</v>
      </c>
      <c r="B1568" s="48" t="s">
        <v>1621</v>
      </c>
      <c r="C1568" s="49" t="s">
        <v>29</v>
      </c>
      <c r="D1568" s="49" t="s">
        <v>36</v>
      </c>
      <c r="E1568" s="48" t="s">
        <v>1</v>
      </c>
      <c r="F1568" s="48" t="s">
        <v>1</v>
      </c>
      <c r="G1568" s="48" t="s">
        <v>1</v>
      </c>
      <c r="K1568" s="48"/>
      <c r="L1568" s="49"/>
      <c r="M1568" s="49"/>
      <c r="N1568" s="48"/>
      <c r="O1568" s="48"/>
    </row>
    <row r="1569" spans="1:15" hidden="1">
      <c r="A1569" s="10" t="s">
        <v>960</v>
      </c>
      <c r="B1569" s="48" t="s">
        <v>1622</v>
      </c>
      <c r="C1569" s="49" t="s">
        <v>35</v>
      </c>
      <c r="D1569" s="49" t="s">
        <v>36</v>
      </c>
      <c r="E1569" s="48" t="s">
        <v>4</v>
      </c>
      <c r="F1569" s="48" t="s">
        <v>4</v>
      </c>
      <c r="G1569" s="48" t="s">
        <v>4</v>
      </c>
      <c r="I1569">
        <v>1</v>
      </c>
      <c r="K1569" s="48"/>
      <c r="L1569" s="49"/>
      <c r="M1569" s="49"/>
      <c r="N1569" s="48"/>
      <c r="O1569" s="48"/>
    </row>
    <row r="1570" spans="1:15" hidden="1">
      <c r="A1570" s="10" t="s">
        <v>960</v>
      </c>
      <c r="B1570" s="48" t="s">
        <v>1623</v>
      </c>
      <c r="C1570" s="49" t="s">
        <v>29</v>
      </c>
      <c r="D1570" s="49" t="s">
        <v>36</v>
      </c>
      <c r="E1570" s="48" t="s">
        <v>1</v>
      </c>
      <c r="F1570" s="48" t="s">
        <v>1</v>
      </c>
      <c r="G1570" s="48" t="s">
        <v>1</v>
      </c>
      <c r="K1570" s="48"/>
      <c r="L1570" s="49"/>
      <c r="M1570" s="49"/>
      <c r="N1570" s="48"/>
      <c r="O1570" s="48"/>
    </row>
    <row r="1571" spans="1:15" hidden="1">
      <c r="A1571" s="10" t="s">
        <v>960</v>
      </c>
      <c r="B1571" s="48" t="s">
        <v>1624</v>
      </c>
      <c r="C1571" s="49" t="s">
        <v>42</v>
      </c>
      <c r="D1571" s="49" t="s">
        <v>36</v>
      </c>
      <c r="E1571" s="48" t="s">
        <v>4</v>
      </c>
      <c r="F1571" s="48" t="s">
        <v>4</v>
      </c>
      <c r="G1571" s="48" t="s">
        <v>4</v>
      </c>
      <c r="K1571" s="48"/>
      <c r="L1571" s="49"/>
      <c r="M1571" s="49"/>
      <c r="N1571" s="48"/>
      <c r="O1571" s="48"/>
    </row>
    <row r="1572" spans="1:15" hidden="1">
      <c r="A1572" s="10" t="s">
        <v>960</v>
      </c>
      <c r="B1572" s="48" t="s">
        <v>1625</v>
      </c>
      <c r="C1572" s="49" t="s">
        <v>29</v>
      </c>
      <c r="D1572" s="49" t="s">
        <v>30</v>
      </c>
      <c r="E1572" s="48" t="s">
        <v>1</v>
      </c>
      <c r="F1572" s="48" t="s">
        <v>1</v>
      </c>
      <c r="G1572" s="48" t="s">
        <v>1</v>
      </c>
      <c r="K1572" s="48"/>
      <c r="L1572" s="49"/>
      <c r="M1572" s="49"/>
      <c r="N1572" s="48"/>
      <c r="O1572" s="48"/>
    </row>
    <row r="1573" spans="1:15" hidden="1">
      <c r="A1573" s="10" t="s">
        <v>960</v>
      </c>
      <c r="B1573" s="48" t="s">
        <v>1626</v>
      </c>
      <c r="C1573" s="49" t="s">
        <v>29</v>
      </c>
      <c r="D1573" s="49" t="s">
        <v>30</v>
      </c>
      <c r="E1573" s="48" t="s">
        <v>1</v>
      </c>
      <c r="F1573" s="48" t="s">
        <v>1</v>
      </c>
      <c r="G1573" s="48" t="s">
        <v>1</v>
      </c>
      <c r="K1573" s="48"/>
      <c r="L1573" s="49"/>
      <c r="M1573" s="49"/>
      <c r="N1573" s="48"/>
      <c r="O1573" s="48"/>
    </row>
    <row r="1574" spans="1:15" hidden="1">
      <c r="A1574" s="10" t="s">
        <v>960</v>
      </c>
      <c r="B1574" s="48" t="s">
        <v>1627</v>
      </c>
      <c r="C1574" s="49" t="s">
        <v>29</v>
      </c>
      <c r="D1574" s="49" t="s">
        <v>30</v>
      </c>
      <c r="E1574" s="48" t="s">
        <v>1</v>
      </c>
      <c r="F1574" s="48" t="s">
        <v>1</v>
      </c>
      <c r="G1574" s="48" t="s">
        <v>1</v>
      </c>
      <c r="K1574" s="48"/>
      <c r="L1574" s="49"/>
      <c r="M1574" s="49"/>
      <c r="N1574" s="48"/>
      <c r="O1574" s="48"/>
    </row>
    <row r="1575" spans="1:15" hidden="1">
      <c r="A1575" s="10" t="s">
        <v>960</v>
      </c>
      <c r="B1575" s="48" t="s">
        <v>1628</v>
      </c>
      <c r="C1575" s="49" t="s">
        <v>35</v>
      </c>
      <c r="D1575" s="49" t="s">
        <v>36</v>
      </c>
      <c r="E1575" s="48" t="s">
        <v>3</v>
      </c>
      <c r="F1575" s="48" t="s">
        <v>3</v>
      </c>
      <c r="G1575" s="48" t="s">
        <v>3</v>
      </c>
      <c r="I1575">
        <v>1</v>
      </c>
      <c r="K1575" s="48"/>
      <c r="L1575" s="49"/>
      <c r="M1575" s="49"/>
      <c r="N1575" s="48"/>
      <c r="O1575" s="48"/>
    </row>
    <row r="1576" spans="1:15" hidden="1">
      <c r="A1576" s="10" t="s">
        <v>960</v>
      </c>
      <c r="B1576" s="48" t="s">
        <v>1629</v>
      </c>
      <c r="C1576" s="49" t="s">
        <v>29</v>
      </c>
      <c r="D1576" s="49" t="s">
        <v>36</v>
      </c>
      <c r="E1576" s="48" t="s">
        <v>1</v>
      </c>
      <c r="F1576" s="48" t="s">
        <v>1</v>
      </c>
      <c r="G1576" s="48" t="s">
        <v>1</v>
      </c>
      <c r="K1576" s="48"/>
      <c r="L1576" s="49"/>
      <c r="M1576" s="49"/>
      <c r="N1576" s="48"/>
      <c r="O1576" s="48"/>
    </row>
    <row r="1577" spans="1:15" hidden="1">
      <c r="A1577" s="10" t="s">
        <v>960</v>
      </c>
      <c r="B1577" s="48" t="s">
        <v>1630</v>
      </c>
      <c r="C1577" s="49" t="s">
        <v>29</v>
      </c>
      <c r="D1577" s="49" t="s">
        <v>36</v>
      </c>
      <c r="E1577" s="48" t="s">
        <v>1</v>
      </c>
      <c r="F1577" s="48" t="s">
        <v>1</v>
      </c>
      <c r="G1577" s="48" t="s">
        <v>1</v>
      </c>
      <c r="K1577" s="48"/>
      <c r="L1577" s="49"/>
      <c r="M1577" s="49"/>
      <c r="N1577" s="48"/>
      <c r="O1577" s="48"/>
    </row>
    <row r="1578" spans="1:15" hidden="1">
      <c r="A1578" s="10" t="s">
        <v>960</v>
      </c>
      <c r="B1578" s="48" t="s">
        <v>1631</v>
      </c>
      <c r="C1578" s="49" t="s">
        <v>35</v>
      </c>
      <c r="D1578" s="49" t="s">
        <v>36</v>
      </c>
      <c r="E1578" s="48" t="s">
        <v>4</v>
      </c>
      <c r="F1578" s="48" t="s">
        <v>4</v>
      </c>
      <c r="G1578" s="48" t="s">
        <v>4</v>
      </c>
      <c r="I1578">
        <v>1</v>
      </c>
      <c r="K1578" s="48"/>
      <c r="L1578" s="49"/>
      <c r="M1578" s="49"/>
      <c r="N1578" s="48"/>
      <c r="O1578" s="48"/>
    </row>
    <row r="1579" spans="1:15" hidden="1">
      <c r="A1579" s="10" t="s">
        <v>960</v>
      </c>
      <c r="B1579" s="48" t="s">
        <v>1632</v>
      </c>
      <c r="C1579" s="49" t="s">
        <v>71</v>
      </c>
      <c r="D1579" s="49" t="s">
        <v>36</v>
      </c>
      <c r="E1579" s="48" t="s">
        <v>3</v>
      </c>
      <c r="F1579" s="48" t="s">
        <v>3</v>
      </c>
      <c r="G1579" s="48" t="s">
        <v>3</v>
      </c>
      <c r="K1579" s="48"/>
      <c r="L1579" s="49"/>
      <c r="M1579" s="49"/>
      <c r="N1579" s="48"/>
      <c r="O1579" s="48"/>
    </row>
    <row r="1580" spans="1:15" hidden="1">
      <c r="A1580" s="10" t="s">
        <v>960</v>
      </c>
      <c r="B1580" s="48" t="s">
        <v>1633</v>
      </c>
      <c r="C1580" s="49" t="s">
        <v>42</v>
      </c>
      <c r="D1580" s="49" t="s">
        <v>36</v>
      </c>
      <c r="E1580" s="48" t="s">
        <v>2</v>
      </c>
      <c r="F1580" s="48" t="s">
        <v>2</v>
      </c>
      <c r="G1580" s="48" t="s">
        <v>1</v>
      </c>
      <c r="K1580" s="48"/>
      <c r="L1580" s="49"/>
      <c r="M1580" s="49"/>
      <c r="N1580" s="48"/>
      <c r="O1580" s="48"/>
    </row>
    <row r="1581" spans="1:15" hidden="1">
      <c r="A1581" s="10" t="s">
        <v>960</v>
      </c>
      <c r="B1581" s="48" t="s">
        <v>1634</v>
      </c>
      <c r="C1581" s="49" t="s">
        <v>35</v>
      </c>
      <c r="D1581" s="49" t="s">
        <v>36</v>
      </c>
      <c r="E1581" s="48" t="s">
        <v>4</v>
      </c>
      <c r="F1581" s="48" t="s">
        <v>4</v>
      </c>
      <c r="G1581" s="48" t="s">
        <v>3</v>
      </c>
      <c r="I1581">
        <v>1</v>
      </c>
      <c r="K1581" s="48"/>
      <c r="L1581" s="49"/>
      <c r="M1581" s="49"/>
      <c r="N1581" s="48"/>
      <c r="O1581" s="48"/>
    </row>
    <row r="1582" spans="1:15" hidden="1">
      <c r="A1582" s="10" t="s">
        <v>960</v>
      </c>
      <c r="B1582" s="48" t="s">
        <v>1635</v>
      </c>
      <c r="C1582" s="49" t="s">
        <v>29</v>
      </c>
      <c r="D1582" s="49" t="s">
        <v>30</v>
      </c>
      <c r="E1582" s="48" t="s">
        <v>1</v>
      </c>
      <c r="F1582" s="48" t="s">
        <v>1</v>
      </c>
      <c r="G1582" s="48" t="s">
        <v>1</v>
      </c>
      <c r="K1582" s="48"/>
      <c r="L1582" s="49"/>
      <c r="M1582" s="49"/>
      <c r="N1582" s="48"/>
      <c r="O1582" s="48"/>
    </row>
    <row r="1583" spans="1:15" hidden="1">
      <c r="A1583" s="10" t="s">
        <v>960</v>
      </c>
      <c r="B1583" s="48" t="s">
        <v>1636</v>
      </c>
      <c r="C1583" s="49" t="s">
        <v>54</v>
      </c>
      <c r="D1583" s="49" t="s">
        <v>36</v>
      </c>
      <c r="E1583" s="48" t="s">
        <v>1</v>
      </c>
      <c r="F1583" s="48" t="s">
        <v>1</v>
      </c>
      <c r="G1583" s="48" t="s">
        <v>1</v>
      </c>
      <c r="K1583" s="48"/>
      <c r="L1583" s="49"/>
      <c r="M1583" s="49"/>
      <c r="N1583" s="48"/>
      <c r="O1583" s="48"/>
    </row>
    <row r="1584" spans="1:15" hidden="1">
      <c r="A1584" s="10" t="s">
        <v>960</v>
      </c>
      <c r="B1584" s="48" t="s">
        <v>1637</v>
      </c>
      <c r="C1584" s="49" t="s">
        <v>29</v>
      </c>
      <c r="D1584" s="49" t="s">
        <v>36</v>
      </c>
      <c r="E1584" s="48" t="s">
        <v>1</v>
      </c>
      <c r="F1584" s="48" t="s">
        <v>1</v>
      </c>
      <c r="G1584" s="48" t="s">
        <v>1</v>
      </c>
      <c r="K1584" s="48"/>
      <c r="L1584" s="49"/>
      <c r="M1584" s="49"/>
      <c r="N1584" s="48"/>
      <c r="O1584" s="48"/>
    </row>
    <row r="1585" spans="1:15" hidden="1">
      <c r="A1585" s="10" t="s">
        <v>960</v>
      </c>
      <c r="B1585" s="48" t="s">
        <v>1638</v>
      </c>
      <c r="C1585" s="49" t="s">
        <v>29</v>
      </c>
      <c r="D1585" s="49" t="s">
        <v>36</v>
      </c>
      <c r="E1585" s="48" t="s">
        <v>1</v>
      </c>
      <c r="F1585" s="48" t="s">
        <v>1</v>
      </c>
      <c r="G1585" s="48" t="s">
        <v>1</v>
      </c>
      <c r="K1585" s="48"/>
      <c r="L1585" s="49"/>
      <c r="M1585" s="49"/>
      <c r="N1585" s="48"/>
      <c r="O1585" s="48"/>
    </row>
    <row r="1586" spans="1:15" hidden="1">
      <c r="A1586" s="10" t="s">
        <v>960</v>
      </c>
      <c r="B1586" s="48" t="s">
        <v>1639</v>
      </c>
      <c r="C1586" s="49" t="s">
        <v>54</v>
      </c>
      <c r="D1586" s="49" t="s">
        <v>36</v>
      </c>
      <c r="E1586" s="48" t="s">
        <v>1</v>
      </c>
      <c r="F1586" s="48" t="s">
        <v>1</v>
      </c>
      <c r="G1586" s="48" t="s">
        <v>1</v>
      </c>
      <c r="K1586" s="48"/>
      <c r="L1586" s="49"/>
      <c r="M1586" s="49"/>
      <c r="N1586" s="48"/>
      <c r="O1586" s="48"/>
    </row>
    <row r="1587" spans="1:15" hidden="1">
      <c r="A1587" s="10" t="s">
        <v>960</v>
      </c>
      <c r="B1587" s="48" t="s">
        <v>1640</v>
      </c>
      <c r="C1587" s="49" t="s">
        <v>29</v>
      </c>
      <c r="D1587" s="49" t="s">
        <v>36</v>
      </c>
      <c r="E1587" s="48" t="s">
        <v>1</v>
      </c>
      <c r="F1587" s="48" t="s">
        <v>1</v>
      </c>
      <c r="G1587" s="48" t="s">
        <v>1</v>
      </c>
      <c r="K1587" s="48"/>
      <c r="L1587" s="49"/>
      <c r="M1587" s="49"/>
      <c r="N1587" s="48"/>
      <c r="O1587" s="48"/>
    </row>
    <row r="1588" spans="1:15" hidden="1">
      <c r="A1588" s="10" t="s">
        <v>960</v>
      </c>
      <c r="B1588" s="48" t="s">
        <v>1641</v>
      </c>
      <c r="C1588" s="49" t="s">
        <v>42</v>
      </c>
      <c r="D1588" s="49" t="s">
        <v>36</v>
      </c>
      <c r="E1588" s="48" t="s">
        <v>4</v>
      </c>
      <c r="F1588" s="48" t="s">
        <v>3</v>
      </c>
      <c r="G1588" s="48" t="s">
        <v>3</v>
      </c>
      <c r="K1588" s="48"/>
      <c r="L1588" s="49"/>
      <c r="M1588" s="49"/>
      <c r="N1588" s="48"/>
      <c r="O1588" s="48"/>
    </row>
    <row r="1589" spans="1:15" hidden="1">
      <c r="A1589" s="10" t="s">
        <v>960</v>
      </c>
      <c r="B1589" s="48" t="s">
        <v>1642</v>
      </c>
      <c r="C1589" s="49" t="s">
        <v>71</v>
      </c>
      <c r="D1589" s="49" t="s">
        <v>36</v>
      </c>
      <c r="E1589" s="48" t="s">
        <v>2</v>
      </c>
      <c r="F1589" s="48" t="s">
        <v>1</v>
      </c>
      <c r="G1589" s="48" t="s">
        <v>1</v>
      </c>
      <c r="K1589" s="48"/>
      <c r="L1589" s="49"/>
      <c r="M1589" s="49"/>
      <c r="N1589" s="48"/>
      <c r="O1589" s="48"/>
    </row>
    <row r="1590" spans="1:15" hidden="1">
      <c r="A1590" s="10" t="s">
        <v>960</v>
      </c>
      <c r="B1590" s="48" t="s">
        <v>1643</v>
      </c>
      <c r="C1590" s="49" t="s">
        <v>29</v>
      </c>
      <c r="D1590" s="49" t="s">
        <v>30</v>
      </c>
      <c r="E1590" s="48" t="s">
        <v>1</v>
      </c>
      <c r="F1590" s="48" t="s">
        <v>1</v>
      </c>
      <c r="G1590" s="48" t="s">
        <v>1</v>
      </c>
      <c r="K1590" s="48"/>
      <c r="L1590" s="49"/>
      <c r="M1590" s="49"/>
      <c r="N1590" s="48"/>
      <c r="O1590" s="48"/>
    </row>
    <row r="1591" spans="1:15" hidden="1">
      <c r="A1591" s="10" t="s">
        <v>960</v>
      </c>
      <c r="B1591" s="48" t="s">
        <v>1644</v>
      </c>
      <c r="C1591" s="49" t="s">
        <v>29</v>
      </c>
      <c r="D1591" s="49" t="s">
        <v>36</v>
      </c>
      <c r="E1591" s="48" t="s">
        <v>1</v>
      </c>
      <c r="F1591" s="48" t="s">
        <v>1</v>
      </c>
      <c r="G1591" s="48" t="s">
        <v>1</v>
      </c>
      <c r="K1591" s="48"/>
      <c r="L1591" s="49"/>
      <c r="M1591" s="49"/>
      <c r="N1591" s="48"/>
      <c r="O1591" s="48"/>
    </row>
    <row r="1592" spans="1:15" hidden="1">
      <c r="A1592" s="10" t="s">
        <v>960</v>
      </c>
      <c r="B1592" s="48" t="s">
        <v>1645</v>
      </c>
      <c r="C1592" s="49" t="s">
        <v>29</v>
      </c>
      <c r="D1592" s="49" t="s">
        <v>36</v>
      </c>
      <c r="E1592" s="48" t="s">
        <v>1</v>
      </c>
      <c r="F1592" s="48" t="s">
        <v>1</v>
      </c>
      <c r="G1592" s="48" t="s">
        <v>1</v>
      </c>
      <c r="K1592" s="48"/>
      <c r="L1592" s="49"/>
      <c r="M1592" s="49"/>
      <c r="N1592" s="48"/>
      <c r="O1592" s="48"/>
    </row>
    <row r="1593" spans="1:15" hidden="1">
      <c r="A1593" s="10" t="s">
        <v>960</v>
      </c>
      <c r="B1593" s="48" t="s">
        <v>1646</v>
      </c>
      <c r="C1593" s="49" t="s">
        <v>29</v>
      </c>
      <c r="D1593" s="49" t="s">
        <v>30</v>
      </c>
      <c r="E1593" s="48" t="s">
        <v>1</v>
      </c>
      <c r="F1593" s="48" t="s">
        <v>1</v>
      </c>
      <c r="G1593" s="48" t="s">
        <v>1</v>
      </c>
      <c r="K1593" s="48"/>
      <c r="L1593" s="49"/>
      <c r="M1593" s="49"/>
      <c r="N1593" s="48"/>
      <c r="O1593" s="48"/>
    </row>
    <row r="1594" spans="1:15" hidden="1">
      <c r="A1594" s="10" t="s">
        <v>960</v>
      </c>
      <c r="B1594" s="48" t="s">
        <v>1647</v>
      </c>
      <c r="C1594" s="49" t="s">
        <v>29</v>
      </c>
      <c r="D1594" s="49" t="s">
        <v>36</v>
      </c>
      <c r="E1594" s="48" t="s">
        <v>1</v>
      </c>
      <c r="F1594" s="48" t="s">
        <v>1</v>
      </c>
      <c r="G1594" s="48" t="s">
        <v>1</v>
      </c>
      <c r="K1594" s="48"/>
      <c r="L1594" s="49"/>
      <c r="M1594" s="49"/>
      <c r="N1594" s="48"/>
      <c r="O1594" s="48"/>
    </row>
    <row r="1595" spans="1:15" hidden="1">
      <c r="A1595" s="10" t="s">
        <v>960</v>
      </c>
      <c r="B1595" s="48" t="s">
        <v>1648</v>
      </c>
      <c r="C1595" s="49" t="s">
        <v>29</v>
      </c>
      <c r="D1595" s="49" t="s">
        <v>36</v>
      </c>
      <c r="E1595" s="48" t="s">
        <v>1</v>
      </c>
      <c r="F1595" s="48" t="s">
        <v>1</v>
      </c>
      <c r="G1595" s="48" t="s">
        <v>1</v>
      </c>
      <c r="K1595" s="48"/>
      <c r="L1595" s="49"/>
      <c r="M1595" s="49"/>
      <c r="N1595" s="48"/>
      <c r="O1595" s="48"/>
    </row>
    <row r="1596" spans="1:15" hidden="1">
      <c r="A1596" s="10" t="s">
        <v>960</v>
      </c>
      <c r="B1596" s="48" t="s">
        <v>1649</v>
      </c>
      <c r="C1596" s="49" t="s">
        <v>29</v>
      </c>
      <c r="D1596" s="49" t="s">
        <v>36</v>
      </c>
      <c r="E1596" s="48" t="s">
        <v>1</v>
      </c>
      <c r="F1596" s="48" t="s">
        <v>1</v>
      </c>
      <c r="G1596" s="48" t="s">
        <v>1</v>
      </c>
      <c r="K1596" s="48"/>
      <c r="L1596" s="49"/>
      <c r="M1596" s="49"/>
      <c r="N1596" s="48"/>
      <c r="O1596" s="48"/>
    </row>
    <row r="1597" spans="1:15" hidden="1">
      <c r="A1597" s="10" t="s">
        <v>960</v>
      </c>
      <c r="B1597" s="48" t="s">
        <v>1650</v>
      </c>
      <c r="C1597" s="49" t="s">
        <v>54</v>
      </c>
      <c r="D1597" s="49" t="s">
        <v>36</v>
      </c>
      <c r="E1597" s="48" t="s">
        <v>1</v>
      </c>
      <c r="F1597" s="48" t="s">
        <v>1</v>
      </c>
      <c r="G1597" s="48" t="s">
        <v>1</v>
      </c>
      <c r="K1597" s="48"/>
      <c r="L1597" s="49"/>
      <c r="M1597" s="49"/>
      <c r="N1597" s="48"/>
      <c r="O1597" s="48"/>
    </row>
    <row r="1598" spans="1:15" hidden="1">
      <c r="A1598" s="10" t="s">
        <v>960</v>
      </c>
      <c r="B1598" s="48" t="s">
        <v>1651</v>
      </c>
      <c r="C1598" s="49" t="s">
        <v>42</v>
      </c>
      <c r="D1598" s="49" t="s">
        <v>36</v>
      </c>
      <c r="E1598" s="48" t="s">
        <v>4</v>
      </c>
      <c r="F1598" s="48" t="s">
        <v>4</v>
      </c>
      <c r="G1598" s="48" t="s">
        <v>4</v>
      </c>
      <c r="K1598" s="48"/>
      <c r="L1598" s="49"/>
      <c r="M1598" s="49"/>
      <c r="N1598" s="48"/>
      <c r="O1598" s="48"/>
    </row>
    <row r="1599" spans="1:15" hidden="1">
      <c r="A1599" s="10" t="s">
        <v>960</v>
      </c>
      <c r="B1599" s="48" t="s">
        <v>1652</v>
      </c>
      <c r="C1599" s="49" t="s">
        <v>29</v>
      </c>
      <c r="D1599" s="49" t="s">
        <v>30</v>
      </c>
      <c r="E1599" s="48" t="s">
        <v>1</v>
      </c>
      <c r="F1599" s="48" t="s">
        <v>1</v>
      </c>
      <c r="G1599" s="48" t="s">
        <v>1</v>
      </c>
      <c r="K1599" s="48"/>
      <c r="L1599" s="49"/>
      <c r="M1599" s="49"/>
      <c r="N1599" s="48"/>
      <c r="O1599" s="48"/>
    </row>
    <row r="1600" spans="1:15" hidden="1">
      <c r="A1600" s="10" t="s">
        <v>960</v>
      </c>
      <c r="B1600" s="48" t="s">
        <v>1653</v>
      </c>
      <c r="C1600" s="49" t="s">
        <v>29</v>
      </c>
      <c r="D1600" s="49" t="s">
        <v>36</v>
      </c>
      <c r="E1600" s="48" t="s">
        <v>1</v>
      </c>
      <c r="F1600" s="48" t="s">
        <v>1</v>
      </c>
      <c r="G1600" s="48" t="s">
        <v>1</v>
      </c>
      <c r="K1600" s="48"/>
      <c r="L1600" s="49"/>
      <c r="M1600" s="49"/>
      <c r="N1600" s="48"/>
      <c r="O1600" s="48"/>
    </row>
    <row r="1601" spans="1:15" hidden="1">
      <c r="A1601" s="10" t="s">
        <v>960</v>
      </c>
      <c r="B1601" s="48" t="s">
        <v>1654</v>
      </c>
      <c r="C1601" s="49" t="s">
        <v>29</v>
      </c>
      <c r="D1601" s="49" t="s">
        <v>36</v>
      </c>
      <c r="E1601" s="48" t="s">
        <v>1</v>
      </c>
      <c r="F1601" s="48" t="s">
        <v>1</v>
      </c>
      <c r="G1601" s="48" t="s">
        <v>1</v>
      </c>
      <c r="K1601" s="48"/>
      <c r="L1601" s="49"/>
      <c r="M1601" s="49"/>
      <c r="N1601" s="48"/>
      <c r="O1601" s="48"/>
    </row>
    <row r="1602" spans="1:15" hidden="1">
      <c r="A1602" s="10" t="s">
        <v>960</v>
      </c>
      <c r="B1602" s="48" t="s">
        <v>1655</v>
      </c>
      <c r="C1602" s="49" t="s">
        <v>29</v>
      </c>
      <c r="D1602" s="49" t="s">
        <v>36</v>
      </c>
      <c r="E1602" s="48" t="s">
        <v>1</v>
      </c>
      <c r="F1602" s="48" t="s">
        <v>1</v>
      </c>
      <c r="G1602" s="48" t="s">
        <v>1</v>
      </c>
      <c r="K1602" s="48"/>
      <c r="L1602" s="49"/>
      <c r="M1602" s="49"/>
      <c r="N1602" s="48"/>
      <c r="O1602" s="48"/>
    </row>
    <row r="1603" spans="1:15" hidden="1">
      <c r="A1603" s="10" t="s">
        <v>960</v>
      </c>
      <c r="B1603" s="48" t="s">
        <v>1656</v>
      </c>
      <c r="C1603" s="49" t="s">
        <v>29</v>
      </c>
      <c r="D1603" s="49" t="s">
        <v>30</v>
      </c>
      <c r="E1603" s="48" t="s">
        <v>1</v>
      </c>
      <c r="F1603" s="48" t="s">
        <v>1</v>
      </c>
      <c r="G1603" s="48" t="s">
        <v>1</v>
      </c>
      <c r="K1603" s="48"/>
      <c r="L1603" s="49"/>
      <c r="M1603" s="49"/>
      <c r="N1603" s="48"/>
      <c r="O1603" s="48"/>
    </row>
    <row r="1604" spans="1:15" hidden="1">
      <c r="A1604" s="10" t="s">
        <v>960</v>
      </c>
      <c r="B1604" s="48" t="s">
        <v>1657</v>
      </c>
      <c r="C1604" s="49" t="s">
        <v>54</v>
      </c>
      <c r="D1604" s="49" t="s">
        <v>30</v>
      </c>
      <c r="E1604" s="48" t="s">
        <v>1</v>
      </c>
      <c r="F1604" s="48" t="s">
        <v>1</v>
      </c>
      <c r="G1604" s="48" t="s">
        <v>1</v>
      </c>
      <c r="K1604" s="48"/>
      <c r="L1604" s="49"/>
      <c r="M1604" s="49"/>
      <c r="N1604" s="48"/>
      <c r="O1604" s="48"/>
    </row>
    <row r="1605" spans="1:15" hidden="1">
      <c r="A1605" s="10" t="s">
        <v>960</v>
      </c>
      <c r="B1605" s="48" t="s">
        <v>1658</v>
      </c>
      <c r="C1605" s="49" t="s">
        <v>29</v>
      </c>
      <c r="D1605" s="49" t="s">
        <v>36</v>
      </c>
      <c r="E1605" s="48" t="s">
        <v>1</v>
      </c>
      <c r="F1605" s="48" t="s">
        <v>1</v>
      </c>
      <c r="G1605" s="48" t="s">
        <v>1</v>
      </c>
      <c r="K1605" s="48"/>
      <c r="L1605" s="49"/>
      <c r="M1605" s="49"/>
      <c r="N1605" s="48"/>
      <c r="O1605" s="48"/>
    </row>
    <row r="1606" spans="1:15" hidden="1">
      <c r="A1606" s="10" t="s">
        <v>960</v>
      </c>
      <c r="B1606" s="48" t="s">
        <v>1659</v>
      </c>
      <c r="C1606" s="49" t="s">
        <v>29</v>
      </c>
      <c r="D1606" s="49" t="s">
        <v>36</v>
      </c>
      <c r="E1606" s="48" t="s">
        <v>1</v>
      </c>
      <c r="F1606" s="48" t="s">
        <v>1</v>
      </c>
      <c r="G1606" s="48" t="s">
        <v>1</v>
      </c>
      <c r="K1606" s="48"/>
      <c r="L1606" s="49"/>
      <c r="M1606" s="49"/>
      <c r="N1606" s="48"/>
      <c r="O1606" s="48"/>
    </row>
    <row r="1607" spans="1:15" hidden="1">
      <c r="A1607" s="10" t="s">
        <v>960</v>
      </c>
      <c r="B1607" s="48" t="s">
        <v>1660</v>
      </c>
      <c r="C1607" s="49" t="s">
        <v>29</v>
      </c>
      <c r="D1607" s="49" t="s">
        <v>36</v>
      </c>
      <c r="E1607" s="48" t="s">
        <v>1</v>
      </c>
      <c r="F1607" s="48" t="s">
        <v>1</v>
      </c>
      <c r="G1607" s="48" t="s">
        <v>1</v>
      </c>
      <c r="K1607" s="48"/>
      <c r="L1607" s="49"/>
      <c r="M1607" s="49"/>
      <c r="N1607" s="48"/>
      <c r="O1607" s="48"/>
    </row>
    <row r="1608" spans="1:15" hidden="1">
      <c r="A1608" s="10" t="s">
        <v>960</v>
      </c>
      <c r="B1608" s="48" t="s">
        <v>1661</v>
      </c>
      <c r="C1608" s="49" t="s">
        <v>42</v>
      </c>
      <c r="D1608" s="49" t="s">
        <v>36</v>
      </c>
      <c r="E1608" s="48" t="s">
        <v>1</v>
      </c>
      <c r="F1608" s="48" t="s">
        <v>1</v>
      </c>
      <c r="G1608" s="48" t="s">
        <v>1</v>
      </c>
      <c r="K1608" s="48"/>
      <c r="L1608" s="49"/>
      <c r="M1608" s="49"/>
      <c r="N1608" s="48"/>
      <c r="O1608" s="48"/>
    </row>
    <row r="1609" spans="1:15" hidden="1">
      <c r="A1609" s="10" t="s">
        <v>960</v>
      </c>
      <c r="B1609" s="48" t="s">
        <v>1662</v>
      </c>
      <c r="C1609" s="49" t="s">
        <v>29</v>
      </c>
      <c r="D1609" s="49" t="s">
        <v>36</v>
      </c>
      <c r="E1609" s="48" t="s">
        <v>1</v>
      </c>
      <c r="F1609" s="48" t="s">
        <v>1</v>
      </c>
      <c r="G1609" s="48" t="s">
        <v>1</v>
      </c>
      <c r="K1609" s="48"/>
      <c r="L1609" s="49"/>
      <c r="M1609" s="49"/>
      <c r="N1609" s="48"/>
      <c r="O1609" s="48"/>
    </row>
    <row r="1610" spans="1:15" hidden="1">
      <c r="A1610" s="10" t="s">
        <v>960</v>
      </c>
      <c r="B1610" s="48" t="s">
        <v>1663</v>
      </c>
      <c r="C1610" s="49" t="s">
        <v>54</v>
      </c>
      <c r="D1610" s="49" t="s">
        <v>36</v>
      </c>
      <c r="E1610" s="48" t="s">
        <v>1</v>
      </c>
      <c r="F1610" s="48" t="s">
        <v>1</v>
      </c>
      <c r="G1610" s="48" t="s">
        <v>1</v>
      </c>
      <c r="K1610" s="48"/>
      <c r="L1610" s="49"/>
      <c r="M1610" s="49"/>
      <c r="N1610" s="48"/>
      <c r="O1610" s="48"/>
    </row>
    <row r="1611" spans="1:15" hidden="1">
      <c r="A1611" s="10" t="s">
        <v>960</v>
      </c>
      <c r="B1611" s="48" t="s">
        <v>1664</v>
      </c>
      <c r="C1611" s="49" t="s">
        <v>29</v>
      </c>
      <c r="D1611" s="49" t="s">
        <v>30</v>
      </c>
      <c r="E1611" s="48" t="s">
        <v>1</v>
      </c>
      <c r="F1611" s="48" t="s">
        <v>1</v>
      </c>
      <c r="G1611" s="48" t="s">
        <v>1</v>
      </c>
      <c r="K1611" s="48"/>
      <c r="L1611" s="49"/>
      <c r="M1611" s="49"/>
      <c r="N1611" s="48"/>
      <c r="O1611" s="48"/>
    </row>
    <row r="1612" spans="1:15" hidden="1">
      <c r="A1612" s="10" t="s">
        <v>960</v>
      </c>
      <c r="B1612" s="48" t="s">
        <v>1665</v>
      </c>
      <c r="C1612" s="49" t="s">
        <v>29</v>
      </c>
      <c r="D1612" s="49" t="s">
        <v>30</v>
      </c>
      <c r="E1612" s="48" t="s">
        <v>1</v>
      </c>
      <c r="F1612" s="48" t="s">
        <v>1</v>
      </c>
      <c r="G1612" s="48" t="s">
        <v>1</v>
      </c>
      <c r="K1612" s="48"/>
      <c r="L1612" s="49"/>
      <c r="M1612" s="49"/>
      <c r="N1612" s="48"/>
      <c r="O1612" s="48"/>
    </row>
    <row r="1613" spans="1:15" hidden="1">
      <c r="A1613" s="10" t="s">
        <v>960</v>
      </c>
      <c r="B1613" s="48" t="s">
        <v>1666</v>
      </c>
      <c r="C1613" s="49" t="s">
        <v>29</v>
      </c>
      <c r="D1613" s="49" t="s">
        <v>30</v>
      </c>
      <c r="E1613" s="48" t="s">
        <v>1</v>
      </c>
      <c r="F1613" s="48" t="s">
        <v>1</v>
      </c>
      <c r="G1613" s="48" t="s">
        <v>1</v>
      </c>
      <c r="K1613" s="48"/>
      <c r="L1613" s="49"/>
      <c r="M1613" s="49"/>
      <c r="N1613" s="48"/>
      <c r="O1613" s="48"/>
    </row>
    <row r="1614" spans="1:15" hidden="1">
      <c r="A1614" s="10" t="s">
        <v>960</v>
      </c>
      <c r="B1614" s="48" t="s">
        <v>1667</v>
      </c>
      <c r="C1614" s="49" t="s">
        <v>964</v>
      </c>
      <c r="D1614" s="49" t="s">
        <v>36</v>
      </c>
      <c r="E1614" s="48" t="s">
        <v>1</v>
      </c>
      <c r="F1614" s="48" t="s">
        <v>1</v>
      </c>
      <c r="G1614" s="48" t="s">
        <v>1</v>
      </c>
      <c r="K1614" s="48"/>
      <c r="L1614" s="49"/>
      <c r="M1614" s="49"/>
      <c r="N1614" s="48"/>
      <c r="O1614" s="48"/>
    </row>
    <row r="1615" spans="1:15" hidden="1">
      <c r="A1615" s="10" t="s">
        <v>960</v>
      </c>
      <c r="B1615" s="48" t="s">
        <v>1668</v>
      </c>
      <c r="C1615" s="49" t="s">
        <v>964</v>
      </c>
      <c r="D1615" s="49" t="s">
        <v>36</v>
      </c>
      <c r="E1615" s="48" t="s">
        <v>3</v>
      </c>
      <c r="F1615" s="48" t="s">
        <v>1</v>
      </c>
      <c r="G1615" s="48" t="s">
        <v>1</v>
      </c>
      <c r="K1615" s="48"/>
      <c r="L1615" s="49"/>
      <c r="M1615" s="49"/>
      <c r="N1615" s="48"/>
      <c r="O1615" s="48"/>
    </row>
    <row r="1616" spans="1:15" hidden="1">
      <c r="A1616" s="10" t="s">
        <v>960</v>
      </c>
      <c r="B1616" s="48" t="s">
        <v>1669</v>
      </c>
      <c r="C1616" s="49" t="s">
        <v>29</v>
      </c>
      <c r="D1616" s="49" t="s">
        <v>36</v>
      </c>
      <c r="E1616" s="48" t="s">
        <v>1</v>
      </c>
      <c r="F1616" s="48" t="s">
        <v>1</v>
      </c>
      <c r="G1616" s="48" t="s">
        <v>1</v>
      </c>
      <c r="K1616" s="48"/>
      <c r="L1616" s="49"/>
      <c r="M1616" s="49"/>
      <c r="N1616" s="48"/>
      <c r="O1616" s="48"/>
    </row>
    <row r="1617" spans="1:15" hidden="1">
      <c r="A1617" s="10" t="s">
        <v>960</v>
      </c>
      <c r="B1617" s="48" t="s">
        <v>1670</v>
      </c>
      <c r="C1617" s="49" t="s">
        <v>29</v>
      </c>
      <c r="D1617" s="49" t="s">
        <v>36</v>
      </c>
      <c r="E1617" s="48" t="s">
        <v>1</v>
      </c>
      <c r="F1617" s="48" t="s">
        <v>1</v>
      </c>
      <c r="G1617" s="48" t="s">
        <v>1</v>
      </c>
      <c r="K1617" s="48"/>
      <c r="L1617" s="49"/>
      <c r="M1617" s="49"/>
      <c r="N1617" s="48"/>
      <c r="O1617" s="48"/>
    </row>
    <row r="1618" spans="1:15" hidden="1">
      <c r="A1618" s="10" t="s">
        <v>960</v>
      </c>
      <c r="B1618" s="48" t="s">
        <v>1671</v>
      </c>
      <c r="C1618" s="49" t="s">
        <v>42</v>
      </c>
      <c r="D1618" s="49" t="s">
        <v>36</v>
      </c>
      <c r="E1618" s="48" t="s">
        <v>4</v>
      </c>
      <c r="F1618" s="48" t="s">
        <v>4</v>
      </c>
      <c r="G1618" s="48" t="s">
        <v>4</v>
      </c>
      <c r="K1618" s="48"/>
      <c r="L1618" s="49"/>
      <c r="M1618" s="49"/>
      <c r="N1618" s="48"/>
      <c r="O1618" s="48"/>
    </row>
    <row r="1619" spans="1:15" hidden="1">
      <c r="A1619" s="10" t="s">
        <v>960</v>
      </c>
      <c r="B1619" s="48" t="s">
        <v>1672</v>
      </c>
      <c r="C1619" s="49" t="s">
        <v>29</v>
      </c>
      <c r="D1619" s="49" t="s">
        <v>36</v>
      </c>
      <c r="E1619" s="48" t="s">
        <v>1</v>
      </c>
      <c r="F1619" s="48" t="s">
        <v>1</v>
      </c>
      <c r="G1619" s="48" t="s">
        <v>1</v>
      </c>
      <c r="K1619" s="48"/>
      <c r="L1619" s="49"/>
      <c r="M1619" s="49"/>
      <c r="N1619" s="48"/>
      <c r="O1619" s="48"/>
    </row>
    <row r="1620" spans="1:15" hidden="1">
      <c r="A1620" s="10" t="s">
        <v>960</v>
      </c>
      <c r="B1620" s="48" t="s">
        <v>1673</v>
      </c>
      <c r="C1620" s="49" t="s">
        <v>42</v>
      </c>
      <c r="D1620" s="49" t="s">
        <v>36</v>
      </c>
      <c r="E1620" s="48" t="s">
        <v>3</v>
      </c>
      <c r="F1620" s="48" t="s">
        <v>3</v>
      </c>
      <c r="G1620" s="48" t="s">
        <v>3</v>
      </c>
      <c r="K1620" s="48"/>
      <c r="L1620" s="49"/>
      <c r="M1620" s="49"/>
      <c r="N1620" s="48"/>
      <c r="O1620" s="48"/>
    </row>
    <row r="1621" spans="1:15" hidden="1">
      <c r="A1621" s="10" t="s">
        <v>960</v>
      </c>
      <c r="B1621" s="48" t="s">
        <v>1674</v>
      </c>
      <c r="C1621" s="49" t="s">
        <v>29</v>
      </c>
      <c r="D1621" s="49" t="s">
        <v>30</v>
      </c>
      <c r="E1621" s="48" t="s">
        <v>1</v>
      </c>
      <c r="F1621" s="48" t="s">
        <v>1</v>
      </c>
      <c r="G1621" s="48" t="s">
        <v>1</v>
      </c>
      <c r="K1621" s="48"/>
      <c r="L1621" s="49"/>
      <c r="M1621" s="49"/>
      <c r="N1621" s="48"/>
      <c r="O1621" s="48"/>
    </row>
    <row r="1622" spans="1:15" hidden="1">
      <c r="A1622" s="10" t="s">
        <v>960</v>
      </c>
      <c r="B1622" s="48" t="s">
        <v>1675</v>
      </c>
      <c r="C1622" s="49" t="s">
        <v>54</v>
      </c>
      <c r="D1622" s="49" t="s">
        <v>36</v>
      </c>
      <c r="E1622" s="48" t="s">
        <v>1</v>
      </c>
      <c r="F1622" s="48" t="s">
        <v>1</v>
      </c>
      <c r="G1622" s="48" t="s">
        <v>1</v>
      </c>
      <c r="K1622" s="48"/>
      <c r="L1622" s="49"/>
      <c r="M1622" s="49"/>
      <c r="N1622" s="48"/>
      <c r="O1622" s="48"/>
    </row>
    <row r="1623" spans="1:15" hidden="1">
      <c r="A1623" s="10" t="s">
        <v>960</v>
      </c>
      <c r="B1623" s="48" t="s">
        <v>1676</v>
      </c>
      <c r="C1623" s="49" t="s">
        <v>54</v>
      </c>
      <c r="D1623" s="49" t="s">
        <v>36</v>
      </c>
      <c r="E1623" s="48" t="s">
        <v>1</v>
      </c>
      <c r="F1623" s="48" t="s">
        <v>1</v>
      </c>
      <c r="G1623" s="48" t="s">
        <v>1</v>
      </c>
      <c r="K1623" s="48"/>
      <c r="L1623" s="49"/>
      <c r="M1623" s="49"/>
      <c r="N1623" s="48"/>
      <c r="O1623" s="48"/>
    </row>
    <row r="1624" spans="1:15" hidden="1">
      <c r="A1624" s="10" t="s">
        <v>960</v>
      </c>
      <c r="B1624" s="48" t="s">
        <v>1677</v>
      </c>
      <c r="C1624" s="49" t="s">
        <v>29</v>
      </c>
      <c r="D1624" s="49" t="s">
        <v>30</v>
      </c>
      <c r="E1624" s="48" t="s">
        <v>1</v>
      </c>
      <c r="F1624" s="48" t="s">
        <v>1</v>
      </c>
      <c r="G1624" s="48" t="s">
        <v>1</v>
      </c>
      <c r="K1624" s="48"/>
      <c r="L1624" s="49"/>
      <c r="M1624" s="49"/>
      <c r="N1624" s="48"/>
      <c r="O1624" s="48"/>
    </row>
    <row r="1625" spans="1:15" hidden="1">
      <c r="A1625" s="10" t="s">
        <v>960</v>
      </c>
      <c r="B1625" s="48" t="s">
        <v>1678</v>
      </c>
      <c r="C1625" s="49" t="s">
        <v>29</v>
      </c>
      <c r="D1625" s="49" t="s">
        <v>36</v>
      </c>
      <c r="E1625" s="48" t="s">
        <v>1</v>
      </c>
      <c r="F1625" s="48" t="s">
        <v>1</v>
      </c>
      <c r="G1625" s="48" t="s">
        <v>1</v>
      </c>
      <c r="K1625" s="48"/>
      <c r="L1625" s="49"/>
      <c r="M1625" s="49"/>
      <c r="N1625" s="48"/>
      <c r="O1625" s="48"/>
    </row>
    <row r="1626" spans="1:15" hidden="1">
      <c r="A1626" s="10" t="s">
        <v>960</v>
      </c>
      <c r="B1626" s="48" t="s">
        <v>1679</v>
      </c>
      <c r="C1626" s="49" t="s">
        <v>29</v>
      </c>
      <c r="D1626" s="49" t="s">
        <v>36</v>
      </c>
      <c r="E1626" s="48" t="s">
        <v>1</v>
      </c>
      <c r="F1626" s="48" t="s">
        <v>1</v>
      </c>
      <c r="G1626" s="48" t="s">
        <v>1</v>
      </c>
      <c r="K1626" s="48"/>
      <c r="L1626" s="49"/>
      <c r="M1626" s="49"/>
      <c r="N1626" s="48"/>
      <c r="O1626" s="48"/>
    </row>
    <row r="1627" spans="1:15" hidden="1">
      <c r="A1627" s="10" t="s">
        <v>960</v>
      </c>
      <c r="B1627" s="48" t="s">
        <v>1680</v>
      </c>
      <c r="C1627" s="49" t="s">
        <v>29</v>
      </c>
      <c r="D1627" s="49" t="s">
        <v>36</v>
      </c>
      <c r="E1627" s="48" t="s">
        <v>1</v>
      </c>
      <c r="F1627" s="48" t="s">
        <v>1</v>
      </c>
      <c r="G1627" s="48" t="s">
        <v>1</v>
      </c>
      <c r="K1627" s="48"/>
      <c r="L1627" s="49"/>
      <c r="M1627" s="49"/>
      <c r="N1627" s="48"/>
      <c r="O1627" s="48"/>
    </row>
    <row r="1628" spans="1:15" hidden="1">
      <c r="A1628" s="10" t="s">
        <v>960</v>
      </c>
      <c r="B1628" s="48" t="s">
        <v>1681</v>
      </c>
      <c r="C1628" s="49" t="s">
        <v>29</v>
      </c>
      <c r="D1628" s="49" t="s">
        <v>36</v>
      </c>
      <c r="E1628" s="48" t="s">
        <v>1</v>
      </c>
      <c r="F1628" s="48" t="s">
        <v>1</v>
      </c>
      <c r="G1628" s="48" t="s">
        <v>1</v>
      </c>
      <c r="K1628" s="48"/>
      <c r="L1628" s="49"/>
      <c r="M1628" s="49"/>
      <c r="N1628" s="48"/>
      <c r="O1628" s="48"/>
    </row>
    <row r="1629" spans="1:15" hidden="1">
      <c r="A1629" s="10" t="s">
        <v>960</v>
      </c>
      <c r="B1629" s="48" t="s">
        <v>1682</v>
      </c>
      <c r="C1629" s="49" t="s">
        <v>29</v>
      </c>
      <c r="D1629" s="49" t="s">
        <v>30</v>
      </c>
      <c r="E1629" s="48" t="s">
        <v>1</v>
      </c>
      <c r="F1629" s="48" t="s">
        <v>1</v>
      </c>
      <c r="G1629" s="48" t="s">
        <v>1</v>
      </c>
      <c r="K1629" s="48"/>
      <c r="L1629" s="49"/>
      <c r="M1629" s="49"/>
      <c r="N1629" s="48"/>
      <c r="O1629" s="48"/>
    </row>
    <row r="1630" spans="1:15" hidden="1">
      <c r="A1630" s="10" t="s">
        <v>960</v>
      </c>
      <c r="B1630" s="48" t="s">
        <v>1683</v>
      </c>
      <c r="C1630" s="49" t="s">
        <v>29</v>
      </c>
      <c r="D1630" s="49" t="s">
        <v>30</v>
      </c>
      <c r="E1630" s="48" t="s">
        <v>1</v>
      </c>
      <c r="F1630" s="48" t="s">
        <v>1</v>
      </c>
      <c r="G1630" s="48" t="s">
        <v>1</v>
      </c>
      <c r="K1630" s="48"/>
      <c r="L1630" s="49"/>
      <c r="M1630" s="49"/>
      <c r="N1630" s="48"/>
      <c r="O1630" s="48"/>
    </row>
    <row r="1631" spans="1:15" hidden="1">
      <c r="A1631" s="10" t="s">
        <v>960</v>
      </c>
      <c r="B1631" s="48" t="s">
        <v>1684</v>
      </c>
      <c r="C1631" s="49" t="s">
        <v>71</v>
      </c>
      <c r="D1631" s="49" t="s">
        <v>36</v>
      </c>
      <c r="E1631" s="48" t="s">
        <v>4</v>
      </c>
      <c r="F1631" s="48" t="s">
        <v>4</v>
      </c>
      <c r="G1631" s="48" t="s">
        <v>4</v>
      </c>
      <c r="K1631" s="48"/>
      <c r="L1631" s="49"/>
      <c r="M1631" s="49"/>
      <c r="N1631" s="48"/>
      <c r="O1631" s="48"/>
    </row>
    <row r="1632" spans="1:15" hidden="1">
      <c r="A1632" s="10" t="s">
        <v>960</v>
      </c>
      <c r="B1632" s="48" t="s">
        <v>1685</v>
      </c>
      <c r="C1632" s="49" t="s">
        <v>54</v>
      </c>
      <c r="D1632" s="49" t="s">
        <v>36</v>
      </c>
      <c r="E1632" s="48" t="s">
        <v>1</v>
      </c>
      <c r="F1632" s="48" t="s">
        <v>1</v>
      </c>
      <c r="G1632" s="48" t="s">
        <v>1</v>
      </c>
      <c r="K1632" s="48"/>
      <c r="L1632" s="49"/>
      <c r="M1632" s="49"/>
      <c r="N1632" s="48"/>
      <c r="O1632" s="48"/>
    </row>
    <row r="1633" spans="1:15" hidden="1">
      <c r="A1633" s="10" t="s">
        <v>960</v>
      </c>
      <c r="B1633" s="48" t="s">
        <v>1686</v>
      </c>
      <c r="C1633" s="49" t="s">
        <v>29</v>
      </c>
      <c r="D1633" s="49" t="s">
        <v>36</v>
      </c>
      <c r="E1633" s="48" t="s">
        <v>1</v>
      </c>
      <c r="F1633" s="48" t="s">
        <v>1</v>
      </c>
      <c r="G1633" s="48" t="s">
        <v>1</v>
      </c>
      <c r="K1633" s="48"/>
      <c r="L1633" s="49"/>
      <c r="M1633" s="49"/>
      <c r="N1633" s="48"/>
      <c r="O1633" s="48"/>
    </row>
    <row r="1634" spans="1:15" hidden="1">
      <c r="A1634" s="10" t="s">
        <v>960</v>
      </c>
      <c r="B1634" s="48" t="s">
        <v>1687</v>
      </c>
      <c r="C1634" s="49" t="s">
        <v>964</v>
      </c>
      <c r="D1634" s="49" t="s">
        <v>36</v>
      </c>
      <c r="E1634" s="48" t="s">
        <v>2</v>
      </c>
      <c r="F1634" s="48" t="s">
        <v>2</v>
      </c>
      <c r="G1634" s="48" t="s">
        <v>1</v>
      </c>
      <c r="K1634" s="48"/>
      <c r="L1634" s="49"/>
      <c r="M1634" s="49"/>
      <c r="N1634" s="48"/>
      <c r="O1634" s="48"/>
    </row>
    <row r="1635" spans="1:15" hidden="1">
      <c r="A1635" s="10" t="s">
        <v>960</v>
      </c>
      <c r="B1635" s="48" t="s">
        <v>1688</v>
      </c>
      <c r="C1635" s="49" t="s">
        <v>29</v>
      </c>
      <c r="D1635" s="49" t="s">
        <v>30</v>
      </c>
      <c r="E1635" s="48" t="s">
        <v>1</v>
      </c>
      <c r="F1635" s="48" t="s">
        <v>1</v>
      </c>
      <c r="G1635" s="48" t="s">
        <v>1</v>
      </c>
      <c r="K1635" s="48"/>
      <c r="L1635" s="49"/>
      <c r="M1635" s="49"/>
      <c r="N1635" s="48"/>
      <c r="O1635" s="48"/>
    </row>
    <row r="1636" spans="1:15" hidden="1">
      <c r="A1636" s="10" t="s">
        <v>960</v>
      </c>
      <c r="B1636" s="48" t="s">
        <v>1689</v>
      </c>
      <c r="C1636" s="49" t="s">
        <v>29</v>
      </c>
      <c r="D1636" s="49" t="s">
        <v>36</v>
      </c>
      <c r="E1636" s="48" t="s">
        <v>1</v>
      </c>
      <c r="F1636" s="48" t="s">
        <v>1</v>
      </c>
      <c r="G1636" s="48" t="s">
        <v>1</v>
      </c>
      <c r="K1636" s="48"/>
      <c r="L1636" s="49"/>
      <c r="M1636" s="49"/>
      <c r="N1636" s="48"/>
      <c r="O1636" s="48"/>
    </row>
    <row r="1637" spans="1:15" hidden="1">
      <c r="A1637" s="10" t="s">
        <v>960</v>
      </c>
      <c r="B1637" s="48" t="s">
        <v>1690</v>
      </c>
      <c r="C1637" s="49" t="s">
        <v>29</v>
      </c>
      <c r="D1637" s="49" t="s">
        <v>36</v>
      </c>
      <c r="E1637" s="48" t="s">
        <v>1</v>
      </c>
      <c r="F1637" s="48" t="s">
        <v>1</v>
      </c>
      <c r="G1637" s="48" t="s">
        <v>1</v>
      </c>
      <c r="K1637" s="48"/>
      <c r="L1637" s="49"/>
      <c r="M1637" s="49"/>
      <c r="N1637" s="48"/>
      <c r="O1637" s="48"/>
    </row>
    <row r="1638" spans="1:15" hidden="1">
      <c r="A1638" s="10" t="s">
        <v>960</v>
      </c>
      <c r="B1638" s="48" t="s">
        <v>1691</v>
      </c>
      <c r="C1638" s="49" t="s">
        <v>29</v>
      </c>
      <c r="D1638" s="49" t="s">
        <v>36</v>
      </c>
      <c r="E1638" s="48" t="s">
        <v>1</v>
      </c>
      <c r="F1638" s="48" t="s">
        <v>1</v>
      </c>
      <c r="G1638" s="48" t="s">
        <v>1</v>
      </c>
      <c r="K1638" s="48"/>
      <c r="L1638" s="49"/>
      <c r="M1638" s="49"/>
      <c r="N1638" s="48"/>
      <c r="O1638" s="48"/>
    </row>
    <row r="1639" spans="1:15" hidden="1">
      <c r="A1639" s="10" t="s">
        <v>960</v>
      </c>
      <c r="B1639" s="48" t="s">
        <v>1692</v>
      </c>
      <c r="C1639" s="49" t="s">
        <v>29</v>
      </c>
      <c r="D1639" s="49" t="s">
        <v>36</v>
      </c>
      <c r="E1639" s="48" t="s">
        <v>1</v>
      </c>
      <c r="F1639" s="48" t="s">
        <v>1</v>
      </c>
      <c r="G1639" s="48" t="s">
        <v>1</v>
      </c>
      <c r="K1639" s="48"/>
      <c r="L1639" s="49"/>
      <c r="M1639" s="49"/>
      <c r="N1639" s="48"/>
      <c r="O1639" s="48"/>
    </row>
    <row r="1640" spans="1:15" hidden="1">
      <c r="A1640" s="10" t="s">
        <v>960</v>
      </c>
      <c r="B1640" s="48" t="s">
        <v>1693</v>
      </c>
      <c r="C1640" s="49" t="s">
        <v>29</v>
      </c>
      <c r="D1640" s="49" t="s">
        <v>36</v>
      </c>
      <c r="E1640" s="48" t="s">
        <v>1</v>
      </c>
      <c r="F1640" s="48" t="s">
        <v>1</v>
      </c>
      <c r="G1640" s="48" t="s">
        <v>1</v>
      </c>
      <c r="K1640" s="48"/>
      <c r="L1640" s="49"/>
      <c r="M1640" s="49"/>
      <c r="N1640" s="48"/>
      <c r="O1640" s="48"/>
    </row>
    <row r="1641" spans="1:15" hidden="1">
      <c r="A1641" s="10" t="s">
        <v>960</v>
      </c>
      <c r="B1641" s="48" t="s">
        <v>1694</v>
      </c>
      <c r="C1641" s="49" t="s">
        <v>29</v>
      </c>
      <c r="D1641" s="49" t="s">
        <v>36</v>
      </c>
      <c r="E1641" s="48" t="s">
        <v>1</v>
      </c>
      <c r="F1641" s="48" t="s">
        <v>1</v>
      </c>
      <c r="G1641" s="48" t="s">
        <v>1</v>
      </c>
      <c r="K1641" s="48"/>
      <c r="L1641" s="49"/>
      <c r="M1641" s="49"/>
      <c r="N1641" s="48"/>
      <c r="O1641" s="48"/>
    </row>
    <row r="1642" spans="1:15" hidden="1">
      <c r="A1642" s="10" t="s">
        <v>960</v>
      </c>
      <c r="B1642" s="48" t="s">
        <v>1695</v>
      </c>
      <c r="C1642" s="49" t="s">
        <v>29</v>
      </c>
      <c r="D1642" s="49" t="s">
        <v>36</v>
      </c>
      <c r="E1642" s="48" t="s">
        <v>1</v>
      </c>
      <c r="F1642" s="48" t="s">
        <v>1</v>
      </c>
      <c r="G1642" s="48" t="s">
        <v>1</v>
      </c>
      <c r="K1642" s="48"/>
      <c r="L1642" s="49"/>
      <c r="M1642" s="49"/>
      <c r="N1642" s="48"/>
      <c r="O1642" s="48"/>
    </row>
    <row r="1643" spans="1:15" hidden="1">
      <c r="A1643" s="10" t="s">
        <v>960</v>
      </c>
      <c r="B1643" s="48" t="s">
        <v>1696</v>
      </c>
      <c r="C1643" s="49" t="s">
        <v>29</v>
      </c>
      <c r="D1643" s="49" t="s">
        <v>36</v>
      </c>
      <c r="E1643" s="48" t="s">
        <v>1</v>
      </c>
      <c r="F1643" s="48" t="s">
        <v>1</v>
      </c>
      <c r="G1643" s="48" t="s">
        <v>1</v>
      </c>
      <c r="K1643" s="48"/>
      <c r="L1643" s="49"/>
      <c r="M1643" s="49"/>
      <c r="N1643" s="48"/>
      <c r="O1643" s="48"/>
    </row>
    <row r="1644" spans="1:15" hidden="1">
      <c r="A1644" s="10" t="s">
        <v>960</v>
      </c>
      <c r="B1644" s="48" t="s">
        <v>1697</v>
      </c>
      <c r="C1644" s="49" t="s">
        <v>29</v>
      </c>
      <c r="D1644" s="49" t="s">
        <v>30</v>
      </c>
      <c r="E1644" s="48" t="s">
        <v>1</v>
      </c>
      <c r="F1644" s="48" t="s">
        <v>1</v>
      </c>
      <c r="G1644" s="48" t="s">
        <v>1</v>
      </c>
      <c r="K1644" s="48"/>
      <c r="L1644" s="49"/>
      <c r="M1644" s="49"/>
      <c r="N1644" s="48"/>
      <c r="O1644" s="48"/>
    </row>
    <row r="1645" spans="1:15" hidden="1">
      <c r="A1645" s="10" t="s">
        <v>960</v>
      </c>
      <c r="B1645" s="48" t="s">
        <v>1698</v>
      </c>
      <c r="C1645" s="49" t="s">
        <v>29</v>
      </c>
      <c r="D1645" s="49" t="s">
        <v>36</v>
      </c>
      <c r="E1645" s="48" t="s">
        <v>4</v>
      </c>
      <c r="F1645" s="48" t="s">
        <v>4</v>
      </c>
      <c r="G1645" s="48" t="s">
        <v>4</v>
      </c>
      <c r="K1645" s="48"/>
      <c r="L1645" s="49"/>
      <c r="M1645" s="49"/>
      <c r="N1645" s="48"/>
      <c r="O1645" s="48"/>
    </row>
    <row r="1646" spans="1:15" hidden="1">
      <c r="A1646" s="10" t="s">
        <v>960</v>
      </c>
      <c r="B1646" s="48" t="s">
        <v>1699</v>
      </c>
      <c r="C1646" s="49" t="s">
        <v>29</v>
      </c>
      <c r="D1646" s="49" t="s">
        <v>30</v>
      </c>
      <c r="E1646" s="48" t="s">
        <v>1</v>
      </c>
      <c r="F1646" s="48" t="s">
        <v>1</v>
      </c>
      <c r="G1646" s="48" t="s">
        <v>1</v>
      </c>
      <c r="K1646" s="48"/>
      <c r="L1646" s="49"/>
      <c r="M1646" s="49"/>
      <c r="N1646" s="48"/>
      <c r="O1646" s="48"/>
    </row>
    <row r="1647" spans="1:15" hidden="1">
      <c r="A1647" s="10" t="s">
        <v>960</v>
      </c>
      <c r="B1647" s="48" t="s">
        <v>1700</v>
      </c>
      <c r="C1647" s="49" t="s">
        <v>29</v>
      </c>
      <c r="D1647" s="49" t="s">
        <v>36</v>
      </c>
      <c r="E1647" s="48" t="s">
        <v>1</v>
      </c>
      <c r="F1647" s="48" t="s">
        <v>1</v>
      </c>
      <c r="G1647" s="48" t="s">
        <v>1</v>
      </c>
      <c r="K1647" s="48"/>
      <c r="L1647" s="49"/>
      <c r="M1647" s="49"/>
      <c r="N1647" s="48"/>
      <c r="O1647" s="48"/>
    </row>
    <row r="1648" spans="1:15" hidden="1">
      <c r="A1648" s="10" t="s">
        <v>960</v>
      </c>
      <c r="B1648" s="48" t="s">
        <v>1701</v>
      </c>
      <c r="C1648" s="49" t="s">
        <v>71</v>
      </c>
      <c r="D1648" s="49" t="s">
        <v>30</v>
      </c>
      <c r="E1648" s="48" t="s">
        <v>2</v>
      </c>
      <c r="F1648" s="48" t="s">
        <v>1</v>
      </c>
      <c r="G1648" s="48" t="s">
        <v>1</v>
      </c>
      <c r="K1648" s="48"/>
      <c r="L1648" s="49"/>
      <c r="M1648" s="49"/>
      <c r="N1648" s="48"/>
      <c r="O1648" s="48"/>
    </row>
    <row r="1649" spans="1:15" hidden="1">
      <c r="A1649" s="10" t="s">
        <v>960</v>
      </c>
      <c r="B1649" s="48" t="s">
        <v>1702</v>
      </c>
      <c r="C1649" s="49" t="s">
        <v>71</v>
      </c>
      <c r="D1649" s="49" t="s">
        <v>30</v>
      </c>
      <c r="E1649" s="48" t="s">
        <v>3</v>
      </c>
      <c r="F1649" s="48" t="s">
        <v>3</v>
      </c>
      <c r="G1649" s="48" t="s">
        <v>3</v>
      </c>
      <c r="K1649" s="48"/>
      <c r="L1649" s="49"/>
      <c r="M1649" s="49"/>
      <c r="N1649" s="48"/>
      <c r="O1649" s="48"/>
    </row>
    <row r="1650" spans="1:15" hidden="1">
      <c r="A1650" s="10" t="s">
        <v>960</v>
      </c>
      <c r="B1650" s="48" t="s">
        <v>1703</v>
      </c>
      <c r="C1650" s="49" t="s">
        <v>29</v>
      </c>
      <c r="D1650" s="49" t="s">
        <v>30</v>
      </c>
      <c r="E1650" s="48" t="s">
        <v>1</v>
      </c>
      <c r="F1650" s="48" t="s">
        <v>1</v>
      </c>
      <c r="G1650" s="48" t="s">
        <v>1</v>
      </c>
      <c r="K1650" s="48"/>
      <c r="L1650" s="49"/>
      <c r="M1650" s="49"/>
      <c r="N1650" s="48"/>
      <c r="O1650" s="48"/>
    </row>
    <row r="1651" spans="1:15" hidden="1">
      <c r="A1651" s="10" t="s">
        <v>960</v>
      </c>
      <c r="B1651" s="48" t="s">
        <v>1704</v>
      </c>
      <c r="C1651" s="49" t="s">
        <v>29</v>
      </c>
      <c r="D1651" s="49" t="s">
        <v>30</v>
      </c>
      <c r="E1651" s="48" t="s">
        <v>1</v>
      </c>
      <c r="F1651" s="48" t="s">
        <v>1</v>
      </c>
      <c r="G1651" s="48" t="s">
        <v>1</v>
      </c>
      <c r="K1651" s="48"/>
      <c r="L1651" s="49"/>
      <c r="M1651" s="49"/>
      <c r="N1651" s="48"/>
      <c r="O1651" s="48"/>
    </row>
    <row r="1652" spans="1:15" hidden="1">
      <c r="A1652" s="10" t="s">
        <v>960</v>
      </c>
      <c r="B1652" s="48" t="s">
        <v>1705</v>
      </c>
      <c r="C1652" s="49" t="s">
        <v>29</v>
      </c>
      <c r="D1652" s="49" t="s">
        <v>36</v>
      </c>
      <c r="E1652" s="48" t="s">
        <v>1</v>
      </c>
      <c r="F1652" s="48" t="s">
        <v>2</v>
      </c>
      <c r="G1652" s="48" t="s">
        <v>1</v>
      </c>
      <c r="K1652" s="48"/>
      <c r="L1652" s="49"/>
      <c r="M1652" s="49"/>
      <c r="N1652" s="48"/>
      <c r="O1652" s="48"/>
    </row>
    <row r="1653" spans="1:15" hidden="1">
      <c r="A1653" s="10" t="s">
        <v>960</v>
      </c>
      <c r="B1653" s="48" t="s">
        <v>1706</v>
      </c>
      <c r="C1653" s="49" t="s">
        <v>29</v>
      </c>
      <c r="D1653" s="49" t="s">
        <v>36</v>
      </c>
      <c r="E1653" s="48" t="s">
        <v>1</v>
      </c>
      <c r="F1653" s="48" t="s">
        <v>1</v>
      </c>
      <c r="G1653" s="48" t="s">
        <v>1</v>
      </c>
      <c r="K1653" s="48"/>
      <c r="L1653" s="49"/>
      <c r="M1653" s="49"/>
      <c r="N1653" s="48"/>
      <c r="O1653" s="48"/>
    </row>
    <row r="1654" spans="1:15" hidden="1">
      <c r="A1654" s="10" t="s">
        <v>960</v>
      </c>
      <c r="B1654" s="48" t="s">
        <v>1707</v>
      </c>
      <c r="C1654" s="49" t="s">
        <v>1587</v>
      </c>
      <c r="D1654" s="49" t="s">
        <v>36</v>
      </c>
      <c r="E1654" s="48" t="s">
        <v>4</v>
      </c>
      <c r="F1654" s="48" t="s">
        <v>4</v>
      </c>
      <c r="G1654" s="48" t="s">
        <v>4</v>
      </c>
      <c r="I1654">
        <v>1</v>
      </c>
      <c r="K1654" s="48"/>
      <c r="L1654" s="49"/>
      <c r="M1654" s="49"/>
      <c r="N1654" s="48"/>
      <c r="O1654" s="48"/>
    </row>
    <row r="1655" spans="1:15" hidden="1">
      <c r="A1655" s="10" t="s">
        <v>960</v>
      </c>
      <c r="B1655" s="48" t="s">
        <v>1708</v>
      </c>
      <c r="C1655" s="49" t="s">
        <v>29</v>
      </c>
      <c r="D1655" s="49" t="s">
        <v>36</v>
      </c>
      <c r="E1655" s="48" t="s">
        <v>1</v>
      </c>
      <c r="F1655" s="48" t="s">
        <v>1</v>
      </c>
      <c r="G1655" s="48" t="s">
        <v>1</v>
      </c>
      <c r="K1655" s="48"/>
      <c r="L1655" s="49"/>
      <c r="M1655" s="49"/>
      <c r="N1655" s="48"/>
      <c r="O1655" s="48"/>
    </row>
    <row r="1656" spans="1:15" hidden="1">
      <c r="A1656" s="10" t="s">
        <v>960</v>
      </c>
      <c r="B1656" s="48" t="s">
        <v>1709</v>
      </c>
      <c r="C1656" s="49" t="s">
        <v>42</v>
      </c>
      <c r="D1656" s="49" t="s">
        <v>36</v>
      </c>
      <c r="E1656" s="48" t="s">
        <v>4</v>
      </c>
      <c r="F1656" s="48" t="s">
        <v>4</v>
      </c>
      <c r="G1656" s="48" t="s">
        <v>4</v>
      </c>
      <c r="K1656" s="48"/>
      <c r="L1656" s="49"/>
      <c r="M1656" s="49"/>
      <c r="N1656" s="48"/>
      <c r="O1656" s="48"/>
    </row>
    <row r="1657" spans="1:15" hidden="1">
      <c r="A1657" s="10" t="s">
        <v>960</v>
      </c>
      <c r="B1657" s="48" t="s">
        <v>1710</v>
      </c>
      <c r="C1657" s="49" t="s">
        <v>29</v>
      </c>
      <c r="D1657" s="49" t="s">
        <v>30</v>
      </c>
      <c r="E1657" s="48" t="s">
        <v>1</v>
      </c>
      <c r="F1657" s="48" t="s">
        <v>1</v>
      </c>
      <c r="G1657" s="48" t="s">
        <v>1</v>
      </c>
      <c r="K1657" s="48"/>
      <c r="L1657" s="49"/>
      <c r="M1657" s="49"/>
      <c r="N1657" s="48"/>
      <c r="O1657" s="48"/>
    </row>
    <row r="1658" spans="1:15" hidden="1">
      <c r="A1658" s="10" t="s">
        <v>960</v>
      </c>
      <c r="B1658" s="48" t="s">
        <v>1711</v>
      </c>
      <c r="C1658" s="49" t="s">
        <v>29</v>
      </c>
      <c r="D1658" s="49" t="s">
        <v>30</v>
      </c>
      <c r="E1658" s="48" t="s">
        <v>1</v>
      </c>
      <c r="F1658" s="48" t="s">
        <v>1</v>
      </c>
      <c r="G1658" s="48" t="s">
        <v>1</v>
      </c>
      <c r="K1658" s="48"/>
      <c r="L1658" s="49"/>
      <c r="M1658" s="49"/>
      <c r="N1658" s="48"/>
      <c r="O1658" s="48"/>
    </row>
    <row r="1659" spans="1:15" hidden="1">
      <c r="A1659" s="10" t="s">
        <v>960</v>
      </c>
      <c r="B1659" s="48" t="s">
        <v>1712</v>
      </c>
      <c r="C1659" s="49" t="s">
        <v>42</v>
      </c>
      <c r="D1659" s="49" t="s">
        <v>36</v>
      </c>
      <c r="E1659" s="48" t="s">
        <v>3</v>
      </c>
      <c r="F1659" s="48" t="s">
        <v>3</v>
      </c>
      <c r="G1659" s="48" t="s">
        <v>2</v>
      </c>
      <c r="K1659" s="48"/>
      <c r="L1659" s="49"/>
      <c r="M1659" s="49"/>
      <c r="N1659" s="48"/>
      <c r="O1659" s="48"/>
    </row>
    <row r="1660" spans="1:15" hidden="1">
      <c r="A1660" s="10" t="s">
        <v>960</v>
      </c>
      <c r="B1660" s="48" t="s">
        <v>1713</v>
      </c>
      <c r="C1660" s="49" t="s">
        <v>35</v>
      </c>
      <c r="D1660" s="49" t="s">
        <v>36</v>
      </c>
      <c r="E1660" s="48" t="s">
        <v>1</v>
      </c>
      <c r="F1660" s="48" t="s">
        <v>1</v>
      </c>
      <c r="G1660" s="48" t="s">
        <v>1</v>
      </c>
      <c r="K1660" s="48"/>
      <c r="L1660" s="49"/>
      <c r="M1660" s="49"/>
      <c r="N1660" s="48"/>
      <c r="O1660" s="48"/>
    </row>
    <row r="1661" spans="1:15" hidden="1">
      <c r="A1661" s="10" t="s">
        <v>960</v>
      </c>
      <c r="B1661" s="48" t="s">
        <v>1714</v>
      </c>
      <c r="C1661" s="49" t="s">
        <v>71</v>
      </c>
      <c r="D1661" s="49" t="s">
        <v>36</v>
      </c>
      <c r="E1661" s="48" t="s">
        <v>1</v>
      </c>
      <c r="F1661" s="48" t="s">
        <v>1</v>
      </c>
      <c r="G1661" s="48" t="s">
        <v>1</v>
      </c>
      <c r="K1661" s="48"/>
      <c r="L1661" s="49"/>
      <c r="M1661" s="49"/>
      <c r="N1661" s="48"/>
      <c r="O1661" s="48"/>
    </row>
    <row r="1662" spans="1:15" hidden="1">
      <c r="A1662" s="10" t="s">
        <v>960</v>
      </c>
      <c r="B1662" s="48" t="s">
        <v>1715</v>
      </c>
      <c r="C1662" s="49" t="s">
        <v>29</v>
      </c>
      <c r="D1662" s="49" t="s">
        <v>36</v>
      </c>
      <c r="E1662" s="48" t="s">
        <v>4</v>
      </c>
      <c r="F1662" s="48" t="s">
        <v>4</v>
      </c>
      <c r="G1662" s="48" t="s">
        <v>4</v>
      </c>
      <c r="K1662" s="48"/>
      <c r="L1662" s="49"/>
      <c r="M1662" s="49"/>
      <c r="N1662" s="48"/>
      <c r="O1662" s="48"/>
    </row>
    <row r="1663" spans="1:15" hidden="1">
      <c r="A1663" s="10" t="s">
        <v>960</v>
      </c>
      <c r="B1663" s="48" t="s">
        <v>1716</v>
      </c>
      <c r="C1663" s="49" t="s">
        <v>71</v>
      </c>
      <c r="D1663" s="49" t="s">
        <v>36</v>
      </c>
      <c r="E1663" s="48" t="s">
        <v>4</v>
      </c>
      <c r="F1663" s="48" t="s">
        <v>4</v>
      </c>
      <c r="G1663" s="48" t="s">
        <v>4</v>
      </c>
      <c r="K1663" s="48"/>
      <c r="L1663" s="49"/>
      <c r="M1663" s="49"/>
      <c r="N1663" s="48"/>
      <c r="O1663" s="48"/>
    </row>
    <row r="1664" spans="1:15" hidden="1">
      <c r="A1664" s="10" t="s">
        <v>960</v>
      </c>
      <c r="B1664" s="48" t="s">
        <v>1717</v>
      </c>
      <c r="C1664" s="49" t="s">
        <v>29</v>
      </c>
      <c r="D1664" s="49" t="s">
        <v>30</v>
      </c>
      <c r="E1664" s="48" t="s">
        <v>1</v>
      </c>
      <c r="F1664" s="48" t="s">
        <v>1</v>
      </c>
      <c r="G1664" s="48" t="s">
        <v>1</v>
      </c>
      <c r="K1664" s="48"/>
      <c r="L1664" s="49"/>
      <c r="M1664" s="49"/>
      <c r="N1664" s="48"/>
      <c r="O1664" s="48"/>
    </row>
    <row r="1665" spans="1:15" hidden="1">
      <c r="A1665" s="10" t="s">
        <v>960</v>
      </c>
      <c r="B1665" s="48" t="s">
        <v>1718</v>
      </c>
      <c r="C1665" s="49" t="s">
        <v>71</v>
      </c>
      <c r="D1665" s="49" t="s">
        <v>36</v>
      </c>
      <c r="E1665" s="48" t="s">
        <v>4</v>
      </c>
      <c r="F1665" s="48" t="s">
        <v>4</v>
      </c>
      <c r="G1665" s="48" t="s">
        <v>4</v>
      </c>
      <c r="K1665" s="48"/>
      <c r="L1665" s="49"/>
      <c r="M1665" s="49"/>
      <c r="N1665" s="48"/>
      <c r="O1665" s="48"/>
    </row>
    <row r="1666" spans="1:15" hidden="1">
      <c r="A1666" s="10" t="s">
        <v>960</v>
      </c>
      <c r="B1666" s="48" t="s">
        <v>1719</v>
      </c>
      <c r="C1666" s="49" t="s">
        <v>29</v>
      </c>
      <c r="D1666" s="49" t="s">
        <v>36</v>
      </c>
      <c r="E1666" s="48" t="s">
        <v>3</v>
      </c>
      <c r="F1666" s="48" t="s">
        <v>4</v>
      </c>
      <c r="G1666" s="48" t="s">
        <v>3</v>
      </c>
      <c r="K1666" s="48"/>
      <c r="L1666" s="49"/>
      <c r="M1666" s="49"/>
      <c r="N1666" s="48"/>
      <c r="O1666" s="48"/>
    </row>
    <row r="1667" spans="1:15" hidden="1">
      <c r="A1667" s="10" t="s">
        <v>960</v>
      </c>
      <c r="B1667" s="48" t="s">
        <v>1720</v>
      </c>
      <c r="C1667" s="49" t="s">
        <v>29</v>
      </c>
      <c r="D1667" s="49" t="s">
        <v>30</v>
      </c>
      <c r="E1667" s="48" t="s">
        <v>4</v>
      </c>
      <c r="F1667" s="48" t="s">
        <v>1</v>
      </c>
      <c r="G1667" s="48" t="s">
        <v>1</v>
      </c>
      <c r="K1667" s="48"/>
      <c r="L1667" s="49"/>
      <c r="M1667" s="49"/>
      <c r="N1667" s="48"/>
      <c r="O1667" s="48"/>
    </row>
    <row r="1668" spans="1:15" hidden="1">
      <c r="A1668" s="10" t="s">
        <v>960</v>
      </c>
      <c r="B1668" s="48" t="s">
        <v>1721</v>
      </c>
      <c r="C1668" s="49" t="s">
        <v>71</v>
      </c>
      <c r="D1668" s="49" t="s">
        <v>36</v>
      </c>
      <c r="E1668" s="48" t="s">
        <v>4</v>
      </c>
      <c r="F1668" s="48" t="s">
        <v>4</v>
      </c>
      <c r="G1668" s="48" t="s">
        <v>4</v>
      </c>
      <c r="K1668" s="48"/>
      <c r="L1668" s="49"/>
      <c r="M1668" s="49"/>
      <c r="N1668" s="48"/>
      <c r="O1668" s="48"/>
    </row>
    <row r="1669" spans="1:15" hidden="1">
      <c r="A1669" s="10" t="s">
        <v>960</v>
      </c>
      <c r="B1669" s="48" t="s">
        <v>1722</v>
      </c>
      <c r="C1669" s="49" t="s">
        <v>29</v>
      </c>
      <c r="D1669" s="49" t="s">
        <v>30</v>
      </c>
      <c r="E1669" s="48" t="s">
        <v>1</v>
      </c>
      <c r="F1669" s="48" t="s">
        <v>1</v>
      </c>
      <c r="G1669" s="48" t="s">
        <v>1</v>
      </c>
      <c r="K1669" s="48"/>
      <c r="L1669" s="49"/>
      <c r="M1669" s="49"/>
      <c r="N1669" s="48"/>
      <c r="O1669" s="48"/>
    </row>
    <row r="1670" spans="1:15" hidden="1">
      <c r="A1670" s="10" t="s">
        <v>960</v>
      </c>
      <c r="B1670" s="48" t="s">
        <v>1723</v>
      </c>
      <c r="C1670" s="49" t="s">
        <v>29</v>
      </c>
      <c r="D1670" s="49" t="s">
        <v>36</v>
      </c>
      <c r="E1670" s="48" t="s">
        <v>1</v>
      </c>
      <c r="F1670" s="48" t="s">
        <v>1</v>
      </c>
      <c r="G1670" s="48" t="s">
        <v>1</v>
      </c>
      <c r="K1670" s="48"/>
      <c r="L1670" s="49"/>
      <c r="M1670" s="49"/>
      <c r="N1670" s="48"/>
      <c r="O1670" s="48"/>
    </row>
    <row r="1671" spans="1:15" hidden="1">
      <c r="A1671" s="10" t="s">
        <v>960</v>
      </c>
      <c r="B1671" s="48" t="s">
        <v>1724</v>
      </c>
      <c r="C1671" s="49" t="s">
        <v>29</v>
      </c>
      <c r="D1671" s="49" t="s">
        <v>30</v>
      </c>
      <c r="E1671" s="48" t="s">
        <v>1</v>
      </c>
      <c r="F1671" s="48" t="s">
        <v>1</v>
      </c>
      <c r="G1671" s="48" t="s">
        <v>1</v>
      </c>
      <c r="K1671" s="48"/>
      <c r="L1671" s="49"/>
      <c r="M1671" s="49"/>
      <c r="N1671" s="48"/>
      <c r="O1671" s="48"/>
    </row>
    <row r="1672" spans="1:15" hidden="1">
      <c r="A1672" s="10" t="s">
        <v>960</v>
      </c>
      <c r="B1672" s="48" t="s">
        <v>1725</v>
      </c>
      <c r="C1672" s="49" t="s">
        <v>42</v>
      </c>
      <c r="D1672" s="49" t="s">
        <v>36</v>
      </c>
      <c r="E1672" s="48" t="s">
        <v>4</v>
      </c>
      <c r="F1672" s="48" t="s">
        <v>4</v>
      </c>
      <c r="G1672" s="48" t="s">
        <v>4</v>
      </c>
      <c r="K1672" s="48"/>
      <c r="L1672" s="49"/>
      <c r="M1672" s="49"/>
      <c r="N1672" s="48"/>
      <c r="O1672" s="48"/>
    </row>
    <row r="1673" spans="1:15" hidden="1">
      <c r="A1673" s="10" t="s">
        <v>960</v>
      </c>
      <c r="B1673" s="48" t="s">
        <v>1726</v>
      </c>
      <c r="C1673" s="49" t="s">
        <v>29</v>
      </c>
      <c r="D1673" s="49" t="s">
        <v>36</v>
      </c>
      <c r="E1673" s="48" t="s">
        <v>1</v>
      </c>
      <c r="F1673" s="48" t="s">
        <v>1</v>
      </c>
      <c r="G1673" s="48" t="s">
        <v>1</v>
      </c>
      <c r="K1673" s="48"/>
      <c r="L1673" s="49"/>
      <c r="M1673" s="49"/>
      <c r="N1673" s="48"/>
      <c r="O1673" s="48"/>
    </row>
    <row r="1674" spans="1:15" hidden="1">
      <c r="A1674" s="10" t="s">
        <v>960</v>
      </c>
      <c r="B1674" s="48" t="s">
        <v>1727</v>
      </c>
      <c r="C1674" s="49" t="s">
        <v>29</v>
      </c>
      <c r="D1674" s="49" t="s">
        <v>30</v>
      </c>
      <c r="E1674" s="48" t="s">
        <v>1</v>
      </c>
      <c r="F1674" s="48" t="s">
        <v>1</v>
      </c>
      <c r="G1674" s="48" t="s">
        <v>1</v>
      </c>
      <c r="K1674" s="48"/>
      <c r="L1674" s="49"/>
      <c r="M1674" s="49"/>
      <c r="N1674" s="48"/>
      <c r="O1674" s="48"/>
    </row>
    <row r="1675" spans="1:15" hidden="1">
      <c r="A1675" s="10" t="s">
        <v>960</v>
      </c>
      <c r="B1675" s="48" t="s">
        <v>1728</v>
      </c>
      <c r="C1675" s="49" t="s">
        <v>29</v>
      </c>
      <c r="D1675" s="49" t="s">
        <v>36</v>
      </c>
      <c r="E1675" s="48" t="s">
        <v>1</v>
      </c>
      <c r="F1675" s="48" t="s">
        <v>1</v>
      </c>
      <c r="G1675" s="48" t="s">
        <v>1</v>
      </c>
      <c r="K1675" s="48"/>
      <c r="L1675" s="49"/>
      <c r="M1675" s="49"/>
      <c r="N1675" s="48"/>
      <c r="O1675" s="48"/>
    </row>
    <row r="1676" spans="1:15" hidden="1">
      <c r="A1676" s="10" t="s">
        <v>960</v>
      </c>
      <c r="B1676" s="48" t="s">
        <v>1729</v>
      </c>
      <c r="C1676" s="49" t="s">
        <v>29</v>
      </c>
      <c r="D1676" s="49" t="s">
        <v>30</v>
      </c>
      <c r="E1676" s="48" t="s">
        <v>1</v>
      </c>
      <c r="F1676" s="48" t="s">
        <v>1</v>
      </c>
      <c r="G1676" s="48" t="s">
        <v>1</v>
      </c>
      <c r="K1676" s="48"/>
      <c r="L1676" s="49"/>
      <c r="M1676" s="49"/>
      <c r="N1676" s="48"/>
      <c r="O1676" s="48"/>
    </row>
    <row r="1677" spans="1:15" hidden="1">
      <c r="A1677" s="10" t="s">
        <v>960</v>
      </c>
      <c r="B1677" s="48" t="s">
        <v>1730</v>
      </c>
      <c r="C1677" s="49" t="s">
        <v>54</v>
      </c>
      <c r="D1677" s="49" t="s">
        <v>36</v>
      </c>
      <c r="E1677" s="48" t="s">
        <v>1</v>
      </c>
      <c r="F1677" s="48" t="s">
        <v>1</v>
      </c>
      <c r="G1677" s="48" t="s">
        <v>1</v>
      </c>
      <c r="K1677" s="48"/>
      <c r="L1677" s="49"/>
      <c r="M1677" s="49"/>
      <c r="N1677" s="48"/>
      <c r="O1677" s="48"/>
    </row>
    <row r="1678" spans="1:15" hidden="1">
      <c r="A1678" s="10" t="s">
        <v>960</v>
      </c>
      <c r="B1678" s="48" t="s">
        <v>1731</v>
      </c>
      <c r="C1678" s="49" t="s">
        <v>29</v>
      </c>
      <c r="D1678" s="49" t="s">
        <v>36</v>
      </c>
      <c r="E1678" s="48" t="s">
        <v>1</v>
      </c>
      <c r="F1678" s="48" t="s">
        <v>1</v>
      </c>
      <c r="G1678" s="48" t="s">
        <v>1</v>
      </c>
      <c r="K1678" s="48"/>
      <c r="L1678" s="49"/>
      <c r="M1678" s="49"/>
      <c r="N1678" s="48"/>
      <c r="O1678" s="48"/>
    </row>
    <row r="1679" spans="1:15" hidden="1">
      <c r="A1679" s="10" t="s">
        <v>960</v>
      </c>
      <c r="B1679" s="48" t="s">
        <v>1732</v>
      </c>
      <c r="C1679" s="49" t="s">
        <v>71</v>
      </c>
      <c r="D1679" s="49" t="s">
        <v>30</v>
      </c>
      <c r="E1679" s="48" t="s">
        <v>1</v>
      </c>
      <c r="F1679" s="48" t="s">
        <v>1</v>
      </c>
      <c r="G1679" s="48" t="s">
        <v>1</v>
      </c>
      <c r="K1679" s="48"/>
      <c r="L1679" s="49"/>
      <c r="M1679" s="49"/>
      <c r="N1679" s="48"/>
      <c r="O1679" s="48"/>
    </row>
    <row r="1680" spans="1:15" hidden="1">
      <c r="A1680" s="10" t="s">
        <v>960</v>
      </c>
      <c r="B1680" s="48" t="s">
        <v>1733</v>
      </c>
      <c r="C1680" s="49" t="s">
        <v>29</v>
      </c>
      <c r="D1680" s="49" t="s">
        <v>36</v>
      </c>
      <c r="E1680" s="48" t="s">
        <v>1</v>
      </c>
      <c r="F1680" s="48" t="s">
        <v>1</v>
      </c>
      <c r="G1680" s="48" t="s">
        <v>1</v>
      </c>
      <c r="K1680" s="48"/>
      <c r="L1680" s="49"/>
      <c r="M1680" s="49"/>
      <c r="N1680" s="48"/>
      <c r="O1680" s="48"/>
    </row>
    <row r="1681" spans="1:15" hidden="1">
      <c r="A1681" s="10" t="s">
        <v>960</v>
      </c>
      <c r="B1681" s="48" t="s">
        <v>1734</v>
      </c>
      <c r="C1681" s="49" t="s">
        <v>29</v>
      </c>
      <c r="D1681" s="49" t="s">
        <v>36</v>
      </c>
      <c r="E1681" s="48" t="s">
        <v>1</v>
      </c>
      <c r="F1681" s="48" t="s">
        <v>1</v>
      </c>
      <c r="G1681" s="48" t="s">
        <v>1</v>
      </c>
      <c r="K1681" s="48"/>
      <c r="L1681" s="49"/>
      <c r="M1681" s="49"/>
      <c r="N1681" s="48"/>
      <c r="O1681" s="48"/>
    </row>
    <row r="1682" spans="1:15" hidden="1">
      <c r="A1682" s="10" t="s">
        <v>960</v>
      </c>
      <c r="B1682" s="48" t="s">
        <v>1735</v>
      </c>
      <c r="C1682" s="49" t="s">
        <v>29</v>
      </c>
      <c r="D1682" s="49" t="s">
        <v>36</v>
      </c>
      <c r="E1682" s="48" t="s">
        <v>1</v>
      </c>
      <c r="F1682" s="48" t="s">
        <v>1</v>
      </c>
      <c r="G1682" s="48" t="s">
        <v>1</v>
      </c>
      <c r="K1682" s="48"/>
      <c r="L1682" s="49"/>
      <c r="M1682" s="49"/>
      <c r="N1682" s="48"/>
      <c r="O1682" s="48"/>
    </row>
    <row r="1683" spans="1:15" hidden="1">
      <c r="A1683" s="10" t="s">
        <v>960</v>
      </c>
      <c r="B1683" s="48" t="s">
        <v>1736</v>
      </c>
      <c r="C1683" s="49" t="s">
        <v>42</v>
      </c>
      <c r="D1683" s="49" t="s">
        <v>36</v>
      </c>
      <c r="E1683" s="48" t="s">
        <v>3</v>
      </c>
      <c r="F1683" s="48" t="s">
        <v>3</v>
      </c>
      <c r="G1683" s="48" t="s">
        <v>3</v>
      </c>
      <c r="K1683" s="48"/>
      <c r="L1683" s="49"/>
      <c r="M1683" s="49"/>
      <c r="N1683" s="48"/>
      <c r="O1683" s="48"/>
    </row>
    <row r="1684" spans="1:15" hidden="1">
      <c r="A1684" s="10" t="s">
        <v>960</v>
      </c>
      <c r="B1684" s="48" t="s">
        <v>1737</v>
      </c>
      <c r="C1684" s="49" t="s">
        <v>29</v>
      </c>
      <c r="D1684" s="49" t="s">
        <v>30</v>
      </c>
      <c r="E1684" s="48" t="s">
        <v>1</v>
      </c>
      <c r="F1684" s="48" t="s">
        <v>1</v>
      </c>
      <c r="G1684" s="48" t="s">
        <v>1</v>
      </c>
      <c r="K1684" s="48"/>
      <c r="L1684" s="49"/>
      <c r="M1684" s="49"/>
      <c r="N1684" s="48"/>
      <c r="O1684" s="48"/>
    </row>
    <row r="1685" spans="1:15" hidden="1">
      <c r="A1685" s="10" t="s">
        <v>960</v>
      </c>
      <c r="B1685" s="48" t="s">
        <v>1738</v>
      </c>
      <c r="C1685" s="49" t="s">
        <v>42</v>
      </c>
      <c r="D1685" s="49" t="s">
        <v>36</v>
      </c>
      <c r="E1685" s="48" t="s">
        <v>3</v>
      </c>
      <c r="F1685" s="48" t="s">
        <v>3</v>
      </c>
      <c r="G1685" s="48" t="s">
        <v>2</v>
      </c>
      <c r="K1685" s="48"/>
      <c r="L1685" s="49"/>
      <c r="M1685" s="49"/>
      <c r="N1685" s="48"/>
      <c r="O1685" s="48"/>
    </row>
    <row r="1686" spans="1:15" hidden="1">
      <c r="A1686" s="10" t="s">
        <v>960</v>
      </c>
      <c r="B1686" s="48" t="s">
        <v>1739</v>
      </c>
      <c r="C1686" s="49" t="s">
        <v>29</v>
      </c>
      <c r="D1686" s="49" t="s">
        <v>36</v>
      </c>
      <c r="E1686" s="48" t="s">
        <v>1</v>
      </c>
      <c r="F1686" s="48" t="s">
        <v>1</v>
      </c>
      <c r="G1686" s="48" t="s">
        <v>1</v>
      </c>
      <c r="K1686" s="48"/>
      <c r="L1686" s="49"/>
      <c r="M1686" s="49"/>
      <c r="N1686" s="48"/>
      <c r="O1686" s="48"/>
    </row>
    <row r="1687" spans="1:15" hidden="1">
      <c r="A1687" s="10" t="s">
        <v>960</v>
      </c>
      <c r="B1687" s="48" t="s">
        <v>1740</v>
      </c>
      <c r="C1687" s="49" t="s">
        <v>964</v>
      </c>
      <c r="D1687" s="49" t="s">
        <v>36</v>
      </c>
      <c r="E1687" s="48" t="s">
        <v>3</v>
      </c>
      <c r="F1687" s="48" t="s">
        <v>3</v>
      </c>
      <c r="G1687" s="48" t="s">
        <v>3</v>
      </c>
      <c r="K1687" s="48"/>
      <c r="L1687" s="49"/>
      <c r="M1687" s="49"/>
      <c r="N1687" s="48"/>
      <c r="O1687" s="48"/>
    </row>
    <row r="1688" spans="1:15" hidden="1">
      <c r="A1688" s="10" t="s">
        <v>960</v>
      </c>
      <c r="B1688" s="48" t="s">
        <v>1741</v>
      </c>
      <c r="C1688" s="49" t="s">
        <v>29</v>
      </c>
      <c r="D1688" s="49" t="s">
        <v>36</v>
      </c>
      <c r="E1688" s="48" t="s">
        <v>1</v>
      </c>
      <c r="F1688" s="48" t="s">
        <v>1</v>
      </c>
      <c r="G1688" s="48" t="s">
        <v>1</v>
      </c>
      <c r="K1688" s="48"/>
      <c r="L1688" s="49"/>
      <c r="M1688" s="49"/>
      <c r="N1688" s="48"/>
      <c r="O1688" s="48"/>
    </row>
    <row r="1689" spans="1:15" hidden="1">
      <c r="A1689" s="10" t="s">
        <v>960</v>
      </c>
      <c r="B1689" s="48" t="s">
        <v>1742</v>
      </c>
      <c r="C1689" s="49" t="s">
        <v>42</v>
      </c>
      <c r="D1689" s="49" t="s">
        <v>36</v>
      </c>
      <c r="E1689" s="48" t="s">
        <v>4</v>
      </c>
      <c r="F1689" s="48" t="s">
        <v>3</v>
      </c>
      <c r="G1689" s="48" t="s">
        <v>3</v>
      </c>
      <c r="K1689" s="48"/>
      <c r="L1689" s="49"/>
      <c r="M1689" s="49"/>
      <c r="N1689" s="48"/>
      <c r="O1689" s="48"/>
    </row>
    <row r="1690" spans="1:15" hidden="1">
      <c r="A1690" s="10" t="s">
        <v>960</v>
      </c>
      <c r="B1690" s="48" t="s">
        <v>1743</v>
      </c>
      <c r="C1690" s="49" t="s">
        <v>29</v>
      </c>
      <c r="D1690" s="49" t="s">
        <v>36</v>
      </c>
      <c r="E1690" s="48" t="s">
        <v>1</v>
      </c>
      <c r="F1690" s="48" t="s">
        <v>1</v>
      </c>
      <c r="G1690" s="48" t="s">
        <v>1</v>
      </c>
      <c r="K1690" s="48"/>
      <c r="L1690" s="49"/>
      <c r="M1690" s="49"/>
      <c r="N1690" s="48"/>
      <c r="O1690" s="48"/>
    </row>
    <row r="1691" spans="1:15" hidden="1">
      <c r="A1691" s="10" t="s">
        <v>960</v>
      </c>
      <c r="B1691" s="48" t="s">
        <v>1744</v>
      </c>
      <c r="C1691" s="49" t="s">
        <v>71</v>
      </c>
      <c r="D1691" s="49" t="s">
        <v>36</v>
      </c>
      <c r="E1691" s="48" t="s">
        <v>4</v>
      </c>
      <c r="F1691" s="48" t="s">
        <v>4</v>
      </c>
      <c r="G1691" s="48" t="s">
        <v>4</v>
      </c>
      <c r="K1691" s="48"/>
      <c r="L1691" s="49"/>
      <c r="M1691" s="49"/>
      <c r="N1691" s="48"/>
      <c r="O1691" s="48"/>
    </row>
    <row r="1692" spans="1:15" hidden="1">
      <c r="A1692" s="10" t="s">
        <v>960</v>
      </c>
      <c r="B1692" s="48" t="s">
        <v>1745</v>
      </c>
      <c r="C1692" s="49" t="s">
        <v>71</v>
      </c>
      <c r="D1692" s="49" t="s">
        <v>36</v>
      </c>
      <c r="E1692" s="48" t="s">
        <v>3</v>
      </c>
      <c r="F1692" s="48" t="s">
        <v>3</v>
      </c>
      <c r="G1692" s="48" t="s">
        <v>3</v>
      </c>
      <c r="K1692" s="48"/>
      <c r="L1692" s="49"/>
      <c r="M1692" s="49"/>
      <c r="N1692" s="48"/>
      <c r="O1692" s="48"/>
    </row>
    <row r="1693" spans="1:15" hidden="1">
      <c r="A1693" s="10" t="s">
        <v>960</v>
      </c>
      <c r="B1693" s="48" t="s">
        <v>1746</v>
      </c>
      <c r="C1693" s="49" t="s">
        <v>29</v>
      </c>
      <c r="D1693" s="49" t="s">
        <v>30</v>
      </c>
      <c r="E1693" s="48" t="s">
        <v>1</v>
      </c>
      <c r="F1693" s="48" t="s">
        <v>1</v>
      </c>
      <c r="G1693" s="48" t="s">
        <v>1</v>
      </c>
      <c r="K1693" s="48"/>
      <c r="L1693" s="49"/>
      <c r="M1693" s="49"/>
      <c r="N1693" s="48"/>
      <c r="O1693" s="48"/>
    </row>
    <row r="1694" spans="1:15" hidden="1">
      <c r="A1694" s="10" t="s">
        <v>960</v>
      </c>
      <c r="B1694" s="48" t="s">
        <v>1747</v>
      </c>
      <c r="C1694" s="49" t="s">
        <v>29</v>
      </c>
      <c r="D1694" s="49" t="s">
        <v>30</v>
      </c>
      <c r="E1694" s="48" t="s">
        <v>1</v>
      </c>
      <c r="F1694" s="48" t="s">
        <v>1</v>
      </c>
      <c r="G1694" s="48" t="s">
        <v>1</v>
      </c>
      <c r="K1694" s="48"/>
      <c r="L1694" s="49"/>
      <c r="M1694" s="49"/>
      <c r="N1694" s="48"/>
      <c r="O1694" s="48"/>
    </row>
    <row r="1695" spans="1:15" hidden="1">
      <c r="A1695" s="10" t="s">
        <v>960</v>
      </c>
      <c r="B1695" s="48" t="s">
        <v>1748</v>
      </c>
      <c r="C1695" s="49" t="s">
        <v>29</v>
      </c>
      <c r="D1695" s="49" t="s">
        <v>36</v>
      </c>
      <c r="E1695" s="48" t="s">
        <v>1</v>
      </c>
      <c r="F1695" s="48" t="s">
        <v>1</v>
      </c>
      <c r="G1695" s="48" t="s">
        <v>1</v>
      </c>
      <c r="K1695" s="48"/>
      <c r="L1695" s="49"/>
      <c r="M1695" s="49"/>
      <c r="N1695" s="48"/>
      <c r="O1695" s="48"/>
    </row>
    <row r="1696" spans="1:15" hidden="1">
      <c r="A1696" s="10" t="s">
        <v>960</v>
      </c>
      <c r="B1696" s="48" t="s">
        <v>1749</v>
      </c>
      <c r="C1696" s="49" t="s">
        <v>29</v>
      </c>
      <c r="D1696" s="49" t="s">
        <v>30</v>
      </c>
      <c r="E1696" s="48" t="s">
        <v>1</v>
      </c>
      <c r="F1696" s="48" t="s">
        <v>1</v>
      </c>
      <c r="G1696" s="48" t="s">
        <v>1</v>
      </c>
      <c r="K1696" s="48"/>
      <c r="L1696" s="49"/>
      <c r="M1696" s="49"/>
      <c r="N1696" s="48"/>
      <c r="O1696" s="48"/>
    </row>
    <row r="1697" spans="1:15" hidden="1">
      <c r="A1697" s="10" t="s">
        <v>960</v>
      </c>
      <c r="B1697" s="48" t="s">
        <v>1750</v>
      </c>
      <c r="C1697" s="49" t="s">
        <v>35</v>
      </c>
      <c r="D1697" s="49" t="s">
        <v>36</v>
      </c>
      <c r="E1697" s="48" t="s">
        <v>4</v>
      </c>
      <c r="F1697" s="48" t="s">
        <v>4</v>
      </c>
      <c r="G1697" s="48" t="s">
        <v>4</v>
      </c>
      <c r="I1697">
        <v>1</v>
      </c>
      <c r="K1697" s="48"/>
      <c r="L1697" s="49"/>
      <c r="M1697" s="49"/>
      <c r="N1697" s="48"/>
      <c r="O1697" s="48"/>
    </row>
    <row r="1698" spans="1:15" hidden="1">
      <c r="A1698" s="10" t="s">
        <v>960</v>
      </c>
      <c r="B1698" s="48" t="s">
        <v>1751</v>
      </c>
      <c r="C1698" s="49" t="s">
        <v>29</v>
      </c>
      <c r="D1698" s="49" t="s">
        <v>36</v>
      </c>
      <c r="E1698" s="48" t="s">
        <v>1</v>
      </c>
      <c r="F1698" s="48" t="s">
        <v>1</v>
      </c>
      <c r="G1698" s="48" t="s">
        <v>1</v>
      </c>
      <c r="K1698" s="48"/>
      <c r="L1698" s="49"/>
      <c r="M1698" s="49"/>
      <c r="N1698" s="48"/>
      <c r="O1698" s="48"/>
    </row>
    <row r="1699" spans="1:15" hidden="1">
      <c r="A1699" s="10" t="s">
        <v>960</v>
      </c>
      <c r="B1699" s="48" t="s">
        <v>1752</v>
      </c>
      <c r="C1699" s="49" t="s">
        <v>29</v>
      </c>
      <c r="D1699" s="49" t="s">
        <v>30</v>
      </c>
      <c r="E1699" s="48" t="s">
        <v>1</v>
      </c>
      <c r="F1699" s="48" t="s">
        <v>1</v>
      </c>
      <c r="G1699" s="48" t="s">
        <v>1</v>
      </c>
      <c r="K1699" s="48"/>
      <c r="L1699" s="49"/>
      <c r="M1699" s="49"/>
      <c r="N1699" s="48"/>
      <c r="O1699" s="48"/>
    </row>
    <row r="1700" spans="1:15" hidden="1">
      <c r="A1700" s="10" t="s">
        <v>960</v>
      </c>
      <c r="B1700" s="48" t="s">
        <v>1753</v>
      </c>
      <c r="C1700" s="49" t="s">
        <v>29</v>
      </c>
      <c r="D1700" s="49" t="s">
        <v>36</v>
      </c>
      <c r="E1700" s="48" t="s">
        <v>1</v>
      </c>
      <c r="F1700" s="48" t="s">
        <v>1</v>
      </c>
      <c r="G1700" s="48" t="s">
        <v>1</v>
      </c>
      <c r="K1700" s="48"/>
      <c r="L1700" s="49"/>
      <c r="M1700" s="49"/>
      <c r="N1700" s="48"/>
      <c r="O1700" s="48"/>
    </row>
    <row r="1701" spans="1:15" hidden="1">
      <c r="A1701" s="10" t="s">
        <v>960</v>
      </c>
      <c r="B1701" s="48" t="s">
        <v>1754</v>
      </c>
      <c r="C1701" s="49" t="s">
        <v>29</v>
      </c>
      <c r="D1701" s="49" t="s">
        <v>30</v>
      </c>
      <c r="E1701" s="48" t="s">
        <v>1</v>
      </c>
      <c r="F1701" s="48" t="s">
        <v>1</v>
      </c>
      <c r="G1701" s="48" t="s">
        <v>1</v>
      </c>
      <c r="K1701" s="48"/>
      <c r="L1701" s="49"/>
      <c r="M1701" s="49"/>
      <c r="N1701" s="48"/>
      <c r="O1701" s="48"/>
    </row>
    <row r="1702" spans="1:15" hidden="1">
      <c r="A1702" s="10" t="s">
        <v>960</v>
      </c>
      <c r="B1702" s="48" t="s">
        <v>1755</v>
      </c>
      <c r="C1702" s="49" t="s">
        <v>29</v>
      </c>
      <c r="D1702" s="49" t="s">
        <v>36</v>
      </c>
      <c r="E1702" s="48" t="s">
        <v>1</v>
      </c>
      <c r="F1702" s="48" t="s">
        <v>1</v>
      </c>
      <c r="G1702" s="48" t="s">
        <v>1</v>
      </c>
      <c r="K1702" s="48"/>
      <c r="L1702" s="49"/>
      <c r="M1702" s="49"/>
      <c r="N1702" s="48"/>
      <c r="O1702" s="48"/>
    </row>
    <row r="1703" spans="1:15" hidden="1">
      <c r="A1703" s="10" t="s">
        <v>960</v>
      </c>
      <c r="B1703" s="48" t="s">
        <v>1756</v>
      </c>
      <c r="C1703" s="49" t="s">
        <v>29</v>
      </c>
      <c r="D1703" s="49" t="s">
        <v>30</v>
      </c>
      <c r="E1703" s="48" t="s">
        <v>1</v>
      </c>
      <c r="F1703" s="48" t="s">
        <v>1</v>
      </c>
      <c r="G1703" s="48" t="s">
        <v>1</v>
      </c>
      <c r="K1703" s="48"/>
      <c r="L1703" s="49"/>
      <c r="M1703" s="49"/>
      <c r="N1703" s="48"/>
      <c r="O1703" s="48"/>
    </row>
    <row r="1704" spans="1:15" hidden="1">
      <c r="A1704" s="10" t="s">
        <v>960</v>
      </c>
      <c r="B1704" s="48" t="s">
        <v>1757</v>
      </c>
      <c r="C1704" s="49" t="s">
        <v>29</v>
      </c>
      <c r="D1704" s="49" t="s">
        <v>30</v>
      </c>
      <c r="E1704" s="48" t="s">
        <v>1</v>
      </c>
      <c r="F1704" s="48" t="s">
        <v>1</v>
      </c>
      <c r="G1704" s="48" t="s">
        <v>1</v>
      </c>
      <c r="K1704" s="48"/>
      <c r="L1704" s="49"/>
      <c r="M1704" s="49"/>
      <c r="N1704" s="48"/>
      <c r="O1704" s="48"/>
    </row>
    <row r="1705" spans="1:15" hidden="1">
      <c r="A1705" s="10" t="s">
        <v>960</v>
      </c>
      <c r="B1705" s="48" t="s">
        <v>1758</v>
      </c>
      <c r="C1705" s="49" t="s">
        <v>29</v>
      </c>
      <c r="D1705" s="49" t="s">
        <v>36</v>
      </c>
      <c r="E1705" s="48" t="s">
        <v>1</v>
      </c>
      <c r="F1705" s="48" t="s">
        <v>1</v>
      </c>
      <c r="G1705" s="48" t="s">
        <v>1</v>
      </c>
      <c r="K1705" s="48"/>
      <c r="L1705" s="49"/>
      <c r="M1705" s="49"/>
      <c r="N1705" s="48"/>
      <c r="O1705" s="48"/>
    </row>
    <row r="1706" spans="1:15" hidden="1">
      <c r="A1706" s="10" t="s">
        <v>960</v>
      </c>
      <c r="B1706" s="48" t="s">
        <v>1759</v>
      </c>
      <c r="C1706" s="49" t="s">
        <v>54</v>
      </c>
      <c r="D1706" s="49" t="s">
        <v>36</v>
      </c>
      <c r="E1706" s="48" t="s">
        <v>1</v>
      </c>
      <c r="F1706" s="48" t="s">
        <v>1</v>
      </c>
      <c r="G1706" s="48" t="s">
        <v>1</v>
      </c>
      <c r="K1706" s="48"/>
      <c r="L1706" s="49"/>
      <c r="M1706" s="49"/>
      <c r="N1706" s="48"/>
      <c r="O1706" s="48"/>
    </row>
    <row r="1707" spans="1:15" hidden="1">
      <c r="A1707" s="10" t="s">
        <v>960</v>
      </c>
      <c r="B1707" s="48" t="s">
        <v>1760</v>
      </c>
      <c r="C1707" s="49" t="s">
        <v>54</v>
      </c>
      <c r="D1707" s="49" t="s">
        <v>36</v>
      </c>
      <c r="E1707" s="48" t="s">
        <v>2</v>
      </c>
      <c r="F1707" s="48" t="s">
        <v>1</v>
      </c>
      <c r="G1707" s="48" t="s">
        <v>1</v>
      </c>
      <c r="K1707" s="48"/>
      <c r="L1707" s="49"/>
      <c r="M1707" s="49"/>
      <c r="N1707" s="48"/>
      <c r="O1707" s="48"/>
    </row>
    <row r="1708" spans="1:15" hidden="1">
      <c r="A1708" s="10" t="s">
        <v>960</v>
      </c>
      <c r="B1708" s="48" t="s">
        <v>1761</v>
      </c>
      <c r="C1708" s="49" t="s">
        <v>29</v>
      </c>
      <c r="D1708" s="49" t="s">
        <v>30</v>
      </c>
      <c r="E1708" s="48" t="s">
        <v>1</v>
      </c>
      <c r="F1708" s="48" t="s">
        <v>1</v>
      </c>
      <c r="G1708" s="48" t="s">
        <v>1</v>
      </c>
      <c r="K1708" s="48"/>
      <c r="L1708" s="49"/>
      <c r="M1708" s="49"/>
      <c r="N1708" s="48"/>
      <c r="O1708" s="48"/>
    </row>
    <row r="1709" spans="1:15" hidden="1">
      <c r="A1709" s="10" t="s">
        <v>960</v>
      </c>
      <c r="B1709" s="48" t="s">
        <v>1762</v>
      </c>
      <c r="C1709" s="49" t="s">
        <v>60</v>
      </c>
      <c r="D1709" s="49" t="s">
        <v>30</v>
      </c>
      <c r="E1709" s="48" t="s">
        <v>4</v>
      </c>
      <c r="F1709" s="48" t="s">
        <v>4</v>
      </c>
      <c r="G1709" s="48" t="s">
        <v>4</v>
      </c>
      <c r="I1709">
        <v>1</v>
      </c>
      <c r="K1709" t="b">
        <f>G1709=F1709</f>
        <v>1</v>
      </c>
      <c r="L1709" s="49"/>
      <c r="M1709" s="49"/>
      <c r="N1709" s="48"/>
      <c r="O1709" s="48"/>
    </row>
    <row r="1710" spans="1:15" hidden="1">
      <c r="A1710" s="10" t="s">
        <v>960</v>
      </c>
      <c r="B1710" s="48" t="s">
        <v>1763</v>
      </c>
      <c r="C1710" s="49" t="s">
        <v>29</v>
      </c>
      <c r="D1710" s="49" t="s">
        <v>30</v>
      </c>
      <c r="E1710" s="48" t="s">
        <v>1</v>
      </c>
      <c r="F1710" s="48" t="s">
        <v>1</v>
      </c>
      <c r="G1710" s="48" t="s">
        <v>1</v>
      </c>
      <c r="K1710" s="48"/>
      <c r="L1710" s="49"/>
      <c r="M1710" s="49"/>
      <c r="N1710" s="48"/>
      <c r="O1710" s="48"/>
    </row>
    <row r="1711" spans="1:15" hidden="1">
      <c r="A1711" s="10" t="s">
        <v>960</v>
      </c>
      <c r="B1711" s="48" t="s">
        <v>1764</v>
      </c>
      <c r="C1711" s="49" t="s">
        <v>29</v>
      </c>
      <c r="D1711" s="49" t="s">
        <v>30</v>
      </c>
      <c r="E1711" s="48" t="s">
        <v>1</v>
      </c>
      <c r="F1711" s="48" t="s">
        <v>1</v>
      </c>
      <c r="G1711" s="48" t="s">
        <v>1</v>
      </c>
      <c r="K1711" s="48"/>
      <c r="L1711" s="49"/>
      <c r="M1711" s="49"/>
      <c r="N1711" s="48"/>
      <c r="O1711" s="48"/>
    </row>
    <row r="1712" spans="1:15" hidden="1">
      <c r="A1712" s="10" t="s">
        <v>960</v>
      </c>
      <c r="B1712" s="48" t="s">
        <v>1765</v>
      </c>
      <c r="C1712" s="49" t="s">
        <v>29</v>
      </c>
      <c r="D1712" s="49" t="s">
        <v>30</v>
      </c>
      <c r="E1712" s="48" t="s">
        <v>3</v>
      </c>
      <c r="F1712" s="48" t="s">
        <v>3</v>
      </c>
      <c r="G1712" s="48" t="s">
        <v>3</v>
      </c>
      <c r="K1712" s="48"/>
      <c r="L1712" s="49"/>
      <c r="M1712" s="49"/>
      <c r="N1712" s="48"/>
      <c r="O1712" s="48"/>
    </row>
    <row r="1713" spans="1:15" hidden="1">
      <c r="A1713" s="10" t="s">
        <v>960</v>
      </c>
      <c r="B1713" s="48" t="s">
        <v>1766</v>
      </c>
      <c r="C1713" s="49" t="s">
        <v>29</v>
      </c>
      <c r="D1713" s="49" t="s">
        <v>36</v>
      </c>
      <c r="E1713" s="48" t="s">
        <v>1</v>
      </c>
      <c r="F1713" s="48" t="s">
        <v>1</v>
      </c>
      <c r="G1713" s="48" t="s">
        <v>1</v>
      </c>
      <c r="K1713" s="48"/>
      <c r="L1713" s="49"/>
      <c r="M1713" s="49"/>
      <c r="N1713" s="48"/>
      <c r="O1713" s="48"/>
    </row>
    <row r="1714" spans="1:15" hidden="1">
      <c r="A1714" s="10" t="s">
        <v>960</v>
      </c>
      <c r="B1714" s="48" t="s">
        <v>1767</v>
      </c>
      <c r="C1714" s="49" t="s">
        <v>35</v>
      </c>
      <c r="D1714" s="49" t="s">
        <v>36</v>
      </c>
      <c r="E1714" s="48" t="s">
        <v>3</v>
      </c>
      <c r="F1714" s="48" t="s">
        <v>3</v>
      </c>
      <c r="G1714" s="48" t="s">
        <v>3</v>
      </c>
      <c r="I1714">
        <v>1</v>
      </c>
      <c r="K1714" s="48"/>
      <c r="L1714" s="49"/>
      <c r="M1714" s="49"/>
      <c r="N1714" s="48"/>
      <c r="O1714" s="48"/>
    </row>
    <row r="1715" spans="1:15" hidden="1">
      <c r="A1715" s="10" t="s">
        <v>960</v>
      </c>
      <c r="B1715" s="48" t="s">
        <v>1768</v>
      </c>
      <c r="C1715" s="49" t="s">
        <v>35</v>
      </c>
      <c r="D1715" s="49" t="s">
        <v>36</v>
      </c>
      <c r="E1715" s="48" t="s">
        <v>2</v>
      </c>
      <c r="F1715" s="48" t="s">
        <v>2</v>
      </c>
      <c r="G1715" s="48" t="s">
        <v>1</v>
      </c>
      <c r="K1715" s="48"/>
      <c r="L1715" s="49"/>
      <c r="M1715" s="49"/>
      <c r="N1715" s="48"/>
      <c r="O1715" s="48"/>
    </row>
    <row r="1716" spans="1:15" hidden="1">
      <c r="A1716" s="10" t="s">
        <v>960</v>
      </c>
      <c r="B1716" s="48" t="s">
        <v>1769</v>
      </c>
      <c r="C1716" s="49" t="s">
        <v>42</v>
      </c>
      <c r="D1716" s="49" t="s">
        <v>30</v>
      </c>
      <c r="E1716" s="48" t="s">
        <v>1</v>
      </c>
      <c r="F1716" s="48" t="s">
        <v>1</v>
      </c>
      <c r="G1716" s="48" t="s">
        <v>1</v>
      </c>
      <c r="K1716" s="48"/>
      <c r="L1716" s="49"/>
      <c r="M1716" s="49"/>
      <c r="N1716" s="48"/>
      <c r="O1716" s="48"/>
    </row>
    <row r="1717" spans="1:15" hidden="1">
      <c r="A1717" s="10" t="s">
        <v>960</v>
      </c>
      <c r="B1717" s="48" t="s">
        <v>1770</v>
      </c>
      <c r="C1717" s="49" t="s">
        <v>60</v>
      </c>
      <c r="D1717" s="49" t="s">
        <v>30</v>
      </c>
      <c r="E1717" s="48" t="s">
        <v>3</v>
      </c>
      <c r="F1717" s="48" t="s">
        <v>2</v>
      </c>
      <c r="G1717" s="48" t="s">
        <v>1</v>
      </c>
      <c r="K1717" s="48"/>
      <c r="L1717" s="49"/>
      <c r="M1717" s="49"/>
      <c r="N1717" s="48"/>
      <c r="O1717" s="48"/>
    </row>
    <row r="1718" spans="1:15" hidden="1">
      <c r="A1718" s="10" t="s">
        <v>960</v>
      </c>
      <c r="B1718" s="48" t="s">
        <v>1771</v>
      </c>
      <c r="C1718" s="49" t="s">
        <v>29</v>
      </c>
      <c r="D1718" s="49" t="s">
        <v>36</v>
      </c>
      <c r="E1718" s="48" t="s">
        <v>1</v>
      </c>
      <c r="F1718" s="48" t="s">
        <v>1</v>
      </c>
      <c r="G1718" s="48" t="s">
        <v>1</v>
      </c>
      <c r="K1718" s="48"/>
      <c r="L1718" s="49"/>
      <c r="M1718" s="49"/>
      <c r="N1718" s="48"/>
      <c r="O1718" s="48"/>
    </row>
    <row r="1719" spans="1:15" hidden="1">
      <c r="A1719" s="10" t="s">
        <v>960</v>
      </c>
      <c r="B1719" s="48" t="s">
        <v>1772</v>
      </c>
      <c r="C1719" s="49" t="s">
        <v>29</v>
      </c>
      <c r="D1719" s="49" t="s">
        <v>36</v>
      </c>
      <c r="E1719" s="48" t="s">
        <v>4</v>
      </c>
      <c r="F1719" s="48" t="s">
        <v>1</v>
      </c>
      <c r="G1719" s="48" t="s">
        <v>1</v>
      </c>
      <c r="K1719" s="48"/>
      <c r="L1719" s="49"/>
      <c r="M1719" s="49"/>
      <c r="N1719" s="48"/>
      <c r="O1719" s="48"/>
    </row>
    <row r="1720" spans="1:15" hidden="1">
      <c r="A1720" s="10" t="s">
        <v>960</v>
      </c>
      <c r="B1720" s="48" t="s">
        <v>1773</v>
      </c>
      <c r="C1720" s="49" t="s">
        <v>71</v>
      </c>
      <c r="D1720" s="49" t="s">
        <v>36</v>
      </c>
      <c r="E1720" s="48" t="s">
        <v>4</v>
      </c>
      <c r="F1720" s="48" t="s">
        <v>4</v>
      </c>
      <c r="G1720" s="48" t="s">
        <v>4</v>
      </c>
      <c r="K1720" s="48"/>
      <c r="L1720" s="49"/>
      <c r="M1720" s="49"/>
      <c r="N1720" s="48"/>
      <c r="O1720" s="48"/>
    </row>
    <row r="1721" spans="1:15" hidden="1">
      <c r="A1721" s="10" t="s">
        <v>960</v>
      </c>
      <c r="B1721" s="48" t="s">
        <v>1774</v>
      </c>
      <c r="C1721" s="49" t="s">
        <v>54</v>
      </c>
      <c r="D1721" s="49" t="s">
        <v>36</v>
      </c>
      <c r="E1721" s="48" t="s">
        <v>2</v>
      </c>
      <c r="F1721" s="48" t="s">
        <v>2</v>
      </c>
      <c r="G1721" s="48" t="s">
        <v>2</v>
      </c>
      <c r="K1721" s="48"/>
      <c r="L1721" s="49"/>
      <c r="M1721" s="49"/>
      <c r="N1721" s="48"/>
      <c r="O1721" s="48"/>
    </row>
    <row r="1722" spans="1:15" hidden="1">
      <c r="A1722" s="10" t="s">
        <v>960</v>
      </c>
      <c r="B1722" s="48" t="s">
        <v>1775</v>
      </c>
      <c r="C1722" s="49" t="s">
        <v>29</v>
      </c>
      <c r="D1722" s="49" t="s">
        <v>30</v>
      </c>
      <c r="E1722" s="48" t="s">
        <v>1</v>
      </c>
      <c r="F1722" s="48" t="s">
        <v>1</v>
      </c>
      <c r="G1722" s="48" t="s">
        <v>1</v>
      </c>
      <c r="K1722" s="48"/>
      <c r="L1722" s="49"/>
      <c r="M1722" s="49"/>
      <c r="N1722" s="48"/>
      <c r="O1722" s="48"/>
    </row>
    <row r="1723" spans="1:15" hidden="1">
      <c r="A1723" s="10" t="s">
        <v>960</v>
      </c>
      <c r="B1723" s="48" t="s">
        <v>1776</v>
      </c>
      <c r="C1723" s="49" t="s">
        <v>29</v>
      </c>
      <c r="D1723" s="49" t="s">
        <v>30</v>
      </c>
      <c r="E1723" s="48" t="s">
        <v>1</v>
      </c>
      <c r="F1723" s="48" t="s">
        <v>1</v>
      </c>
      <c r="G1723" s="48" t="s">
        <v>1</v>
      </c>
      <c r="K1723" s="48"/>
      <c r="L1723" s="49"/>
      <c r="M1723" s="49"/>
      <c r="N1723" s="48"/>
      <c r="O1723" s="48"/>
    </row>
    <row r="1724" spans="1:15" hidden="1">
      <c r="A1724" s="10" t="s">
        <v>960</v>
      </c>
      <c r="B1724" s="48" t="s">
        <v>1777</v>
      </c>
      <c r="C1724" s="49" t="s">
        <v>29</v>
      </c>
      <c r="D1724" s="49" t="s">
        <v>36</v>
      </c>
      <c r="E1724" s="48" t="s">
        <v>1</v>
      </c>
      <c r="F1724" s="48" t="s">
        <v>1</v>
      </c>
      <c r="G1724" s="48" t="s">
        <v>1</v>
      </c>
      <c r="K1724" s="48"/>
      <c r="L1724" s="49"/>
      <c r="M1724" s="49"/>
      <c r="N1724" s="48"/>
      <c r="O1724" s="48"/>
    </row>
    <row r="1725" spans="1:15" hidden="1">
      <c r="A1725" s="10" t="s">
        <v>960</v>
      </c>
      <c r="B1725" s="48" t="s">
        <v>1778</v>
      </c>
      <c r="C1725" s="49" t="s">
        <v>29</v>
      </c>
      <c r="D1725" s="49" t="s">
        <v>30</v>
      </c>
      <c r="E1725" s="48" t="s">
        <v>1</v>
      </c>
      <c r="F1725" s="48" t="s">
        <v>1</v>
      </c>
      <c r="G1725" s="48" t="s">
        <v>1</v>
      </c>
      <c r="K1725" s="48"/>
      <c r="L1725" s="49"/>
      <c r="M1725" s="49"/>
      <c r="N1725" s="48"/>
      <c r="O1725" s="48"/>
    </row>
    <row r="1726" spans="1:15" hidden="1">
      <c r="A1726" s="10" t="s">
        <v>960</v>
      </c>
      <c r="B1726" s="48" t="s">
        <v>1779</v>
      </c>
      <c r="C1726" s="49" t="s">
        <v>54</v>
      </c>
      <c r="D1726" s="49" t="s">
        <v>30</v>
      </c>
      <c r="E1726" s="48" t="s">
        <v>1</v>
      </c>
      <c r="F1726" s="48" t="s">
        <v>1</v>
      </c>
      <c r="G1726" s="48" t="s">
        <v>1</v>
      </c>
      <c r="K1726" s="48"/>
      <c r="L1726" s="49"/>
      <c r="M1726" s="49"/>
      <c r="N1726" s="48"/>
      <c r="O1726" s="48"/>
    </row>
    <row r="1727" spans="1:15" hidden="1">
      <c r="A1727" s="10" t="s">
        <v>960</v>
      </c>
      <c r="B1727" s="48" t="s">
        <v>1780</v>
      </c>
      <c r="C1727" s="49" t="s">
        <v>29</v>
      </c>
      <c r="D1727" s="49" t="s">
        <v>36</v>
      </c>
      <c r="E1727" s="48" t="s">
        <v>1</v>
      </c>
      <c r="F1727" s="48" t="s">
        <v>1</v>
      </c>
      <c r="G1727" s="48" t="s">
        <v>1</v>
      </c>
      <c r="K1727" s="48"/>
      <c r="L1727" s="49"/>
      <c r="M1727" s="49"/>
      <c r="N1727" s="48"/>
      <c r="O1727" s="48"/>
    </row>
    <row r="1728" spans="1:15" hidden="1">
      <c r="A1728" s="10" t="s">
        <v>960</v>
      </c>
      <c r="B1728" s="48" t="s">
        <v>1781</v>
      </c>
      <c r="C1728" s="49" t="s">
        <v>54</v>
      </c>
      <c r="D1728" s="49" t="s">
        <v>36</v>
      </c>
      <c r="E1728" s="48" t="s">
        <v>1</v>
      </c>
      <c r="F1728" s="48" t="s">
        <v>1</v>
      </c>
      <c r="G1728" s="48" t="s">
        <v>1</v>
      </c>
      <c r="K1728" s="48"/>
      <c r="L1728" s="49"/>
      <c r="M1728" s="49"/>
      <c r="N1728" s="48"/>
      <c r="O1728" s="48"/>
    </row>
    <row r="1729" spans="1:15" hidden="1">
      <c r="A1729" s="10" t="s">
        <v>960</v>
      </c>
      <c r="B1729" s="48" t="s">
        <v>1782</v>
      </c>
      <c r="C1729" s="49" t="s">
        <v>42</v>
      </c>
      <c r="D1729" s="49" t="s">
        <v>36</v>
      </c>
      <c r="E1729" s="48" t="s">
        <v>3</v>
      </c>
      <c r="F1729" s="48" t="s">
        <v>3</v>
      </c>
      <c r="G1729" s="48" t="s">
        <v>3</v>
      </c>
      <c r="K1729" s="48"/>
      <c r="L1729" s="49"/>
      <c r="M1729" s="49"/>
      <c r="N1729" s="48"/>
      <c r="O1729" s="48"/>
    </row>
    <row r="1730" spans="1:15" hidden="1">
      <c r="A1730" s="10" t="s">
        <v>960</v>
      </c>
      <c r="B1730" s="48" t="s">
        <v>1783</v>
      </c>
      <c r="C1730" s="49" t="s">
        <v>29</v>
      </c>
      <c r="D1730" s="49" t="s">
        <v>30</v>
      </c>
      <c r="E1730" s="48" t="s">
        <v>1</v>
      </c>
      <c r="F1730" s="48" t="s">
        <v>1</v>
      </c>
      <c r="G1730" s="48" t="s">
        <v>1</v>
      </c>
      <c r="K1730" s="48"/>
      <c r="L1730" s="49"/>
      <c r="M1730" s="49"/>
      <c r="N1730" s="48"/>
      <c r="O1730" s="48"/>
    </row>
    <row r="1731" spans="1:15" hidden="1">
      <c r="A1731" s="10" t="s">
        <v>960</v>
      </c>
      <c r="B1731" s="48" t="s">
        <v>1784</v>
      </c>
      <c r="C1731" s="49" t="s">
        <v>29</v>
      </c>
      <c r="D1731" s="49" t="s">
        <v>30</v>
      </c>
      <c r="E1731" s="48" t="s">
        <v>1</v>
      </c>
      <c r="F1731" s="48" t="s">
        <v>1</v>
      </c>
      <c r="G1731" s="48" t="s">
        <v>1</v>
      </c>
      <c r="K1731" s="48"/>
      <c r="L1731" s="49"/>
      <c r="M1731" s="49"/>
      <c r="N1731" s="48"/>
      <c r="O1731" s="48"/>
    </row>
    <row r="1732" spans="1:15" hidden="1">
      <c r="A1732" s="10" t="s">
        <v>960</v>
      </c>
      <c r="B1732" s="48" t="s">
        <v>1785</v>
      </c>
      <c r="C1732" s="49" t="s">
        <v>29</v>
      </c>
      <c r="D1732" s="49" t="s">
        <v>36</v>
      </c>
      <c r="E1732" s="48" t="s">
        <v>1</v>
      </c>
      <c r="F1732" s="48" t="s">
        <v>1</v>
      </c>
      <c r="G1732" s="48" t="s">
        <v>1</v>
      </c>
      <c r="K1732" s="48"/>
      <c r="L1732" s="49"/>
      <c r="M1732" s="49"/>
      <c r="N1732" s="48"/>
      <c r="O1732" s="48"/>
    </row>
    <row r="1733" spans="1:15" hidden="1">
      <c r="A1733" s="10" t="s">
        <v>960</v>
      </c>
      <c r="B1733" s="48" t="s">
        <v>1786</v>
      </c>
      <c r="C1733" s="49" t="s">
        <v>29</v>
      </c>
      <c r="D1733" s="49" t="s">
        <v>30</v>
      </c>
      <c r="E1733" s="48" t="s">
        <v>1</v>
      </c>
      <c r="F1733" s="48" t="s">
        <v>1</v>
      </c>
      <c r="G1733" s="48" t="s">
        <v>1</v>
      </c>
      <c r="K1733" s="48"/>
      <c r="L1733" s="49"/>
      <c r="M1733" s="49"/>
      <c r="N1733" s="48"/>
      <c r="O1733" s="48"/>
    </row>
    <row r="1734" spans="1:15" hidden="1">
      <c r="A1734" s="10" t="s">
        <v>960</v>
      </c>
      <c r="B1734" s="48" t="s">
        <v>1787</v>
      </c>
      <c r="C1734" s="49" t="s">
        <v>29</v>
      </c>
      <c r="D1734" s="49" t="s">
        <v>30</v>
      </c>
      <c r="E1734" s="48" t="s">
        <v>1</v>
      </c>
      <c r="F1734" s="48" t="s">
        <v>1</v>
      </c>
      <c r="G1734" s="48" t="s">
        <v>1</v>
      </c>
      <c r="K1734" s="48"/>
      <c r="L1734" s="49"/>
      <c r="M1734" s="49"/>
      <c r="N1734" s="48"/>
      <c r="O1734" s="48"/>
    </row>
    <row r="1735" spans="1:15" hidden="1">
      <c r="A1735" s="10" t="s">
        <v>960</v>
      </c>
      <c r="B1735" s="48" t="s">
        <v>1788</v>
      </c>
      <c r="C1735" s="49" t="s">
        <v>29</v>
      </c>
      <c r="D1735" s="49" t="s">
        <v>30</v>
      </c>
      <c r="E1735" s="48" t="s">
        <v>1</v>
      </c>
      <c r="F1735" s="48" t="s">
        <v>1</v>
      </c>
      <c r="G1735" s="48" t="s">
        <v>1</v>
      </c>
      <c r="K1735" s="48"/>
      <c r="L1735" s="49"/>
      <c r="M1735" s="49"/>
      <c r="N1735" s="48"/>
      <c r="O1735" s="48"/>
    </row>
    <row r="1736" spans="1:15" hidden="1">
      <c r="A1736" s="10" t="s">
        <v>960</v>
      </c>
      <c r="B1736" s="48" t="s">
        <v>1789</v>
      </c>
      <c r="C1736" s="49" t="s">
        <v>29</v>
      </c>
      <c r="D1736" s="49" t="s">
        <v>30</v>
      </c>
      <c r="E1736" s="48" t="s">
        <v>1</v>
      </c>
      <c r="F1736" s="48" t="s">
        <v>1</v>
      </c>
      <c r="G1736" s="48" t="s">
        <v>1</v>
      </c>
      <c r="K1736" s="48"/>
      <c r="L1736" s="49"/>
      <c r="M1736" s="49"/>
      <c r="N1736" s="48"/>
      <c r="O1736" s="48"/>
    </row>
    <row r="1737" spans="1:15" hidden="1">
      <c r="A1737" s="10" t="s">
        <v>960</v>
      </c>
      <c r="B1737" s="48" t="s">
        <v>1790</v>
      </c>
      <c r="C1737" s="49" t="s">
        <v>29</v>
      </c>
      <c r="D1737" s="49" t="s">
        <v>30</v>
      </c>
      <c r="E1737" s="48" t="s">
        <v>1</v>
      </c>
      <c r="F1737" s="48" t="s">
        <v>1</v>
      </c>
      <c r="G1737" s="48" t="s">
        <v>1</v>
      </c>
      <c r="K1737" s="48"/>
      <c r="L1737" s="49"/>
      <c r="M1737" s="49"/>
      <c r="N1737" s="48"/>
      <c r="O1737" s="48"/>
    </row>
    <row r="1738" spans="1:15" hidden="1">
      <c r="A1738" s="10" t="s">
        <v>960</v>
      </c>
      <c r="B1738" s="48" t="s">
        <v>1791</v>
      </c>
      <c r="C1738" s="49" t="s">
        <v>42</v>
      </c>
      <c r="D1738" s="49" t="s">
        <v>36</v>
      </c>
      <c r="E1738" s="48" t="s">
        <v>1</v>
      </c>
      <c r="F1738" s="48" t="s">
        <v>1</v>
      </c>
      <c r="G1738" s="48" t="s">
        <v>1</v>
      </c>
      <c r="K1738" s="48"/>
      <c r="L1738" s="49"/>
      <c r="M1738" s="49"/>
      <c r="N1738" s="48"/>
      <c r="O1738" s="48"/>
    </row>
    <row r="1739" spans="1:15" hidden="1">
      <c r="A1739" s="10" t="s">
        <v>960</v>
      </c>
      <c r="B1739" s="48" t="s">
        <v>1792</v>
      </c>
      <c r="C1739" s="49" t="s">
        <v>29</v>
      </c>
      <c r="D1739" s="49" t="s">
        <v>36</v>
      </c>
      <c r="E1739" s="48" t="s">
        <v>1</v>
      </c>
      <c r="F1739" s="48" t="s">
        <v>1</v>
      </c>
      <c r="G1739" s="48" t="s">
        <v>1</v>
      </c>
      <c r="K1739" s="48"/>
      <c r="L1739" s="49"/>
      <c r="M1739" s="49"/>
      <c r="N1739" s="48"/>
      <c r="O1739" s="48"/>
    </row>
    <row r="1740" spans="1:15" hidden="1">
      <c r="A1740" s="10" t="s">
        <v>960</v>
      </c>
      <c r="B1740" s="48" t="s">
        <v>1793</v>
      </c>
      <c r="C1740" s="49" t="s">
        <v>29</v>
      </c>
      <c r="D1740" s="49" t="s">
        <v>36</v>
      </c>
      <c r="E1740" s="48" t="s">
        <v>1</v>
      </c>
      <c r="F1740" s="48" t="s">
        <v>1</v>
      </c>
      <c r="G1740" s="48" t="s">
        <v>1</v>
      </c>
      <c r="K1740" s="48"/>
      <c r="L1740" s="49"/>
      <c r="M1740" s="49"/>
      <c r="N1740" s="48"/>
      <c r="O1740" s="48"/>
    </row>
    <row r="1741" spans="1:15" hidden="1">
      <c r="A1741" s="10" t="s">
        <v>960</v>
      </c>
      <c r="B1741" s="48" t="s">
        <v>1794</v>
      </c>
      <c r="C1741" s="49" t="s">
        <v>29</v>
      </c>
      <c r="D1741" s="49" t="s">
        <v>36</v>
      </c>
      <c r="E1741" s="48" t="s">
        <v>1</v>
      </c>
      <c r="F1741" s="48" t="s">
        <v>1</v>
      </c>
      <c r="G1741" s="48" t="s">
        <v>1</v>
      </c>
      <c r="K1741" s="48"/>
      <c r="L1741" s="49"/>
      <c r="M1741" s="49"/>
      <c r="N1741" s="48"/>
      <c r="O1741" s="48"/>
    </row>
    <row r="1742" spans="1:15" hidden="1">
      <c r="A1742" s="10" t="s">
        <v>960</v>
      </c>
      <c r="B1742" s="48" t="s">
        <v>1795</v>
      </c>
      <c r="C1742" s="49" t="s">
        <v>29</v>
      </c>
      <c r="D1742" s="49" t="s">
        <v>36</v>
      </c>
      <c r="E1742" s="48" t="s">
        <v>1</v>
      </c>
      <c r="F1742" s="48" t="s">
        <v>1</v>
      </c>
      <c r="G1742" s="48" t="s">
        <v>1</v>
      </c>
      <c r="K1742" s="48"/>
      <c r="L1742" s="49"/>
      <c r="M1742" s="49"/>
      <c r="N1742" s="48"/>
      <c r="O1742" s="48"/>
    </row>
    <row r="1743" spans="1:15" hidden="1">
      <c r="A1743" s="10" t="s">
        <v>960</v>
      </c>
      <c r="B1743" s="48" t="s">
        <v>1796</v>
      </c>
      <c r="C1743" s="49" t="s">
        <v>964</v>
      </c>
      <c r="D1743" s="49" t="s">
        <v>36</v>
      </c>
      <c r="E1743" s="48" t="s">
        <v>1</v>
      </c>
      <c r="F1743" s="48" t="s">
        <v>1</v>
      </c>
      <c r="G1743" s="48" t="s">
        <v>1</v>
      </c>
      <c r="K1743" s="48"/>
      <c r="L1743" s="49"/>
      <c r="M1743" s="49"/>
      <c r="N1743" s="48"/>
      <c r="O1743" s="48"/>
    </row>
    <row r="1744" spans="1:15" hidden="1">
      <c r="A1744" s="10" t="s">
        <v>960</v>
      </c>
      <c r="B1744" s="48" t="s">
        <v>1797</v>
      </c>
      <c r="C1744" s="49" t="s">
        <v>71</v>
      </c>
      <c r="D1744" s="49" t="s">
        <v>36</v>
      </c>
      <c r="E1744" s="48" t="s">
        <v>4</v>
      </c>
      <c r="F1744" s="48" t="s">
        <v>4</v>
      </c>
      <c r="G1744" s="48" t="s">
        <v>4</v>
      </c>
      <c r="K1744" s="48"/>
      <c r="L1744" s="49"/>
      <c r="M1744" s="49"/>
      <c r="N1744" s="48"/>
      <c r="O1744" s="48"/>
    </row>
    <row r="1745" spans="1:15" hidden="1">
      <c r="A1745" s="10" t="s">
        <v>960</v>
      </c>
      <c r="B1745" s="48" t="s">
        <v>1798</v>
      </c>
      <c r="C1745" s="49" t="s">
        <v>29</v>
      </c>
      <c r="D1745" s="49" t="s">
        <v>36</v>
      </c>
      <c r="E1745" s="48" t="s">
        <v>1</v>
      </c>
      <c r="F1745" s="48" t="s">
        <v>1</v>
      </c>
      <c r="G1745" s="48" t="s">
        <v>1</v>
      </c>
      <c r="K1745" s="48"/>
      <c r="L1745" s="49"/>
      <c r="M1745" s="49"/>
      <c r="N1745" s="48"/>
      <c r="O1745" s="48"/>
    </row>
    <row r="1746" spans="1:15" hidden="1">
      <c r="A1746" s="10" t="s">
        <v>960</v>
      </c>
      <c r="B1746" s="48" t="s">
        <v>1799</v>
      </c>
      <c r="C1746" s="49" t="s">
        <v>29</v>
      </c>
      <c r="D1746" s="49" t="s">
        <v>36</v>
      </c>
      <c r="E1746" s="48" t="s">
        <v>1</v>
      </c>
      <c r="F1746" s="48" t="s">
        <v>1</v>
      </c>
      <c r="G1746" s="48" t="s">
        <v>1</v>
      </c>
      <c r="K1746" s="48"/>
      <c r="L1746" s="49"/>
      <c r="M1746" s="49"/>
      <c r="N1746" s="48"/>
      <c r="O1746" s="48"/>
    </row>
    <row r="1747" spans="1:15" hidden="1">
      <c r="A1747" s="10" t="s">
        <v>960</v>
      </c>
      <c r="B1747" s="48" t="s">
        <v>1800</v>
      </c>
      <c r="C1747" s="49" t="s">
        <v>71</v>
      </c>
      <c r="D1747" s="49" t="s">
        <v>36</v>
      </c>
      <c r="E1747" s="48" t="s">
        <v>1</v>
      </c>
      <c r="F1747" s="48" t="s">
        <v>1</v>
      </c>
      <c r="G1747" s="48" t="s">
        <v>1</v>
      </c>
      <c r="K1747" s="48"/>
      <c r="L1747" s="49"/>
      <c r="M1747" s="49"/>
      <c r="N1747" s="48"/>
      <c r="O1747" s="48"/>
    </row>
    <row r="1748" spans="1:15" hidden="1">
      <c r="A1748" s="10" t="s">
        <v>960</v>
      </c>
      <c r="B1748" s="48" t="s">
        <v>1801</v>
      </c>
      <c r="C1748" s="49" t="s">
        <v>29</v>
      </c>
      <c r="D1748" s="49" t="s">
        <v>30</v>
      </c>
      <c r="E1748" s="48" t="s">
        <v>1</v>
      </c>
      <c r="F1748" s="48" t="s">
        <v>1</v>
      </c>
      <c r="G1748" s="48" t="s">
        <v>1</v>
      </c>
      <c r="K1748" s="48"/>
      <c r="L1748" s="49"/>
      <c r="M1748" s="49"/>
      <c r="N1748" s="48"/>
      <c r="O1748" s="48"/>
    </row>
    <row r="1749" spans="1:15" hidden="1">
      <c r="A1749" s="10" t="s">
        <v>960</v>
      </c>
      <c r="B1749" s="48" t="s">
        <v>1802</v>
      </c>
      <c r="C1749" s="49" t="s">
        <v>1235</v>
      </c>
      <c r="D1749" s="49" t="s">
        <v>36</v>
      </c>
      <c r="E1749" s="48" t="s">
        <v>4</v>
      </c>
      <c r="F1749" s="48" t="s">
        <v>4</v>
      </c>
      <c r="G1749" s="48" t="s">
        <v>4</v>
      </c>
      <c r="K1749" s="48"/>
      <c r="L1749" s="49"/>
      <c r="M1749" s="49"/>
      <c r="N1749" s="48"/>
      <c r="O1749" s="48"/>
    </row>
    <row r="1750" spans="1:15" hidden="1">
      <c r="A1750" s="10" t="s">
        <v>960</v>
      </c>
      <c r="B1750" s="48" t="s">
        <v>1803</v>
      </c>
      <c r="C1750" s="49" t="s">
        <v>29</v>
      </c>
      <c r="D1750" s="49" t="s">
        <v>36</v>
      </c>
      <c r="E1750" s="48" t="s">
        <v>1</v>
      </c>
      <c r="F1750" s="48" t="s">
        <v>1</v>
      </c>
      <c r="G1750" s="48" t="s">
        <v>1</v>
      </c>
      <c r="K1750" s="48"/>
      <c r="L1750" s="49"/>
      <c r="M1750" s="49"/>
      <c r="N1750" s="48"/>
      <c r="O1750" s="48"/>
    </row>
    <row r="1751" spans="1:15" hidden="1">
      <c r="A1751" s="10" t="s">
        <v>960</v>
      </c>
      <c r="B1751" s="48" t="s">
        <v>1804</v>
      </c>
      <c r="C1751" s="49" t="s">
        <v>29</v>
      </c>
      <c r="D1751" s="49" t="s">
        <v>30</v>
      </c>
      <c r="E1751" s="48" t="s">
        <v>1</v>
      </c>
      <c r="F1751" s="48" t="s">
        <v>1</v>
      </c>
      <c r="G1751" s="48" t="s">
        <v>1</v>
      </c>
      <c r="K1751" s="48"/>
      <c r="L1751" s="49"/>
      <c r="M1751" s="49"/>
      <c r="N1751" s="48"/>
      <c r="O1751" s="48"/>
    </row>
    <row r="1752" spans="1:15" hidden="1">
      <c r="A1752" s="10" t="s">
        <v>960</v>
      </c>
      <c r="B1752" s="48" t="s">
        <v>1805</v>
      </c>
      <c r="C1752" s="49" t="s">
        <v>60</v>
      </c>
      <c r="D1752" s="49" t="s">
        <v>36</v>
      </c>
      <c r="E1752" s="48" t="s">
        <v>1</v>
      </c>
      <c r="F1752" s="48" t="s">
        <v>1</v>
      </c>
      <c r="G1752" s="48" t="s">
        <v>1</v>
      </c>
      <c r="K1752" s="48"/>
      <c r="L1752" s="49"/>
      <c r="M1752" s="49"/>
      <c r="N1752" s="48"/>
      <c r="O1752" s="48"/>
    </row>
    <row r="1753" spans="1:15" hidden="1">
      <c r="A1753" s="10" t="s">
        <v>960</v>
      </c>
      <c r="B1753" s="48" t="s">
        <v>1806</v>
      </c>
      <c r="C1753" s="49" t="s">
        <v>42</v>
      </c>
      <c r="D1753" s="49" t="s">
        <v>36</v>
      </c>
      <c r="E1753" s="48" t="s">
        <v>1</v>
      </c>
      <c r="F1753" s="48" t="s">
        <v>1</v>
      </c>
      <c r="G1753" s="48" t="s">
        <v>1</v>
      </c>
      <c r="K1753" s="48"/>
      <c r="L1753" s="49"/>
      <c r="M1753" s="49"/>
      <c r="N1753" s="48"/>
      <c r="O1753" s="48"/>
    </row>
    <row r="1754" spans="1:15" hidden="1">
      <c r="A1754" s="10" t="s">
        <v>960</v>
      </c>
      <c r="B1754" s="48" t="s">
        <v>1807</v>
      </c>
      <c r="C1754" s="49" t="s">
        <v>29</v>
      </c>
      <c r="D1754" s="49" t="s">
        <v>36</v>
      </c>
      <c r="E1754" s="48" t="s">
        <v>3</v>
      </c>
      <c r="F1754" s="48" t="s">
        <v>3</v>
      </c>
      <c r="G1754" s="48" t="s">
        <v>3</v>
      </c>
      <c r="K1754" s="48"/>
      <c r="L1754" s="49"/>
      <c r="M1754" s="49"/>
      <c r="N1754" s="48"/>
      <c r="O1754" s="48"/>
    </row>
    <row r="1755" spans="1:15" hidden="1">
      <c r="A1755" s="10" t="s">
        <v>960</v>
      </c>
      <c r="B1755" s="48" t="s">
        <v>1808</v>
      </c>
      <c r="C1755" s="49" t="s">
        <v>29</v>
      </c>
      <c r="D1755" s="49" t="s">
        <v>30</v>
      </c>
      <c r="E1755" s="48" t="s">
        <v>4</v>
      </c>
      <c r="F1755" s="48" t="s">
        <v>3</v>
      </c>
      <c r="G1755" s="48" t="s">
        <v>3</v>
      </c>
      <c r="K1755" s="48"/>
      <c r="L1755" s="49"/>
      <c r="M1755" s="49"/>
      <c r="N1755" s="48"/>
      <c r="O1755" s="48"/>
    </row>
    <row r="1756" spans="1:15" hidden="1">
      <c r="A1756" s="10" t="s">
        <v>960</v>
      </c>
      <c r="B1756" s="48" t="s">
        <v>1809</v>
      </c>
      <c r="C1756" s="49" t="s">
        <v>71</v>
      </c>
      <c r="D1756" s="49" t="s">
        <v>30</v>
      </c>
      <c r="E1756" s="48" t="s">
        <v>4</v>
      </c>
      <c r="F1756" s="48" t="s">
        <v>3</v>
      </c>
      <c r="G1756" s="48" t="s">
        <v>3</v>
      </c>
      <c r="K1756" s="48"/>
      <c r="L1756" s="49"/>
      <c r="M1756" s="49"/>
      <c r="N1756" s="48"/>
      <c r="O1756" s="48"/>
    </row>
    <row r="1757" spans="1:15" hidden="1">
      <c r="A1757" s="10" t="s">
        <v>960</v>
      </c>
      <c r="B1757" s="48" t="s">
        <v>1810</v>
      </c>
      <c r="C1757" s="49" t="s">
        <v>29</v>
      </c>
      <c r="D1757" s="49" t="s">
        <v>30</v>
      </c>
      <c r="E1757" s="48" t="s">
        <v>1</v>
      </c>
      <c r="F1757" s="48" t="s">
        <v>1</v>
      </c>
      <c r="G1757" s="48" t="s">
        <v>1</v>
      </c>
      <c r="K1757" s="48"/>
      <c r="L1757" s="49"/>
      <c r="M1757" s="49"/>
      <c r="N1757" s="48"/>
      <c r="O1757" s="48"/>
    </row>
    <row r="1758" spans="1:15" hidden="1">
      <c r="A1758" s="10" t="s">
        <v>960</v>
      </c>
      <c r="B1758" s="48" t="s">
        <v>1811</v>
      </c>
      <c r="C1758" s="49" t="s">
        <v>29</v>
      </c>
      <c r="D1758" s="49" t="s">
        <v>30</v>
      </c>
      <c r="E1758" s="48" t="s">
        <v>1</v>
      </c>
      <c r="F1758" s="48" t="s">
        <v>1</v>
      </c>
      <c r="G1758" s="48" t="s">
        <v>1</v>
      </c>
      <c r="K1758" s="48"/>
      <c r="L1758" s="49"/>
      <c r="M1758" s="49"/>
      <c r="N1758" s="48"/>
      <c r="O1758" s="48"/>
    </row>
    <row r="1759" spans="1:15" hidden="1">
      <c r="A1759" s="10" t="s">
        <v>960</v>
      </c>
      <c r="B1759" s="48" t="s">
        <v>1812</v>
      </c>
      <c r="C1759" s="49" t="s">
        <v>71</v>
      </c>
      <c r="D1759" s="49" t="s">
        <v>36</v>
      </c>
      <c r="E1759" s="48" t="s">
        <v>4</v>
      </c>
      <c r="F1759" s="48" t="s">
        <v>4</v>
      </c>
      <c r="G1759" s="48" t="s">
        <v>4</v>
      </c>
      <c r="K1759" s="48"/>
      <c r="L1759" s="49"/>
      <c r="M1759" s="49"/>
      <c r="N1759" s="48"/>
      <c r="O1759" s="48"/>
    </row>
    <row r="1760" spans="1:15" hidden="1">
      <c r="A1760" s="10" t="s">
        <v>960</v>
      </c>
      <c r="B1760" s="48" t="s">
        <v>1813</v>
      </c>
      <c r="C1760" s="49" t="s">
        <v>1235</v>
      </c>
      <c r="D1760" s="49" t="s">
        <v>36</v>
      </c>
      <c r="E1760" s="48" t="s">
        <v>3</v>
      </c>
      <c r="F1760" s="48" t="s">
        <v>3</v>
      </c>
      <c r="G1760" s="48" t="s">
        <v>3</v>
      </c>
      <c r="K1760" s="48"/>
      <c r="L1760" s="49"/>
      <c r="M1760" s="49"/>
      <c r="N1760" s="48"/>
      <c r="O1760" s="48"/>
    </row>
    <row r="1761" spans="1:15" hidden="1">
      <c r="A1761" s="10" t="s">
        <v>960</v>
      </c>
      <c r="B1761" s="48" t="s">
        <v>1814</v>
      </c>
      <c r="C1761" s="49" t="s">
        <v>964</v>
      </c>
      <c r="D1761" s="49" t="s">
        <v>36</v>
      </c>
      <c r="E1761" s="48" t="s">
        <v>2</v>
      </c>
      <c r="F1761" s="48" t="s">
        <v>2</v>
      </c>
      <c r="G1761" s="48" t="s">
        <v>1</v>
      </c>
      <c r="K1761" s="48"/>
      <c r="L1761" s="49"/>
      <c r="M1761" s="49"/>
      <c r="N1761" s="48"/>
      <c r="O1761" s="48"/>
    </row>
    <row r="1762" spans="1:15" hidden="1">
      <c r="A1762" s="10" t="s">
        <v>960</v>
      </c>
      <c r="B1762" s="48" t="s">
        <v>1815</v>
      </c>
      <c r="C1762" s="49" t="s">
        <v>29</v>
      </c>
      <c r="D1762" s="49" t="s">
        <v>30</v>
      </c>
      <c r="E1762" s="48" t="s">
        <v>1</v>
      </c>
      <c r="F1762" s="48" t="s">
        <v>1</v>
      </c>
      <c r="G1762" s="48" t="s">
        <v>1</v>
      </c>
      <c r="K1762" s="48"/>
      <c r="L1762" s="49"/>
      <c r="M1762" s="49"/>
      <c r="N1762" s="48"/>
      <c r="O1762" s="48"/>
    </row>
    <row r="1763" spans="1:15" hidden="1">
      <c r="A1763" s="10" t="s">
        <v>960</v>
      </c>
      <c r="B1763" s="48" t="s">
        <v>1816</v>
      </c>
      <c r="C1763" s="49" t="s">
        <v>29</v>
      </c>
      <c r="D1763" s="49" t="s">
        <v>30</v>
      </c>
      <c r="E1763" s="48" t="s">
        <v>1</v>
      </c>
      <c r="F1763" s="48" t="s">
        <v>1</v>
      </c>
      <c r="G1763" s="48" t="s">
        <v>1</v>
      </c>
      <c r="K1763" s="48"/>
      <c r="L1763" s="49"/>
      <c r="M1763" s="49"/>
      <c r="N1763" s="48"/>
      <c r="O1763" s="48"/>
    </row>
    <row r="1764" spans="1:15" hidden="1">
      <c r="A1764" s="10" t="s">
        <v>960</v>
      </c>
      <c r="B1764" s="48" t="s">
        <v>1817</v>
      </c>
      <c r="C1764" s="49" t="s">
        <v>29</v>
      </c>
      <c r="D1764" s="49" t="s">
        <v>36</v>
      </c>
      <c r="E1764" s="48" t="s">
        <v>1</v>
      </c>
      <c r="F1764" s="48" t="s">
        <v>1</v>
      </c>
      <c r="G1764" s="48" t="s">
        <v>1</v>
      </c>
      <c r="K1764" s="48"/>
      <c r="L1764" s="49"/>
      <c r="M1764" s="49"/>
      <c r="N1764" s="48"/>
      <c r="O1764" s="48"/>
    </row>
    <row r="1765" spans="1:15" hidden="1">
      <c r="A1765" s="10" t="s">
        <v>960</v>
      </c>
      <c r="B1765" s="48" t="s">
        <v>1818</v>
      </c>
      <c r="C1765" s="49" t="s">
        <v>29</v>
      </c>
      <c r="D1765" s="49" t="s">
        <v>36</v>
      </c>
      <c r="E1765" s="48" t="s">
        <v>1</v>
      </c>
      <c r="F1765" s="48" t="s">
        <v>1</v>
      </c>
      <c r="G1765" s="48" t="s">
        <v>1</v>
      </c>
      <c r="K1765" s="48"/>
      <c r="L1765" s="49"/>
      <c r="M1765" s="49"/>
      <c r="N1765" s="48"/>
      <c r="O1765" s="48"/>
    </row>
    <row r="1766" spans="1:15" hidden="1">
      <c r="A1766" s="10" t="s">
        <v>960</v>
      </c>
      <c r="B1766" s="48" t="s">
        <v>1819</v>
      </c>
      <c r="C1766" s="49" t="s">
        <v>964</v>
      </c>
      <c r="D1766" s="49" t="s">
        <v>36</v>
      </c>
      <c r="E1766" s="48" t="s">
        <v>4</v>
      </c>
      <c r="F1766" s="48" t="s">
        <v>4</v>
      </c>
      <c r="G1766" s="48" t="s">
        <v>4</v>
      </c>
      <c r="K1766" s="48"/>
      <c r="L1766" s="49"/>
      <c r="M1766" s="49"/>
      <c r="N1766" s="48"/>
      <c r="O1766" s="48"/>
    </row>
    <row r="1767" spans="1:15" hidden="1">
      <c r="A1767" s="10" t="s">
        <v>960</v>
      </c>
      <c r="B1767" s="48" t="s">
        <v>1820</v>
      </c>
      <c r="C1767" s="49" t="s">
        <v>29</v>
      </c>
      <c r="D1767" s="49" t="s">
        <v>30</v>
      </c>
      <c r="E1767" s="48" t="s">
        <v>1</v>
      </c>
      <c r="F1767" s="48" t="s">
        <v>1</v>
      </c>
      <c r="G1767" s="48" t="s">
        <v>1</v>
      </c>
      <c r="K1767" s="48"/>
      <c r="L1767" s="49"/>
      <c r="M1767" s="49"/>
      <c r="N1767" s="48"/>
      <c r="O1767" s="48"/>
    </row>
    <row r="1768" spans="1:15" hidden="1">
      <c r="A1768" s="10" t="s">
        <v>960</v>
      </c>
      <c r="B1768" s="48" t="s">
        <v>1821</v>
      </c>
      <c r="C1768" s="49" t="s">
        <v>29</v>
      </c>
      <c r="D1768" s="49" t="s">
        <v>36</v>
      </c>
      <c r="E1768" s="48" t="s">
        <v>1</v>
      </c>
      <c r="F1768" s="48" t="s">
        <v>1</v>
      </c>
      <c r="G1768" s="48" t="s">
        <v>1</v>
      </c>
      <c r="K1768" s="48"/>
      <c r="L1768" s="49"/>
      <c r="M1768" s="49"/>
      <c r="N1768" s="48"/>
      <c r="O1768" s="48"/>
    </row>
    <row r="1769" spans="1:15" hidden="1">
      <c r="A1769" s="10" t="s">
        <v>960</v>
      </c>
      <c r="B1769" s="48" t="s">
        <v>1822</v>
      </c>
      <c r="C1769" s="49" t="s">
        <v>29</v>
      </c>
      <c r="D1769" s="49" t="s">
        <v>30</v>
      </c>
      <c r="E1769" s="48" t="s">
        <v>1</v>
      </c>
      <c r="F1769" s="48" t="s">
        <v>1</v>
      </c>
      <c r="G1769" s="48" t="s">
        <v>1</v>
      </c>
      <c r="K1769" s="48"/>
      <c r="L1769" s="49"/>
      <c r="M1769" s="49"/>
      <c r="N1769" s="48"/>
      <c r="O1769" s="48"/>
    </row>
    <row r="1770" spans="1:15" hidden="1">
      <c r="A1770" s="10" t="s">
        <v>960</v>
      </c>
      <c r="B1770" s="48" t="s">
        <v>1823</v>
      </c>
      <c r="C1770" s="49" t="s">
        <v>29</v>
      </c>
      <c r="D1770" s="49" t="s">
        <v>30</v>
      </c>
      <c r="E1770" s="48" t="s">
        <v>1</v>
      </c>
      <c r="F1770" s="48" t="s">
        <v>1</v>
      </c>
      <c r="G1770" s="48" t="s">
        <v>1</v>
      </c>
      <c r="K1770" s="48"/>
      <c r="L1770" s="49"/>
      <c r="M1770" s="49"/>
      <c r="N1770" s="48"/>
      <c r="O1770" s="48"/>
    </row>
    <row r="1771" spans="1:15" hidden="1">
      <c r="A1771" s="10" t="s">
        <v>960</v>
      </c>
      <c r="B1771" s="48" t="s">
        <v>1824</v>
      </c>
      <c r="C1771" s="49" t="s">
        <v>29</v>
      </c>
      <c r="D1771" s="49" t="s">
        <v>30</v>
      </c>
      <c r="E1771" s="48" t="s">
        <v>1</v>
      </c>
      <c r="F1771" s="48" t="s">
        <v>1</v>
      </c>
      <c r="G1771" s="48" t="s">
        <v>1</v>
      </c>
      <c r="K1771" s="48"/>
      <c r="L1771" s="49"/>
      <c r="M1771" s="49"/>
      <c r="N1771" s="48"/>
      <c r="O1771" s="48"/>
    </row>
    <row r="1772" spans="1:15" hidden="1">
      <c r="A1772" s="10" t="s">
        <v>960</v>
      </c>
      <c r="B1772" s="48" t="s">
        <v>1825</v>
      </c>
      <c r="C1772" s="49" t="s">
        <v>54</v>
      </c>
      <c r="D1772" s="49" t="s">
        <v>36</v>
      </c>
      <c r="E1772" s="48" t="s">
        <v>2</v>
      </c>
      <c r="F1772" s="48" t="s">
        <v>2</v>
      </c>
      <c r="G1772" s="48" t="s">
        <v>1</v>
      </c>
      <c r="K1772" s="48"/>
      <c r="L1772" s="49"/>
      <c r="M1772" s="49"/>
      <c r="N1772" s="48"/>
      <c r="O1772" s="48"/>
    </row>
    <row r="1773" spans="1:15" hidden="1">
      <c r="A1773" s="10" t="s">
        <v>960</v>
      </c>
      <c r="B1773" s="48" t="s">
        <v>1826</v>
      </c>
      <c r="C1773" s="49" t="s">
        <v>29</v>
      </c>
      <c r="D1773" s="49" t="s">
        <v>36</v>
      </c>
      <c r="E1773" s="48" t="s">
        <v>1</v>
      </c>
      <c r="F1773" s="48" t="s">
        <v>1</v>
      </c>
      <c r="G1773" s="48" t="s">
        <v>1</v>
      </c>
      <c r="K1773" s="48"/>
      <c r="L1773" s="49"/>
      <c r="M1773" s="49"/>
      <c r="N1773" s="48"/>
      <c r="O1773" s="48"/>
    </row>
    <row r="1774" spans="1:15" hidden="1">
      <c r="A1774" s="10" t="s">
        <v>960</v>
      </c>
      <c r="B1774" s="48" t="s">
        <v>1827</v>
      </c>
      <c r="C1774" s="49" t="s">
        <v>29</v>
      </c>
      <c r="D1774" s="49" t="s">
        <v>30</v>
      </c>
      <c r="E1774" s="48" t="s">
        <v>1</v>
      </c>
      <c r="F1774" s="48" t="s">
        <v>1</v>
      </c>
      <c r="G1774" s="48" t="s">
        <v>1</v>
      </c>
      <c r="K1774" s="48"/>
      <c r="L1774" s="49"/>
      <c r="M1774" s="49"/>
      <c r="N1774" s="48"/>
      <c r="O1774" s="48"/>
    </row>
    <row r="1775" spans="1:15" hidden="1">
      <c r="A1775" s="10" t="s">
        <v>960</v>
      </c>
      <c r="B1775" s="48" t="s">
        <v>1828</v>
      </c>
      <c r="C1775" s="49" t="s">
        <v>29</v>
      </c>
      <c r="D1775" s="49" t="s">
        <v>36</v>
      </c>
      <c r="E1775" s="48" t="s">
        <v>1</v>
      </c>
      <c r="F1775" s="48" t="s">
        <v>1</v>
      </c>
      <c r="G1775" s="48" t="s">
        <v>1</v>
      </c>
      <c r="K1775" s="48"/>
      <c r="L1775" s="49"/>
      <c r="M1775" s="49"/>
      <c r="N1775" s="48"/>
      <c r="O1775" s="48"/>
    </row>
    <row r="1776" spans="1:15" hidden="1">
      <c r="A1776" s="10" t="s">
        <v>960</v>
      </c>
      <c r="B1776" s="48" t="s">
        <v>1829</v>
      </c>
      <c r="C1776" s="49" t="s">
        <v>29</v>
      </c>
      <c r="D1776" s="49" t="s">
        <v>30</v>
      </c>
      <c r="E1776" s="48" t="s">
        <v>1</v>
      </c>
      <c r="F1776" s="48" t="s">
        <v>1</v>
      </c>
      <c r="G1776" s="48" t="s">
        <v>1</v>
      </c>
      <c r="K1776" s="48"/>
      <c r="L1776" s="49"/>
      <c r="M1776" s="49"/>
      <c r="N1776" s="48"/>
      <c r="O1776" s="48"/>
    </row>
    <row r="1777" spans="1:15" hidden="1">
      <c r="A1777" s="10" t="s">
        <v>960</v>
      </c>
      <c r="B1777" s="48" t="s">
        <v>1830</v>
      </c>
      <c r="C1777" s="49" t="s">
        <v>29</v>
      </c>
      <c r="D1777" s="49" t="s">
        <v>30</v>
      </c>
      <c r="E1777" s="48" t="s">
        <v>1</v>
      </c>
      <c r="F1777" s="48" t="s">
        <v>1</v>
      </c>
      <c r="G1777" s="48" t="s">
        <v>1</v>
      </c>
      <c r="K1777" s="48"/>
      <c r="L1777" s="49"/>
      <c r="M1777" s="49"/>
      <c r="N1777" s="48"/>
      <c r="O1777" s="48"/>
    </row>
    <row r="1778" spans="1:15" hidden="1">
      <c r="A1778" s="10" t="s">
        <v>960</v>
      </c>
      <c r="B1778" s="48" t="s">
        <v>1831</v>
      </c>
      <c r="C1778" s="49" t="s">
        <v>29</v>
      </c>
      <c r="D1778" s="49" t="s">
        <v>30</v>
      </c>
      <c r="E1778" s="48" t="s">
        <v>1</v>
      </c>
      <c r="F1778" s="48" t="s">
        <v>1</v>
      </c>
      <c r="G1778" s="48" t="s">
        <v>1</v>
      </c>
      <c r="K1778" s="48"/>
      <c r="L1778" s="49"/>
      <c r="M1778" s="49"/>
      <c r="N1778" s="48"/>
      <c r="O1778" s="48"/>
    </row>
    <row r="1779" spans="1:15" hidden="1">
      <c r="A1779" s="10" t="s">
        <v>960</v>
      </c>
      <c r="B1779" s="48" t="s">
        <v>1832</v>
      </c>
      <c r="C1779" s="49" t="s">
        <v>29</v>
      </c>
      <c r="D1779" s="49" t="s">
        <v>30</v>
      </c>
      <c r="E1779" s="48" t="s">
        <v>1</v>
      </c>
      <c r="F1779" s="48" t="s">
        <v>1</v>
      </c>
      <c r="G1779" s="48" t="s">
        <v>1</v>
      </c>
      <c r="K1779" s="48"/>
      <c r="L1779" s="49"/>
      <c r="M1779" s="49"/>
      <c r="N1779" s="48"/>
      <c r="O1779" s="48"/>
    </row>
    <row r="1780" spans="1:15" hidden="1">
      <c r="A1780" s="10" t="s">
        <v>960</v>
      </c>
      <c r="B1780" s="48" t="s">
        <v>1833</v>
      </c>
      <c r="C1780" s="49" t="s">
        <v>29</v>
      </c>
      <c r="D1780" s="49" t="s">
        <v>30</v>
      </c>
      <c r="E1780" s="48" t="s">
        <v>1</v>
      </c>
      <c r="F1780" s="48" t="s">
        <v>1</v>
      </c>
      <c r="G1780" s="48" t="s">
        <v>1</v>
      </c>
      <c r="K1780" s="48"/>
      <c r="L1780" s="49"/>
      <c r="M1780" s="49"/>
      <c r="N1780" s="48"/>
      <c r="O1780" s="48"/>
    </row>
    <row r="1781" spans="1:15" hidden="1">
      <c r="A1781" s="10" t="s">
        <v>960</v>
      </c>
      <c r="B1781" s="48" t="s">
        <v>1834</v>
      </c>
      <c r="C1781" s="49" t="s">
        <v>29</v>
      </c>
      <c r="D1781" s="49" t="s">
        <v>36</v>
      </c>
      <c r="E1781" s="48" t="s">
        <v>4</v>
      </c>
      <c r="F1781" s="48" t="s">
        <v>3</v>
      </c>
      <c r="G1781" s="48" t="s">
        <v>2</v>
      </c>
      <c r="K1781" s="48"/>
      <c r="L1781" s="49"/>
      <c r="M1781" s="49"/>
      <c r="N1781" s="48"/>
      <c r="O1781" s="48"/>
    </row>
    <row r="1782" spans="1:15" hidden="1">
      <c r="A1782" s="10" t="s">
        <v>960</v>
      </c>
      <c r="B1782" s="48" t="s">
        <v>1835</v>
      </c>
      <c r="C1782" s="49" t="s">
        <v>29</v>
      </c>
      <c r="D1782" s="49" t="s">
        <v>30</v>
      </c>
      <c r="E1782" s="48" t="s">
        <v>1</v>
      </c>
      <c r="F1782" s="48" t="s">
        <v>1</v>
      </c>
      <c r="G1782" s="48" t="s">
        <v>1</v>
      </c>
      <c r="K1782" s="48"/>
      <c r="L1782" s="49"/>
      <c r="M1782" s="49"/>
      <c r="N1782" s="48"/>
      <c r="O1782" s="48"/>
    </row>
    <row r="1783" spans="1:15" hidden="1">
      <c r="A1783" s="10" t="s">
        <v>960</v>
      </c>
      <c r="B1783" s="48" t="s">
        <v>1836</v>
      </c>
      <c r="C1783" s="49" t="s">
        <v>29</v>
      </c>
      <c r="D1783" s="49" t="s">
        <v>30</v>
      </c>
      <c r="E1783" s="48" t="s">
        <v>1</v>
      </c>
      <c r="F1783" s="48" t="s">
        <v>1</v>
      </c>
      <c r="G1783" s="48" t="s">
        <v>1</v>
      </c>
      <c r="K1783" s="48"/>
      <c r="L1783" s="49"/>
      <c r="M1783" s="49"/>
      <c r="N1783" s="48"/>
      <c r="O1783" s="48"/>
    </row>
    <row r="1784" spans="1:15" hidden="1">
      <c r="A1784" s="10" t="s">
        <v>960</v>
      </c>
      <c r="B1784" s="48" t="s">
        <v>1837</v>
      </c>
      <c r="C1784" s="49" t="s">
        <v>29</v>
      </c>
      <c r="D1784" s="49" t="s">
        <v>36</v>
      </c>
      <c r="E1784" s="48" t="s">
        <v>1</v>
      </c>
      <c r="F1784" s="48" t="s">
        <v>1</v>
      </c>
      <c r="G1784" s="48" t="s">
        <v>1</v>
      </c>
      <c r="K1784" s="48"/>
      <c r="L1784" s="49"/>
      <c r="M1784" s="49"/>
      <c r="N1784" s="48"/>
      <c r="O1784" s="48"/>
    </row>
    <row r="1785" spans="1:15" hidden="1">
      <c r="A1785" s="10" t="s">
        <v>960</v>
      </c>
      <c r="B1785" s="48" t="s">
        <v>1838</v>
      </c>
      <c r="C1785" s="49" t="s">
        <v>71</v>
      </c>
      <c r="D1785" s="49" t="s">
        <v>36</v>
      </c>
      <c r="E1785" s="48" t="s">
        <v>4</v>
      </c>
      <c r="F1785" s="48" t="s">
        <v>4</v>
      </c>
      <c r="G1785" s="48" t="s">
        <v>4</v>
      </c>
      <c r="K1785" s="48"/>
      <c r="L1785" s="49"/>
      <c r="M1785" s="49"/>
      <c r="N1785" s="48"/>
      <c r="O1785" s="48"/>
    </row>
    <row r="1786" spans="1:15" hidden="1">
      <c r="A1786" s="10" t="s">
        <v>960</v>
      </c>
      <c r="B1786" s="48" t="s">
        <v>1839</v>
      </c>
      <c r="C1786" s="49" t="s">
        <v>29</v>
      </c>
      <c r="D1786" s="49" t="s">
        <v>36</v>
      </c>
      <c r="E1786" s="48" t="s">
        <v>1</v>
      </c>
      <c r="F1786" s="48" t="s">
        <v>1</v>
      </c>
      <c r="G1786" s="48" t="s">
        <v>1</v>
      </c>
      <c r="K1786" s="48"/>
      <c r="L1786" s="49"/>
      <c r="M1786" s="49"/>
      <c r="N1786" s="48"/>
      <c r="O1786" s="48"/>
    </row>
    <row r="1787" spans="1:15" hidden="1">
      <c r="A1787" s="10" t="s">
        <v>960</v>
      </c>
      <c r="B1787" s="48" t="s">
        <v>1840</v>
      </c>
      <c r="C1787" s="49" t="s">
        <v>54</v>
      </c>
      <c r="D1787" s="49" t="s">
        <v>36</v>
      </c>
      <c r="E1787" s="48" t="s">
        <v>1</v>
      </c>
      <c r="F1787" s="48" t="s">
        <v>1</v>
      </c>
      <c r="G1787" s="48" t="s">
        <v>1</v>
      </c>
      <c r="K1787" s="48"/>
      <c r="L1787" s="49"/>
      <c r="M1787" s="49"/>
      <c r="N1787" s="48"/>
      <c r="O1787" s="48"/>
    </row>
    <row r="1788" spans="1:15" hidden="1">
      <c r="A1788" s="10" t="s">
        <v>960</v>
      </c>
      <c r="B1788" s="48" t="s">
        <v>1841</v>
      </c>
      <c r="C1788" s="49" t="s">
        <v>29</v>
      </c>
      <c r="D1788" s="49" t="s">
        <v>36</v>
      </c>
      <c r="E1788" s="48" t="s">
        <v>1</v>
      </c>
      <c r="F1788" s="48" t="s">
        <v>1</v>
      </c>
      <c r="G1788" s="48" t="s">
        <v>1</v>
      </c>
      <c r="K1788" s="48"/>
      <c r="L1788" s="49"/>
      <c r="M1788" s="49"/>
      <c r="N1788" s="48"/>
      <c r="O1788" s="48"/>
    </row>
    <row r="1789" spans="1:15" hidden="1">
      <c r="A1789" s="10" t="s">
        <v>960</v>
      </c>
      <c r="B1789" s="48" t="s">
        <v>1842</v>
      </c>
      <c r="C1789" s="49" t="s">
        <v>29</v>
      </c>
      <c r="D1789" s="49" t="s">
        <v>36</v>
      </c>
      <c r="E1789" s="48" t="s">
        <v>1</v>
      </c>
      <c r="F1789" s="48" t="s">
        <v>1</v>
      </c>
      <c r="G1789" s="48" t="s">
        <v>1</v>
      </c>
      <c r="K1789" s="48"/>
      <c r="L1789" s="49"/>
      <c r="M1789" s="49"/>
      <c r="N1789" s="48"/>
      <c r="O1789" s="48"/>
    </row>
    <row r="1790" spans="1:15" hidden="1">
      <c r="A1790" s="10" t="s">
        <v>960</v>
      </c>
      <c r="B1790" s="48" t="s">
        <v>1843</v>
      </c>
      <c r="C1790" s="49" t="s">
        <v>29</v>
      </c>
      <c r="D1790" s="49" t="s">
        <v>36</v>
      </c>
      <c r="E1790" s="48" t="s">
        <v>1</v>
      </c>
      <c r="F1790" s="48" t="s">
        <v>1</v>
      </c>
      <c r="G1790" s="48" t="s">
        <v>1</v>
      </c>
      <c r="K1790" s="48"/>
      <c r="L1790" s="49"/>
      <c r="M1790" s="49"/>
      <c r="N1790" s="48"/>
      <c r="O1790" s="48"/>
    </row>
    <row r="1791" spans="1:15" hidden="1">
      <c r="A1791" s="10" t="s">
        <v>960</v>
      </c>
      <c r="B1791" s="48" t="s">
        <v>1844</v>
      </c>
      <c r="C1791" s="49" t="s">
        <v>42</v>
      </c>
      <c r="D1791" s="49" t="s">
        <v>30</v>
      </c>
      <c r="E1791" s="48" t="s">
        <v>3</v>
      </c>
      <c r="F1791" s="48" t="s">
        <v>3</v>
      </c>
      <c r="G1791" s="48" t="s">
        <v>3</v>
      </c>
      <c r="K1791" s="48"/>
      <c r="L1791" s="49"/>
      <c r="M1791" s="49"/>
      <c r="N1791" s="48"/>
      <c r="O1791" s="48"/>
    </row>
    <row r="1792" spans="1:15" hidden="1">
      <c r="A1792" s="10" t="s">
        <v>960</v>
      </c>
      <c r="B1792" s="48" t="s">
        <v>1845</v>
      </c>
      <c r="C1792" s="49" t="s">
        <v>35</v>
      </c>
      <c r="D1792" s="49" t="s">
        <v>36</v>
      </c>
      <c r="E1792" s="48" t="s">
        <v>1</v>
      </c>
      <c r="F1792" s="48" t="s">
        <v>1</v>
      </c>
      <c r="G1792" s="48" t="s">
        <v>1</v>
      </c>
      <c r="K1792" s="48"/>
      <c r="L1792" s="49"/>
      <c r="M1792" s="49"/>
      <c r="N1792" s="48"/>
      <c r="O1792" s="48"/>
    </row>
    <row r="1793" spans="1:15" hidden="1">
      <c r="A1793" s="10" t="s">
        <v>960</v>
      </c>
      <c r="B1793" s="48" t="s">
        <v>1846</v>
      </c>
      <c r="C1793" s="49" t="s">
        <v>29</v>
      </c>
      <c r="D1793" s="49" t="s">
        <v>36</v>
      </c>
      <c r="E1793" s="48" t="s">
        <v>1</v>
      </c>
      <c r="F1793" s="48" t="s">
        <v>1</v>
      </c>
      <c r="G1793" s="48" t="s">
        <v>1</v>
      </c>
      <c r="K1793" s="48"/>
      <c r="L1793" s="49"/>
      <c r="M1793" s="49"/>
      <c r="N1793" s="48"/>
      <c r="O1793" s="48"/>
    </row>
    <row r="1794" spans="1:15" hidden="1">
      <c r="A1794" s="10" t="s">
        <v>960</v>
      </c>
      <c r="B1794" s="48" t="s">
        <v>1847</v>
      </c>
      <c r="C1794" s="49" t="s">
        <v>29</v>
      </c>
      <c r="D1794" s="49" t="s">
        <v>36</v>
      </c>
      <c r="E1794" s="48" t="s">
        <v>3</v>
      </c>
      <c r="F1794" s="48" t="s">
        <v>3</v>
      </c>
      <c r="G1794" s="48" t="s">
        <v>2</v>
      </c>
      <c r="K1794" s="48"/>
      <c r="L1794" s="49"/>
      <c r="M1794" s="49"/>
      <c r="N1794" s="48"/>
      <c r="O1794" s="48"/>
    </row>
    <row r="1795" spans="1:15" hidden="1">
      <c r="A1795" s="10" t="s">
        <v>960</v>
      </c>
      <c r="B1795" s="48" t="s">
        <v>1848</v>
      </c>
      <c r="C1795" s="49" t="s">
        <v>29</v>
      </c>
      <c r="D1795" s="49" t="s">
        <v>36</v>
      </c>
      <c r="E1795" s="48" t="s">
        <v>1</v>
      </c>
      <c r="F1795" s="48" t="s">
        <v>1</v>
      </c>
      <c r="G1795" s="48" t="s">
        <v>1</v>
      </c>
      <c r="K1795" s="48"/>
      <c r="L1795" s="49"/>
      <c r="M1795" s="49"/>
      <c r="N1795" s="48"/>
      <c r="O1795" s="48"/>
    </row>
    <row r="1796" spans="1:15" hidden="1">
      <c r="A1796" s="10" t="s">
        <v>960</v>
      </c>
      <c r="B1796" s="48" t="s">
        <v>1849</v>
      </c>
      <c r="C1796" s="49" t="s">
        <v>29</v>
      </c>
      <c r="D1796" s="49" t="s">
        <v>36</v>
      </c>
      <c r="E1796" s="48" t="s">
        <v>1</v>
      </c>
      <c r="F1796" s="48" t="s">
        <v>1</v>
      </c>
      <c r="G1796" s="48" t="s">
        <v>1</v>
      </c>
      <c r="K1796" s="48"/>
      <c r="L1796" s="49"/>
      <c r="M1796" s="49"/>
      <c r="N1796" s="48"/>
      <c r="O1796" s="48"/>
    </row>
    <row r="1797" spans="1:15" hidden="1">
      <c r="A1797" s="10" t="s">
        <v>960</v>
      </c>
      <c r="B1797" s="48" t="s">
        <v>1850</v>
      </c>
      <c r="C1797" s="49" t="s">
        <v>29</v>
      </c>
      <c r="D1797" s="49" t="s">
        <v>30</v>
      </c>
      <c r="E1797" s="48" t="s">
        <v>1</v>
      </c>
      <c r="F1797" s="48" t="s">
        <v>1</v>
      </c>
      <c r="G1797" s="48" t="s">
        <v>1</v>
      </c>
      <c r="K1797" s="48"/>
      <c r="L1797" s="49"/>
      <c r="M1797" s="49"/>
      <c r="N1797" s="48"/>
      <c r="O1797" s="48"/>
    </row>
    <row r="1798" spans="1:15" hidden="1">
      <c r="A1798" s="10" t="s">
        <v>960</v>
      </c>
      <c r="B1798" s="48" t="s">
        <v>1851</v>
      </c>
      <c r="C1798" s="49" t="s">
        <v>29</v>
      </c>
      <c r="D1798" s="49" t="s">
        <v>36</v>
      </c>
      <c r="E1798" s="48" t="s">
        <v>1</v>
      </c>
      <c r="F1798" s="48" t="s">
        <v>1</v>
      </c>
      <c r="G1798" s="48" t="s">
        <v>1</v>
      </c>
      <c r="K1798" s="48"/>
      <c r="L1798" s="49"/>
      <c r="M1798" s="49"/>
      <c r="N1798" s="48"/>
      <c r="O1798" s="48"/>
    </row>
    <row r="1799" spans="1:15" hidden="1">
      <c r="A1799" s="10" t="s">
        <v>960</v>
      </c>
      <c r="B1799" s="48" t="s">
        <v>1852</v>
      </c>
      <c r="C1799" s="49" t="s">
        <v>29</v>
      </c>
      <c r="D1799" s="49" t="s">
        <v>36</v>
      </c>
      <c r="E1799" s="48" t="s">
        <v>1</v>
      </c>
      <c r="F1799" s="48" t="s">
        <v>1</v>
      </c>
      <c r="G1799" s="48" t="s">
        <v>1</v>
      </c>
      <c r="K1799" s="48"/>
      <c r="L1799" s="49"/>
      <c r="M1799" s="49"/>
      <c r="N1799" s="48"/>
      <c r="O1799" s="48"/>
    </row>
    <row r="1800" spans="1:15" hidden="1">
      <c r="A1800" s="10" t="s">
        <v>960</v>
      </c>
      <c r="B1800" s="48" t="s">
        <v>1853</v>
      </c>
      <c r="C1800" s="49" t="s">
        <v>29</v>
      </c>
      <c r="D1800" s="49" t="s">
        <v>30</v>
      </c>
      <c r="E1800" s="48" t="s">
        <v>1</v>
      </c>
      <c r="F1800" s="48" t="s">
        <v>1</v>
      </c>
      <c r="G1800" s="48" t="s">
        <v>1</v>
      </c>
      <c r="K1800" s="48"/>
      <c r="L1800" s="49"/>
      <c r="M1800" s="49"/>
      <c r="N1800" s="48"/>
      <c r="O1800" s="48"/>
    </row>
    <row r="1801" spans="1:15" hidden="1">
      <c r="A1801" s="10" t="s">
        <v>960</v>
      </c>
      <c r="B1801" s="48" t="s">
        <v>1854</v>
      </c>
      <c r="C1801" s="49" t="s">
        <v>29</v>
      </c>
      <c r="D1801" s="49" t="s">
        <v>30</v>
      </c>
      <c r="E1801" s="48" t="s">
        <v>1</v>
      </c>
      <c r="F1801" s="48" t="s">
        <v>1</v>
      </c>
      <c r="G1801" s="48" t="s">
        <v>1</v>
      </c>
      <c r="K1801" s="48"/>
      <c r="L1801" s="49"/>
      <c r="M1801" s="49"/>
      <c r="N1801" s="48"/>
      <c r="O1801" s="48"/>
    </row>
    <row r="1802" spans="1:15" hidden="1">
      <c r="A1802" s="10" t="s">
        <v>960</v>
      </c>
      <c r="B1802" s="48" t="s">
        <v>1855</v>
      </c>
      <c r="C1802" s="49" t="s">
        <v>964</v>
      </c>
      <c r="D1802" s="49" t="s">
        <v>36</v>
      </c>
      <c r="E1802" s="48" t="s">
        <v>3</v>
      </c>
      <c r="F1802" s="48" t="s">
        <v>2</v>
      </c>
      <c r="G1802" s="48" t="s">
        <v>2</v>
      </c>
      <c r="K1802" s="48"/>
      <c r="L1802" s="49"/>
      <c r="M1802" s="49"/>
      <c r="N1802" s="48"/>
      <c r="O1802" s="48"/>
    </row>
    <row r="1803" spans="1:15" hidden="1">
      <c r="A1803" s="10" t="s">
        <v>960</v>
      </c>
      <c r="B1803" s="48" t="s">
        <v>1856</v>
      </c>
      <c r="C1803" s="49" t="s">
        <v>1235</v>
      </c>
      <c r="D1803" s="49" t="s">
        <v>36</v>
      </c>
      <c r="E1803" s="48" t="s">
        <v>3</v>
      </c>
      <c r="F1803" s="48" t="s">
        <v>3</v>
      </c>
      <c r="G1803" s="48" t="s">
        <v>3</v>
      </c>
      <c r="K1803" s="48"/>
      <c r="L1803" s="49"/>
      <c r="M1803" s="49"/>
      <c r="N1803" s="48"/>
      <c r="O1803" s="48"/>
    </row>
    <row r="1804" spans="1:15" hidden="1">
      <c r="A1804" s="10" t="s">
        <v>960</v>
      </c>
      <c r="B1804" s="48" t="s">
        <v>1857</v>
      </c>
      <c r="C1804" s="49" t="s">
        <v>29</v>
      </c>
      <c r="D1804" s="49" t="s">
        <v>36</v>
      </c>
      <c r="E1804" s="48" t="s">
        <v>1</v>
      </c>
      <c r="F1804" s="48" t="s">
        <v>1</v>
      </c>
      <c r="G1804" s="48" t="s">
        <v>1</v>
      </c>
      <c r="K1804" s="48"/>
      <c r="L1804" s="49"/>
      <c r="M1804" s="49"/>
      <c r="N1804" s="48"/>
      <c r="O1804" s="48"/>
    </row>
    <row r="1805" spans="1:15" hidden="1">
      <c r="A1805" s="10" t="s">
        <v>960</v>
      </c>
      <c r="B1805" s="48" t="s">
        <v>1858</v>
      </c>
      <c r="C1805" s="49" t="s">
        <v>29</v>
      </c>
      <c r="D1805" s="49" t="s">
        <v>30</v>
      </c>
      <c r="E1805" s="48" t="s">
        <v>1</v>
      </c>
      <c r="F1805" s="48" t="s">
        <v>1</v>
      </c>
      <c r="G1805" s="48" t="s">
        <v>1</v>
      </c>
      <c r="K1805" s="48"/>
      <c r="L1805" s="49"/>
      <c r="M1805" s="49"/>
      <c r="N1805" s="48"/>
      <c r="O1805" s="48"/>
    </row>
    <row r="1806" spans="1:15" hidden="1">
      <c r="A1806" s="10" t="s">
        <v>960</v>
      </c>
      <c r="B1806" s="48" t="s">
        <v>1859</v>
      </c>
      <c r="C1806" s="49" t="s">
        <v>964</v>
      </c>
      <c r="D1806" s="49" t="s">
        <v>36</v>
      </c>
      <c r="E1806" s="48" t="s">
        <v>4</v>
      </c>
      <c r="F1806" s="48" t="s">
        <v>4</v>
      </c>
      <c r="G1806" s="48" t="s">
        <v>4</v>
      </c>
      <c r="K1806" s="48"/>
      <c r="L1806" s="49"/>
      <c r="M1806" s="49"/>
      <c r="N1806" s="48"/>
      <c r="O1806" s="48"/>
    </row>
    <row r="1807" spans="1:15" hidden="1">
      <c r="A1807" s="10" t="s">
        <v>960</v>
      </c>
      <c r="B1807" s="48" t="s">
        <v>1860</v>
      </c>
      <c r="C1807" s="49" t="s">
        <v>29</v>
      </c>
      <c r="D1807" s="49" t="s">
        <v>30</v>
      </c>
      <c r="E1807" s="48" t="s">
        <v>1</v>
      </c>
      <c r="F1807" s="48" t="s">
        <v>1</v>
      </c>
      <c r="G1807" s="48" t="s">
        <v>1</v>
      </c>
      <c r="K1807" s="48"/>
      <c r="L1807" s="49"/>
      <c r="M1807" s="49"/>
      <c r="N1807" s="48"/>
      <c r="O1807" s="48"/>
    </row>
    <row r="1808" spans="1:15" hidden="1">
      <c r="A1808" s="10" t="s">
        <v>960</v>
      </c>
      <c r="B1808" s="48" t="s">
        <v>1861</v>
      </c>
      <c r="C1808" s="49" t="s">
        <v>29</v>
      </c>
      <c r="D1808" s="49" t="s">
        <v>30</v>
      </c>
      <c r="E1808" s="48" t="s">
        <v>1</v>
      </c>
      <c r="F1808" s="48" t="s">
        <v>1</v>
      </c>
      <c r="G1808" s="48" t="s">
        <v>1</v>
      </c>
      <c r="K1808" s="48"/>
      <c r="L1808" s="49"/>
      <c r="M1808" s="49"/>
      <c r="N1808" s="48"/>
      <c r="O1808" s="48"/>
    </row>
    <row r="1809" spans="1:15" hidden="1">
      <c r="A1809" s="10" t="s">
        <v>960</v>
      </c>
      <c r="B1809" s="48" t="s">
        <v>1862</v>
      </c>
      <c r="C1809" s="49" t="s">
        <v>964</v>
      </c>
      <c r="D1809" s="49" t="s">
        <v>36</v>
      </c>
      <c r="E1809" s="48" t="s">
        <v>3</v>
      </c>
      <c r="F1809" s="48" t="s">
        <v>3</v>
      </c>
      <c r="G1809" s="48" t="s">
        <v>2</v>
      </c>
      <c r="K1809" s="48"/>
      <c r="L1809" s="49"/>
      <c r="M1809" s="49"/>
      <c r="N1809" s="48"/>
      <c r="O1809" s="48"/>
    </row>
    <row r="1810" spans="1:15" hidden="1">
      <c r="A1810" s="10" t="s">
        <v>960</v>
      </c>
      <c r="B1810" s="48" t="s">
        <v>1863</v>
      </c>
      <c r="C1810" s="49" t="s">
        <v>54</v>
      </c>
      <c r="D1810" s="49" t="s">
        <v>36</v>
      </c>
      <c r="E1810" s="48" t="s">
        <v>1</v>
      </c>
      <c r="F1810" s="48" t="s">
        <v>1</v>
      </c>
      <c r="G1810" s="48" t="s">
        <v>1</v>
      </c>
      <c r="K1810" s="48"/>
      <c r="L1810" s="49"/>
      <c r="M1810" s="49"/>
      <c r="N1810" s="48"/>
      <c r="O1810" s="48"/>
    </row>
    <row r="1811" spans="1:15" hidden="1">
      <c r="A1811" s="10"/>
      <c r="B1811" s="48"/>
      <c r="C1811" s="49"/>
      <c r="D1811" s="49"/>
      <c r="E1811" s="48"/>
      <c r="F1811" s="48"/>
      <c r="G1811" s="48"/>
      <c r="K1811" s="48"/>
      <c r="L1811" s="49"/>
      <c r="M1811" s="49"/>
      <c r="N1811" s="48"/>
      <c r="O1811" s="48"/>
    </row>
    <row r="1812" spans="1:15" hidden="1">
      <c r="A1812" s="10" t="s">
        <v>15</v>
      </c>
      <c r="B1812" s="10" t="s">
        <v>1864</v>
      </c>
      <c r="C1812" s="10" t="s">
        <v>29</v>
      </c>
      <c r="D1812" s="10" t="s">
        <v>30</v>
      </c>
      <c r="E1812" s="5" t="s">
        <v>31</v>
      </c>
      <c r="F1812" s="11" t="s">
        <v>31</v>
      </c>
      <c r="G1812" s="11" t="s">
        <v>31</v>
      </c>
      <c r="H1812" s="11"/>
    </row>
    <row r="1813" spans="1:15" hidden="1">
      <c r="A1813" s="10" t="s">
        <v>15</v>
      </c>
      <c r="B1813" s="15" t="s">
        <v>1865</v>
      </c>
      <c r="C1813" s="10" t="s">
        <v>29</v>
      </c>
      <c r="D1813" s="10" t="s">
        <v>30</v>
      </c>
      <c r="E1813" s="5" t="s">
        <v>31</v>
      </c>
      <c r="F1813" s="11" t="s">
        <v>31</v>
      </c>
      <c r="G1813" s="11" t="s">
        <v>31</v>
      </c>
      <c r="H1813" s="11"/>
    </row>
    <row r="1814" spans="1:15" hidden="1">
      <c r="A1814" s="10" t="s">
        <v>15</v>
      </c>
      <c r="B1814" s="15" t="s">
        <v>1866</v>
      </c>
      <c r="C1814" s="10" t="s">
        <v>29</v>
      </c>
      <c r="D1814" s="10" t="s">
        <v>30</v>
      </c>
      <c r="E1814" s="5" t="s">
        <v>31</v>
      </c>
      <c r="F1814" s="11" t="s">
        <v>31</v>
      </c>
      <c r="G1814" s="11" t="s">
        <v>31</v>
      </c>
      <c r="H1814" s="11"/>
    </row>
    <row r="1815" spans="1:15" hidden="1">
      <c r="A1815" s="10" t="s">
        <v>15</v>
      </c>
      <c r="B1815" s="15" t="s">
        <v>1867</v>
      </c>
      <c r="C1815" s="10" t="s">
        <v>29</v>
      </c>
      <c r="D1815" s="10" t="s">
        <v>30</v>
      </c>
      <c r="E1815" s="5" t="s">
        <v>31</v>
      </c>
      <c r="F1815" s="11" t="s">
        <v>31</v>
      </c>
      <c r="G1815" s="11" t="s">
        <v>31</v>
      </c>
      <c r="H1815" s="11"/>
    </row>
    <row r="1816" spans="1:15" hidden="1">
      <c r="A1816" s="10" t="s">
        <v>15</v>
      </c>
      <c r="B1816" s="15" t="s">
        <v>1868</v>
      </c>
      <c r="C1816" s="10" t="s">
        <v>29</v>
      </c>
      <c r="D1816" s="10" t="s">
        <v>30</v>
      </c>
      <c r="E1816" s="5" t="s">
        <v>31</v>
      </c>
      <c r="F1816" s="11" t="s">
        <v>31</v>
      </c>
      <c r="G1816" s="11" t="s">
        <v>31</v>
      </c>
      <c r="H1816" s="11"/>
    </row>
    <row r="1817" spans="1:15" hidden="1">
      <c r="A1817" s="10" t="s">
        <v>15</v>
      </c>
      <c r="B1817" s="15" t="s">
        <v>1869</v>
      </c>
      <c r="C1817" s="10" t="s">
        <v>29</v>
      </c>
      <c r="D1817" s="10" t="s">
        <v>30</v>
      </c>
      <c r="E1817" s="5" t="s">
        <v>31</v>
      </c>
      <c r="F1817" s="11" t="s">
        <v>31</v>
      </c>
      <c r="G1817" s="11" t="s">
        <v>31</v>
      </c>
      <c r="H1817" s="11"/>
    </row>
    <row r="1818" spans="1:15" hidden="1">
      <c r="A1818" s="10" t="s">
        <v>15</v>
      </c>
      <c r="B1818" s="10" t="s">
        <v>1870</v>
      </c>
      <c r="C1818" s="10" t="s">
        <v>29</v>
      </c>
      <c r="D1818" s="10" t="s">
        <v>30</v>
      </c>
      <c r="E1818" s="5" t="s">
        <v>31</v>
      </c>
      <c r="F1818" s="11" t="s">
        <v>31</v>
      </c>
      <c r="G1818" s="11" t="s">
        <v>31</v>
      </c>
      <c r="H1818" s="11"/>
    </row>
    <row r="1819" spans="1:15" hidden="1">
      <c r="A1819" s="10" t="s">
        <v>15</v>
      </c>
      <c r="B1819" s="10" t="s">
        <v>1871</v>
      </c>
      <c r="C1819" s="10" t="s">
        <v>29</v>
      </c>
      <c r="D1819" s="10" t="s">
        <v>30</v>
      </c>
      <c r="E1819" s="5" t="s">
        <v>31</v>
      </c>
      <c r="F1819" s="11" t="s">
        <v>31</v>
      </c>
      <c r="G1819" s="11" t="s">
        <v>31</v>
      </c>
      <c r="H1819" s="11"/>
    </row>
    <row r="1820" spans="1:15" hidden="1">
      <c r="A1820" s="10" t="s">
        <v>15</v>
      </c>
      <c r="B1820" s="10" t="s">
        <v>1872</v>
      </c>
      <c r="C1820" s="10" t="s">
        <v>29</v>
      </c>
      <c r="D1820" s="10" t="s">
        <v>30</v>
      </c>
      <c r="E1820" s="5" t="s">
        <v>31</v>
      </c>
      <c r="F1820" s="11" t="s">
        <v>31</v>
      </c>
      <c r="G1820" s="11" t="s">
        <v>31</v>
      </c>
      <c r="H1820" s="11"/>
    </row>
    <row r="1821" spans="1:15" hidden="1">
      <c r="A1821" s="10" t="s">
        <v>15</v>
      </c>
      <c r="B1821" s="10" t="s">
        <v>1873</v>
      </c>
      <c r="C1821" s="10" t="s">
        <v>29</v>
      </c>
      <c r="D1821" s="10" t="s">
        <v>30</v>
      </c>
      <c r="E1821" s="5" t="s">
        <v>31</v>
      </c>
      <c r="F1821" s="11" t="s">
        <v>31</v>
      </c>
      <c r="G1821" s="11" t="s">
        <v>31</v>
      </c>
      <c r="H1821" s="11"/>
    </row>
    <row r="1822" spans="1:15" hidden="1">
      <c r="A1822" s="10" t="s">
        <v>15</v>
      </c>
      <c r="B1822" s="10" t="s">
        <v>1874</v>
      </c>
      <c r="C1822" s="10" t="s">
        <v>29</v>
      </c>
      <c r="D1822" s="10" t="s">
        <v>30</v>
      </c>
      <c r="E1822" s="5" t="s">
        <v>31</v>
      </c>
      <c r="F1822" s="11" t="s">
        <v>31</v>
      </c>
      <c r="G1822" s="11" t="s">
        <v>31</v>
      </c>
      <c r="H1822" s="11"/>
    </row>
    <row r="1823" spans="1:15" hidden="1">
      <c r="A1823" s="10" t="s">
        <v>15</v>
      </c>
      <c r="B1823" s="10" t="s">
        <v>1875</v>
      </c>
      <c r="C1823" s="10" t="s">
        <v>29</v>
      </c>
      <c r="D1823" s="10" t="s">
        <v>30</v>
      </c>
      <c r="E1823" s="5" t="s">
        <v>31</v>
      </c>
      <c r="F1823" s="11" t="s">
        <v>31</v>
      </c>
      <c r="G1823" s="11" t="s">
        <v>31</v>
      </c>
      <c r="H1823" s="11"/>
    </row>
    <row r="1824" spans="1:15" hidden="1">
      <c r="A1824" s="10" t="s">
        <v>15</v>
      </c>
      <c r="B1824" s="10" t="s">
        <v>1876</v>
      </c>
      <c r="C1824" s="10" t="s">
        <v>29</v>
      </c>
      <c r="D1824" s="10" t="s">
        <v>30</v>
      </c>
      <c r="E1824" s="5" t="s">
        <v>31</v>
      </c>
      <c r="F1824" s="11" t="s">
        <v>31</v>
      </c>
      <c r="G1824" s="11" t="s">
        <v>31</v>
      </c>
      <c r="H1824" s="11"/>
    </row>
    <row r="1825" spans="1:8" hidden="1">
      <c r="A1825" s="10" t="s">
        <v>15</v>
      </c>
      <c r="B1825" s="10" t="s">
        <v>1877</v>
      </c>
      <c r="C1825" s="10" t="s">
        <v>29</v>
      </c>
      <c r="D1825" s="10" t="s">
        <v>30</v>
      </c>
      <c r="E1825" s="5" t="s">
        <v>31</v>
      </c>
      <c r="F1825" s="11" t="s">
        <v>31</v>
      </c>
      <c r="G1825" s="11" t="s">
        <v>31</v>
      </c>
      <c r="H1825" s="11"/>
    </row>
    <row r="1826" spans="1:8" hidden="1">
      <c r="A1826" s="10" t="s">
        <v>15</v>
      </c>
      <c r="B1826" s="10" t="s">
        <v>1878</v>
      </c>
      <c r="C1826" s="10" t="s">
        <v>29</v>
      </c>
      <c r="D1826" s="10" t="s">
        <v>30</v>
      </c>
      <c r="E1826" s="5" t="s">
        <v>31</v>
      </c>
      <c r="F1826" s="11" t="s">
        <v>31</v>
      </c>
      <c r="G1826" s="11" t="s">
        <v>31</v>
      </c>
      <c r="H1826" s="11"/>
    </row>
    <row r="1827" spans="1:8" hidden="1">
      <c r="A1827" s="10" t="s">
        <v>15</v>
      </c>
      <c r="B1827" s="10" t="s">
        <v>1879</v>
      </c>
      <c r="C1827" s="10" t="s">
        <v>29</v>
      </c>
      <c r="D1827" s="10" t="s">
        <v>30</v>
      </c>
      <c r="E1827" s="5" t="s">
        <v>31</v>
      </c>
      <c r="F1827" s="11" t="s">
        <v>31</v>
      </c>
      <c r="G1827" s="11" t="s">
        <v>31</v>
      </c>
      <c r="H1827" s="11"/>
    </row>
    <row r="1828" spans="1:8" hidden="1">
      <c r="A1828" s="10" t="s">
        <v>15</v>
      </c>
      <c r="B1828" s="10" t="s">
        <v>1880</v>
      </c>
      <c r="C1828" s="10" t="s">
        <v>29</v>
      </c>
      <c r="D1828" s="10" t="s">
        <v>30</v>
      </c>
      <c r="E1828" s="5" t="s">
        <v>31</v>
      </c>
      <c r="F1828" s="11" t="s">
        <v>31</v>
      </c>
      <c r="G1828" s="11" t="s">
        <v>31</v>
      </c>
      <c r="H1828" s="11"/>
    </row>
    <row r="1829" spans="1:8" hidden="1">
      <c r="A1829" s="10" t="s">
        <v>15</v>
      </c>
      <c r="B1829" s="10" t="s">
        <v>1881</v>
      </c>
      <c r="C1829" s="10" t="s">
        <v>29</v>
      </c>
      <c r="D1829" s="10" t="s">
        <v>30</v>
      </c>
      <c r="E1829" s="5" t="s">
        <v>31</v>
      </c>
      <c r="F1829" s="11" t="s">
        <v>31</v>
      </c>
      <c r="G1829" s="11" t="s">
        <v>31</v>
      </c>
      <c r="H1829" s="11"/>
    </row>
    <row r="1830" spans="1:8" hidden="1">
      <c r="A1830" s="10" t="s">
        <v>15</v>
      </c>
      <c r="B1830" s="10" t="s">
        <v>1882</v>
      </c>
      <c r="C1830" s="10" t="s">
        <v>29</v>
      </c>
      <c r="D1830" s="10" t="s">
        <v>30</v>
      </c>
      <c r="E1830" s="5" t="s">
        <v>31</v>
      </c>
      <c r="F1830" s="11" t="s">
        <v>31</v>
      </c>
      <c r="G1830" s="11" t="s">
        <v>31</v>
      </c>
      <c r="H1830" s="11"/>
    </row>
    <row r="1831" spans="1:8" hidden="1">
      <c r="A1831" s="10" t="s">
        <v>15</v>
      </c>
      <c r="B1831" s="10" t="s">
        <v>1883</v>
      </c>
      <c r="C1831" s="10" t="s">
        <v>29</v>
      </c>
      <c r="D1831" s="10" t="s">
        <v>30</v>
      </c>
      <c r="E1831" s="5" t="s">
        <v>31</v>
      </c>
      <c r="F1831" s="11" t="s">
        <v>31</v>
      </c>
      <c r="G1831" s="11" t="s">
        <v>31</v>
      </c>
      <c r="H1831" s="11"/>
    </row>
    <row r="1832" spans="1:8" hidden="1">
      <c r="A1832" s="10" t="s">
        <v>15</v>
      </c>
      <c r="B1832" s="10" t="s">
        <v>1884</v>
      </c>
      <c r="C1832" s="10" t="s">
        <v>29</v>
      </c>
      <c r="D1832" s="10" t="s">
        <v>30</v>
      </c>
      <c r="E1832" s="5" t="s">
        <v>31</v>
      </c>
      <c r="F1832" s="11" t="s">
        <v>31</v>
      </c>
      <c r="G1832" s="11" t="s">
        <v>31</v>
      </c>
      <c r="H1832" s="11"/>
    </row>
    <row r="1833" spans="1:8" hidden="1">
      <c r="A1833" s="10" t="s">
        <v>15</v>
      </c>
      <c r="B1833" s="10" t="s">
        <v>1885</v>
      </c>
      <c r="C1833" s="10" t="s">
        <v>29</v>
      </c>
      <c r="D1833" s="10" t="s">
        <v>30</v>
      </c>
      <c r="E1833" s="5" t="s">
        <v>31</v>
      </c>
      <c r="F1833" s="11" t="s">
        <v>31</v>
      </c>
      <c r="G1833" s="11" t="s">
        <v>31</v>
      </c>
      <c r="H1833" s="11"/>
    </row>
    <row r="1834" spans="1:8" hidden="1">
      <c r="A1834" s="10" t="s">
        <v>15</v>
      </c>
      <c r="B1834" s="10" t="s">
        <v>1886</v>
      </c>
      <c r="C1834" s="10" t="s">
        <v>29</v>
      </c>
      <c r="D1834" s="10" t="s">
        <v>30</v>
      </c>
      <c r="E1834" s="5" t="s">
        <v>31</v>
      </c>
      <c r="F1834" s="11" t="s">
        <v>31</v>
      </c>
      <c r="G1834" s="11" t="s">
        <v>31</v>
      </c>
      <c r="H1834" s="11"/>
    </row>
    <row r="1835" spans="1:8" hidden="1">
      <c r="A1835" s="10" t="s">
        <v>15</v>
      </c>
      <c r="B1835" s="10" t="s">
        <v>1887</v>
      </c>
      <c r="C1835" s="10" t="s">
        <v>29</v>
      </c>
      <c r="D1835" s="10" t="s">
        <v>30</v>
      </c>
      <c r="E1835" s="5" t="s">
        <v>31</v>
      </c>
      <c r="F1835" s="11" t="s">
        <v>31</v>
      </c>
      <c r="G1835" s="11" t="s">
        <v>31</v>
      </c>
      <c r="H1835" s="11"/>
    </row>
    <row r="1836" spans="1:8" hidden="1">
      <c r="A1836" s="10" t="s">
        <v>15</v>
      </c>
      <c r="B1836" s="10" t="s">
        <v>1888</v>
      </c>
      <c r="C1836" s="10" t="s">
        <v>29</v>
      </c>
      <c r="D1836" s="10" t="s">
        <v>30</v>
      </c>
      <c r="E1836" s="5" t="s">
        <v>31</v>
      </c>
      <c r="F1836" s="11" t="s">
        <v>31</v>
      </c>
      <c r="G1836" s="11" t="s">
        <v>31</v>
      </c>
      <c r="H1836" s="11"/>
    </row>
    <row r="1837" spans="1:8" hidden="1">
      <c r="A1837" s="10" t="s">
        <v>15</v>
      </c>
      <c r="B1837" s="10" t="s">
        <v>1889</v>
      </c>
      <c r="C1837" s="10" t="s">
        <v>29</v>
      </c>
      <c r="D1837" s="10" t="s">
        <v>30</v>
      </c>
      <c r="E1837" s="5" t="s">
        <v>31</v>
      </c>
      <c r="F1837" s="11" t="s">
        <v>31</v>
      </c>
      <c r="G1837" s="11" t="s">
        <v>31</v>
      </c>
      <c r="H1837" s="11"/>
    </row>
    <row r="1838" spans="1:8" hidden="1">
      <c r="A1838" s="10" t="s">
        <v>15</v>
      </c>
      <c r="B1838" s="10" t="s">
        <v>1890</v>
      </c>
      <c r="C1838" s="10" t="s">
        <v>42</v>
      </c>
      <c r="D1838" s="10" t="s">
        <v>30</v>
      </c>
      <c r="E1838" s="5" t="s">
        <v>31</v>
      </c>
      <c r="F1838" s="11" t="s">
        <v>31</v>
      </c>
      <c r="G1838" s="11" t="s">
        <v>31</v>
      </c>
      <c r="H1838" s="11"/>
    </row>
    <row r="1839" spans="1:8" hidden="1">
      <c r="A1839" s="10" t="s">
        <v>15</v>
      </c>
      <c r="B1839" s="10" t="s">
        <v>1891</v>
      </c>
      <c r="C1839" s="10" t="s">
        <v>29</v>
      </c>
      <c r="D1839" s="10" t="s">
        <v>30</v>
      </c>
      <c r="E1839" s="5" t="s">
        <v>31</v>
      </c>
      <c r="F1839" s="11" t="s">
        <v>31</v>
      </c>
      <c r="G1839" s="11" t="s">
        <v>31</v>
      </c>
      <c r="H1839" s="11"/>
    </row>
    <row r="1840" spans="1:8" hidden="1">
      <c r="A1840" s="10" t="s">
        <v>15</v>
      </c>
      <c r="B1840" s="10" t="s">
        <v>1892</v>
      </c>
      <c r="C1840" s="10" t="s">
        <v>29</v>
      </c>
      <c r="D1840" s="10" t="s">
        <v>30</v>
      </c>
      <c r="E1840" s="5" t="s">
        <v>31</v>
      </c>
      <c r="F1840" s="11" t="s">
        <v>31</v>
      </c>
      <c r="G1840" s="11" t="s">
        <v>31</v>
      </c>
      <c r="H1840" s="11"/>
    </row>
    <row r="1841" spans="1:8" hidden="1">
      <c r="A1841" s="10" t="s">
        <v>15</v>
      </c>
      <c r="B1841" s="10" t="s">
        <v>1893</v>
      </c>
      <c r="C1841" s="10" t="s">
        <v>29</v>
      </c>
      <c r="D1841" s="10" t="s">
        <v>30</v>
      </c>
      <c r="E1841" s="5" t="s">
        <v>31</v>
      </c>
      <c r="F1841" s="11" t="s">
        <v>31</v>
      </c>
      <c r="G1841" s="11" t="s">
        <v>31</v>
      </c>
      <c r="H1841" s="11"/>
    </row>
    <row r="1842" spans="1:8" hidden="1">
      <c r="A1842" s="10" t="s">
        <v>15</v>
      </c>
      <c r="B1842" s="10" t="s">
        <v>1894</v>
      </c>
      <c r="C1842" s="10" t="s">
        <v>29</v>
      </c>
      <c r="D1842" s="10" t="s">
        <v>30</v>
      </c>
      <c r="E1842" s="5" t="s">
        <v>31</v>
      </c>
      <c r="F1842" s="11" t="s">
        <v>31</v>
      </c>
      <c r="G1842" s="11" t="s">
        <v>31</v>
      </c>
      <c r="H1842" s="11"/>
    </row>
    <row r="1843" spans="1:8" hidden="1">
      <c r="A1843" s="10" t="s">
        <v>15</v>
      </c>
      <c r="B1843" s="10" t="s">
        <v>1895</v>
      </c>
      <c r="C1843" s="10" t="s">
        <v>29</v>
      </c>
      <c r="D1843" s="10" t="s">
        <v>30</v>
      </c>
      <c r="E1843" s="5" t="s">
        <v>31</v>
      </c>
      <c r="F1843" s="11" t="s">
        <v>31</v>
      </c>
      <c r="G1843" s="11" t="s">
        <v>31</v>
      </c>
      <c r="H1843" s="11"/>
    </row>
    <row r="1844" spans="1:8" hidden="1">
      <c r="A1844" s="10" t="s">
        <v>15</v>
      </c>
      <c r="B1844" s="10" t="s">
        <v>1896</v>
      </c>
      <c r="C1844" s="10" t="s">
        <v>29</v>
      </c>
      <c r="D1844" s="10" t="s">
        <v>30</v>
      </c>
      <c r="E1844" s="5" t="s">
        <v>31</v>
      </c>
      <c r="F1844" s="11" t="s">
        <v>31</v>
      </c>
      <c r="G1844" s="11" t="s">
        <v>31</v>
      </c>
      <c r="H1844" s="11"/>
    </row>
    <row r="1845" spans="1:8" hidden="1">
      <c r="A1845" s="10" t="s">
        <v>15</v>
      </c>
      <c r="B1845" s="10" t="s">
        <v>1897</v>
      </c>
      <c r="C1845" s="10" t="s">
        <v>29</v>
      </c>
      <c r="D1845" s="10" t="s">
        <v>30</v>
      </c>
      <c r="E1845" s="5" t="s">
        <v>31</v>
      </c>
      <c r="F1845" s="11" t="s">
        <v>31</v>
      </c>
      <c r="G1845" s="11" t="s">
        <v>31</v>
      </c>
      <c r="H1845" s="11"/>
    </row>
    <row r="1846" spans="1:8" hidden="1">
      <c r="A1846" s="10" t="s">
        <v>15</v>
      </c>
      <c r="B1846" s="10" t="s">
        <v>1898</v>
      </c>
      <c r="C1846" s="10" t="s">
        <v>29</v>
      </c>
      <c r="D1846" s="10" t="s">
        <v>30</v>
      </c>
      <c r="E1846" s="5" t="s">
        <v>31</v>
      </c>
      <c r="F1846" s="11" t="s">
        <v>31</v>
      </c>
      <c r="G1846" s="11" t="s">
        <v>31</v>
      </c>
      <c r="H1846" s="11"/>
    </row>
    <row r="1847" spans="1:8" hidden="1">
      <c r="A1847" s="10" t="s">
        <v>15</v>
      </c>
      <c r="B1847" s="10" t="s">
        <v>1899</v>
      </c>
      <c r="C1847" s="10" t="s">
        <v>29</v>
      </c>
      <c r="D1847" s="10" t="s">
        <v>30</v>
      </c>
      <c r="E1847" s="5" t="s">
        <v>31</v>
      </c>
      <c r="F1847" s="11" t="s">
        <v>31</v>
      </c>
      <c r="G1847" s="11" t="s">
        <v>31</v>
      </c>
      <c r="H1847" s="11"/>
    </row>
    <row r="1848" spans="1:8" hidden="1">
      <c r="A1848" s="10" t="s">
        <v>15</v>
      </c>
      <c r="B1848" s="10" t="s">
        <v>1900</v>
      </c>
      <c r="C1848" s="10" t="s">
        <v>29</v>
      </c>
      <c r="D1848" s="10" t="s">
        <v>30</v>
      </c>
      <c r="E1848" s="5" t="s">
        <v>31</v>
      </c>
      <c r="F1848" s="11" t="s">
        <v>31</v>
      </c>
      <c r="G1848" s="11" t="s">
        <v>31</v>
      </c>
      <c r="H1848" s="11"/>
    </row>
    <row r="1849" spans="1:8" hidden="1">
      <c r="A1849" s="10" t="s">
        <v>15</v>
      </c>
      <c r="B1849" s="10" t="s">
        <v>1901</v>
      </c>
      <c r="C1849" s="10" t="s">
        <v>29</v>
      </c>
      <c r="D1849" s="10" t="s">
        <v>30</v>
      </c>
      <c r="E1849" s="5" t="s">
        <v>31</v>
      </c>
      <c r="F1849" s="11" t="s">
        <v>31</v>
      </c>
      <c r="G1849" s="11" t="s">
        <v>31</v>
      </c>
      <c r="H1849" s="11"/>
    </row>
    <row r="1850" spans="1:8" hidden="1">
      <c r="A1850" s="10" t="s">
        <v>15</v>
      </c>
      <c r="B1850" s="10" t="s">
        <v>1902</v>
      </c>
      <c r="C1850" s="10" t="s">
        <v>29</v>
      </c>
      <c r="D1850" s="10" t="s">
        <v>30</v>
      </c>
      <c r="E1850" s="5" t="s">
        <v>31</v>
      </c>
      <c r="F1850" s="11" t="s">
        <v>31</v>
      </c>
      <c r="G1850" s="11" t="s">
        <v>31</v>
      </c>
      <c r="H1850" s="11"/>
    </row>
    <row r="1851" spans="1:8" hidden="1">
      <c r="A1851" s="10" t="s">
        <v>15</v>
      </c>
      <c r="B1851" s="10" t="s">
        <v>1903</v>
      </c>
      <c r="C1851" s="10" t="s">
        <v>29</v>
      </c>
      <c r="D1851" s="10" t="s">
        <v>30</v>
      </c>
      <c r="E1851" s="5" t="s">
        <v>31</v>
      </c>
      <c r="F1851" s="11" t="s">
        <v>31</v>
      </c>
      <c r="G1851" s="11" t="s">
        <v>31</v>
      </c>
      <c r="H1851" s="11"/>
    </row>
    <row r="1852" spans="1:8" hidden="1">
      <c r="A1852" s="10" t="s">
        <v>15</v>
      </c>
      <c r="B1852" s="10" t="s">
        <v>1904</v>
      </c>
      <c r="C1852" s="10" t="s">
        <v>29</v>
      </c>
      <c r="D1852" s="10" t="s">
        <v>30</v>
      </c>
      <c r="E1852" s="5" t="s">
        <v>31</v>
      </c>
      <c r="F1852" s="11" t="s">
        <v>31</v>
      </c>
      <c r="G1852" s="11" t="s">
        <v>31</v>
      </c>
      <c r="H1852" s="11"/>
    </row>
    <row r="1853" spans="1:8" hidden="1">
      <c r="A1853" s="10" t="s">
        <v>15</v>
      </c>
      <c r="B1853" s="10" t="s">
        <v>1905</v>
      </c>
      <c r="C1853" s="10" t="s">
        <v>29</v>
      </c>
      <c r="D1853" s="10" t="s">
        <v>30</v>
      </c>
      <c r="E1853" s="5" t="s">
        <v>31</v>
      </c>
      <c r="F1853" s="11" t="s">
        <v>31</v>
      </c>
      <c r="G1853" s="11" t="s">
        <v>31</v>
      </c>
      <c r="H1853" s="11"/>
    </row>
    <row r="1854" spans="1:8" hidden="1">
      <c r="A1854" s="10" t="s">
        <v>15</v>
      </c>
      <c r="B1854" s="10" t="s">
        <v>1906</v>
      </c>
      <c r="C1854" s="10" t="s">
        <v>29</v>
      </c>
      <c r="D1854" s="10" t="s">
        <v>30</v>
      </c>
      <c r="E1854" s="5" t="s">
        <v>31</v>
      </c>
      <c r="F1854" s="11" t="s">
        <v>31</v>
      </c>
      <c r="G1854" s="11" t="s">
        <v>31</v>
      </c>
      <c r="H1854" s="11"/>
    </row>
    <row r="1855" spans="1:8" hidden="1">
      <c r="A1855" s="10" t="s">
        <v>15</v>
      </c>
      <c r="B1855" s="10" t="s">
        <v>1907</v>
      </c>
      <c r="C1855" s="10" t="s">
        <v>29</v>
      </c>
      <c r="D1855" s="10" t="s">
        <v>36</v>
      </c>
      <c r="E1855" s="5" t="s">
        <v>31</v>
      </c>
      <c r="F1855" s="11" t="s">
        <v>31</v>
      </c>
      <c r="G1855" s="11" t="s">
        <v>31</v>
      </c>
      <c r="H1855" s="11"/>
    </row>
    <row r="1856" spans="1:8" hidden="1">
      <c r="A1856" s="10" t="s">
        <v>15</v>
      </c>
      <c r="B1856" s="10" t="s">
        <v>1908</v>
      </c>
      <c r="C1856" s="10" t="s">
        <v>29</v>
      </c>
      <c r="D1856" s="10" t="s">
        <v>30</v>
      </c>
      <c r="E1856" s="5" t="s">
        <v>31</v>
      </c>
      <c r="F1856" s="11" t="s">
        <v>31</v>
      </c>
      <c r="G1856" s="11" t="s">
        <v>31</v>
      </c>
      <c r="H1856" s="11"/>
    </row>
    <row r="1857" spans="1:8" hidden="1">
      <c r="A1857" s="10" t="s">
        <v>15</v>
      </c>
      <c r="B1857" s="10" t="s">
        <v>1909</v>
      </c>
      <c r="C1857" s="10" t="s">
        <v>29</v>
      </c>
      <c r="D1857" s="10" t="s">
        <v>30</v>
      </c>
      <c r="E1857" s="5" t="s">
        <v>31</v>
      </c>
      <c r="F1857" s="11" t="s">
        <v>31</v>
      </c>
      <c r="G1857" s="11" t="s">
        <v>31</v>
      </c>
      <c r="H1857" s="11"/>
    </row>
    <row r="1858" spans="1:8" hidden="1">
      <c r="A1858" s="10" t="s">
        <v>15</v>
      </c>
      <c r="B1858" s="10" t="s">
        <v>1910</v>
      </c>
      <c r="C1858" s="10" t="s">
        <v>29</v>
      </c>
      <c r="D1858" s="10" t="s">
        <v>30</v>
      </c>
      <c r="E1858" s="5" t="s">
        <v>31</v>
      </c>
      <c r="F1858" s="11" t="s">
        <v>31</v>
      </c>
      <c r="G1858" s="11" t="s">
        <v>31</v>
      </c>
      <c r="H1858" s="11"/>
    </row>
    <row r="1859" spans="1:8" hidden="1">
      <c r="A1859" s="10" t="s">
        <v>15</v>
      </c>
      <c r="B1859" s="10" t="s">
        <v>1911</v>
      </c>
      <c r="C1859" s="10" t="s">
        <v>29</v>
      </c>
      <c r="D1859" s="10" t="s">
        <v>30</v>
      </c>
      <c r="E1859" s="5" t="s">
        <v>31</v>
      </c>
      <c r="F1859" s="11" t="s">
        <v>31</v>
      </c>
      <c r="G1859" s="11" t="s">
        <v>31</v>
      </c>
      <c r="H1859" s="11"/>
    </row>
    <row r="1860" spans="1:8" hidden="1">
      <c r="A1860" s="10" t="s">
        <v>15</v>
      </c>
      <c r="B1860" s="10" t="s">
        <v>1912</v>
      </c>
      <c r="C1860" s="10" t="s">
        <v>29</v>
      </c>
      <c r="D1860" s="10" t="s">
        <v>30</v>
      </c>
      <c r="E1860" s="5" t="s">
        <v>31</v>
      </c>
      <c r="F1860" s="11" t="s">
        <v>31</v>
      </c>
      <c r="G1860" s="11" t="s">
        <v>31</v>
      </c>
      <c r="H1860" s="11"/>
    </row>
    <row r="1861" spans="1:8" hidden="1">
      <c r="A1861" s="10" t="s">
        <v>15</v>
      </c>
      <c r="B1861" s="10" t="s">
        <v>1913</v>
      </c>
      <c r="C1861" s="10" t="s">
        <v>29</v>
      </c>
      <c r="D1861" s="10" t="s">
        <v>30</v>
      </c>
      <c r="E1861" s="5" t="s">
        <v>31</v>
      </c>
      <c r="F1861" s="11" t="s">
        <v>31</v>
      </c>
      <c r="G1861" s="11" t="s">
        <v>31</v>
      </c>
      <c r="H1861" s="11"/>
    </row>
    <row r="1862" spans="1:8" hidden="1">
      <c r="A1862" s="10" t="s">
        <v>15</v>
      </c>
      <c r="B1862" s="10" t="s">
        <v>1914</v>
      </c>
      <c r="C1862" s="10" t="s">
        <v>29</v>
      </c>
      <c r="D1862" s="10" t="s">
        <v>30</v>
      </c>
      <c r="E1862" s="5" t="s">
        <v>31</v>
      </c>
      <c r="F1862" s="11" t="s">
        <v>31</v>
      </c>
      <c r="G1862" s="11" t="s">
        <v>31</v>
      </c>
      <c r="H1862" s="11"/>
    </row>
    <row r="1863" spans="1:8" hidden="1">
      <c r="A1863" s="10" t="s">
        <v>15</v>
      </c>
      <c r="B1863" s="10" t="s">
        <v>1915</v>
      </c>
      <c r="C1863" s="10" t="s">
        <v>29</v>
      </c>
      <c r="D1863" s="10" t="s">
        <v>30</v>
      </c>
      <c r="E1863" s="5" t="s">
        <v>31</v>
      </c>
      <c r="F1863" s="11" t="s">
        <v>31</v>
      </c>
      <c r="G1863" s="11" t="s">
        <v>31</v>
      </c>
      <c r="H1863" s="11"/>
    </row>
    <row r="1864" spans="1:8" hidden="1">
      <c r="A1864" s="10" t="s">
        <v>15</v>
      </c>
      <c r="B1864" s="10" t="s">
        <v>1916</v>
      </c>
      <c r="C1864" s="10" t="s">
        <v>29</v>
      </c>
      <c r="D1864" s="10" t="s">
        <v>30</v>
      </c>
      <c r="E1864" s="5" t="s">
        <v>31</v>
      </c>
      <c r="F1864" s="11" t="s">
        <v>31</v>
      </c>
      <c r="G1864" s="11" t="s">
        <v>31</v>
      </c>
      <c r="H1864" s="11"/>
    </row>
    <row r="1865" spans="1:8" hidden="1">
      <c r="A1865" s="10" t="s">
        <v>15</v>
      </c>
      <c r="B1865" s="10" t="s">
        <v>1917</v>
      </c>
      <c r="C1865" s="10" t="s">
        <v>29</v>
      </c>
      <c r="D1865" s="10" t="s">
        <v>30</v>
      </c>
      <c r="E1865" s="5" t="s">
        <v>31</v>
      </c>
      <c r="F1865" s="11" t="s">
        <v>31</v>
      </c>
      <c r="G1865" s="11" t="s">
        <v>31</v>
      </c>
      <c r="H1865" s="11"/>
    </row>
    <row r="1866" spans="1:8" hidden="1">
      <c r="A1866" s="10" t="s">
        <v>15</v>
      </c>
      <c r="B1866" s="10" t="s">
        <v>1918</v>
      </c>
      <c r="C1866" s="10" t="s">
        <v>29</v>
      </c>
      <c r="D1866" s="10" t="s">
        <v>30</v>
      </c>
      <c r="E1866" s="5" t="s">
        <v>31</v>
      </c>
      <c r="F1866" s="11" t="s">
        <v>31</v>
      </c>
      <c r="G1866" s="11" t="s">
        <v>31</v>
      </c>
      <c r="H1866" s="11"/>
    </row>
    <row r="1867" spans="1:8" hidden="1">
      <c r="A1867" s="10" t="s">
        <v>15</v>
      </c>
      <c r="B1867" s="10" t="s">
        <v>1919</v>
      </c>
      <c r="C1867" s="10" t="s">
        <v>29</v>
      </c>
      <c r="D1867" s="10" t="s">
        <v>30</v>
      </c>
      <c r="E1867" s="5" t="s">
        <v>31</v>
      </c>
      <c r="F1867" s="11" t="s">
        <v>31</v>
      </c>
      <c r="G1867" s="11" t="s">
        <v>31</v>
      </c>
      <c r="H1867" s="11"/>
    </row>
    <row r="1868" spans="1:8" hidden="1">
      <c r="A1868" s="10" t="s">
        <v>15</v>
      </c>
      <c r="B1868" s="10" t="s">
        <v>1920</v>
      </c>
      <c r="C1868" s="10" t="s">
        <v>54</v>
      </c>
      <c r="D1868" s="10" t="s">
        <v>30</v>
      </c>
      <c r="E1868" s="5" t="s">
        <v>31</v>
      </c>
      <c r="F1868" s="11" t="s">
        <v>31</v>
      </c>
      <c r="G1868" s="11" t="s">
        <v>31</v>
      </c>
      <c r="H1868" s="11"/>
    </row>
    <row r="1869" spans="1:8" hidden="1">
      <c r="A1869" s="10" t="s">
        <v>15</v>
      </c>
      <c r="B1869" s="10" t="s">
        <v>1921</v>
      </c>
      <c r="C1869" s="10" t="s">
        <v>29</v>
      </c>
      <c r="D1869" s="10" t="s">
        <v>30</v>
      </c>
      <c r="E1869" s="5" t="s">
        <v>31</v>
      </c>
      <c r="F1869" s="11" t="s">
        <v>31</v>
      </c>
      <c r="G1869" s="11" t="s">
        <v>31</v>
      </c>
      <c r="H1869" s="11"/>
    </row>
    <row r="1870" spans="1:8" hidden="1">
      <c r="A1870" s="10" t="s">
        <v>15</v>
      </c>
      <c r="B1870" s="10" t="s">
        <v>1922</v>
      </c>
      <c r="C1870" s="10" t="s">
        <v>29</v>
      </c>
      <c r="D1870" s="10" t="s">
        <v>30</v>
      </c>
      <c r="E1870" s="5" t="s">
        <v>31</v>
      </c>
      <c r="F1870" s="11" t="s">
        <v>31</v>
      </c>
      <c r="G1870" s="11" t="s">
        <v>31</v>
      </c>
      <c r="H1870" s="11"/>
    </row>
    <row r="1871" spans="1:8" hidden="1">
      <c r="A1871" s="10" t="s">
        <v>15</v>
      </c>
      <c r="B1871" s="10" t="s">
        <v>1923</v>
      </c>
      <c r="C1871" s="10" t="s">
        <v>29</v>
      </c>
      <c r="D1871" s="10" t="s">
        <v>30</v>
      </c>
      <c r="E1871" s="5" t="s">
        <v>31</v>
      </c>
      <c r="F1871" s="11" t="s">
        <v>31</v>
      </c>
      <c r="G1871" s="11" t="s">
        <v>31</v>
      </c>
      <c r="H1871" s="11"/>
    </row>
    <row r="1872" spans="1:8" hidden="1">
      <c r="A1872" s="10" t="s">
        <v>15</v>
      </c>
      <c r="B1872" s="10" t="s">
        <v>1924</v>
      </c>
      <c r="C1872" s="10" t="s">
        <v>29</v>
      </c>
      <c r="D1872" s="10" t="s">
        <v>30</v>
      </c>
      <c r="E1872" s="5" t="s">
        <v>31</v>
      </c>
      <c r="F1872" s="11" t="s">
        <v>31</v>
      </c>
      <c r="G1872" s="11" t="s">
        <v>31</v>
      </c>
      <c r="H1872" s="11"/>
    </row>
    <row r="1873" spans="1:8" hidden="1">
      <c r="A1873" s="10" t="s">
        <v>15</v>
      </c>
      <c r="B1873" s="10" t="s">
        <v>1925</v>
      </c>
      <c r="C1873" s="10" t="s">
        <v>29</v>
      </c>
      <c r="D1873" s="10" t="s">
        <v>30</v>
      </c>
      <c r="E1873" s="5" t="s">
        <v>31</v>
      </c>
      <c r="F1873" s="11" t="s">
        <v>31</v>
      </c>
      <c r="G1873" s="11" t="s">
        <v>31</v>
      </c>
      <c r="H1873" s="11"/>
    </row>
    <row r="1874" spans="1:8" hidden="1">
      <c r="A1874" s="10" t="s">
        <v>15</v>
      </c>
      <c r="B1874" s="10" t="s">
        <v>1926</v>
      </c>
      <c r="C1874" s="10" t="s">
        <v>29</v>
      </c>
      <c r="D1874" s="10" t="s">
        <v>30</v>
      </c>
      <c r="E1874" s="5" t="s">
        <v>31</v>
      </c>
      <c r="F1874" s="11" t="s">
        <v>31</v>
      </c>
      <c r="G1874" s="11" t="s">
        <v>31</v>
      </c>
      <c r="H1874" s="11"/>
    </row>
    <row r="1875" spans="1:8" hidden="1">
      <c r="A1875" s="10" t="s">
        <v>15</v>
      </c>
      <c r="B1875" s="10" t="s">
        <v>1927</v>
      </c>
      <c r="C1875" s="10" t="s">
        <v>29</v>
      </c>
      <c r="D1875" s="10" t="s">
        <v>30</v>
      </c>
      <c r="E1875" s="5" t="s">
        <v>31</v>
      </c>
      <c r="F1875" s="11" t="s">
        <v>31</v>
      </c>
      <c r="G1875" s="11" t="s">
        <v>31</v>
      </c>
      <c r="H1875" s="11"/>
    </row>
    <row r="1876" spans="1:8" hidden="1">
      <c r="A1876" s="10" t="s">
        <v>15</v>
      </c>
      <c r="B1876" s="10" t="s">
        <v>1928</v>
      </c>
      <c r="C1876" s="10" t="s">
        <v>29</v>
      </c>
      <c r="D1876" s="10" t="s">
        <v>30</v>
      </c>
      <c r="E1876" s="5" t="s">
        <v>31</v>
      </c>
      <c r="F1876" s="11" t="s">
        <v>31</v>
      </c>
      <c r="G1876" s="11" t="s">
        <v>31</v>
      </c>
      <c r="H1876" s="11"/>
    </row>
    <row r="1877" spans="1:8" hidden="1">
      <c r="A1877" s="10" t="s">
        <v>15</v>
      </c>
      <c r="B1877" s="10" t="s">
        <v>1929</v>
      </c>
      <c r="C1877" s="10" t="s">
        <v>29</v>
      </c>
      <c r="D1877" s="10" t="s">
        <v>30</v>
      </c>
      <c r="E1877" s="5" t="s">
        <v>31</v>
      </c>
      <c r="F1877" s="11" t="s">
        <v>31</v>
      </c>
      <c r="G1877" s="11" t="s">
        <v>31</v>
      </c>
      <c r="H1877" s="11"/>
    </row>
    <row r="1878" spans="1:8" hidden="1">
      <c r="A1878" s="10" t="s">
        <v>15</v>
      </c>
      <c r="B1878" s="10" t="s">
        <v>1930</v>
      </c>
      <c r="C1878" s="10" t="s">
        <v>29</v>
      </c>
      <c r="D1878" s="10" t="s">
        <v>30</v>
      </c>
      <c r="E1878" s="5" t="s">
        <v>31</v>
      </c>
      <c r="F1878" s="11" t="s">
        <v>31</v>
      </c>
      <c r="G1878" s="11" t="s">
        <v>31</v>
      </c>
      <c r="H1878" s="11"/>
    </row>
    <row r="1879" spans="1:8" hidden="1">
      <c r="A1879" s="10" t="s">
        <v>15</v>
      </c>
      <c r="B1879" s="10" t="s">
        <v>1931</v>
      </c>
      <c r="C1879" s="10" t="s">
        <v>29</v>
      </c>
      <c r="D1879" s="10" t="s">
        <v>30</v>
      </c>
      <c r="E1879" s="5" t="s">
        <v>31</v>
      </c>
      <c r="F1879" s="11" t="s">
        <v>31</v>
      </c>
      <c r="G1879" s="11" t="s">
        <v>31</v>
      </c>
      <c r="H1879" s="11"/>
    </row>
    <row r="1880" spans="1:8" hidden="1">
      <c r="A1880" s="10" t="s">
        <v>15</v>
      </c>
      <c r="B1880" s="10" t="s">
        <v>1932</v>
      </c>
      <c r="C1880" s="10" t="s">
        <v>29</v>
      </c>
      <c r="D1880" s="10" t="s">
        <v>36</v>
      </c>
      <c r="E1880" s="5" t="s">
        <v>31</v>
      </c>
      <c r="F1880" s="11" t="s">
        <v>31</v>
      </c>
      <c r="G1880" s="11" t="s">
        <v>31</v>
      </c>
      <c r="H1880" s="11"/>
    </row>
    <row r="1881" spans="1:8" hidden="1">
      <c r="A1881" s="10" t="s">
        <v>15</v>
      </c>
      <c r="B1881" s="10" t="s">
        <v>1933</v>
      </c>
      <c r="C1881" s="10" t="s">
        <v>29</v>
      </c>
      <c r="D1881" s="10" t="s">
        <v>30</v>
      </c>
      <c r="E1881" s="5" t="s">
        <v>31</v>
      </c>
      <c r="F1881" s="11" t="s">
        <v>31</v>
      </c>
      <c r="G1881" s="11" t="s">
        <v>31</v>
      </c>
      <c r="H1881" s="11"/>
    </row>
    <row r="1882" spans="1:8" hidden="1">
      <c r="A1882" s="10" t="s">
        <v>15</v>
      </c>
      <c r="B1882" s="10" t="s">
        <v>1934</v>
      </c>
      <c r="C1882" s="10" t="s">
        <v>29</v>
      </c>
      <c r="D1882" s="10" t="s">
        <v>30</v>
      </c>
      <c r="E1882" s="5" t="s">
        <v>31</v>
      </c>
      <c r="F1882" s="11" t="s">
        <v>31</v>
      </c>
      <c r="G1882" s="11" t="s">
        <v>31</v>
      </c>
      <c r="H1882" s="11"/>
    </row>
    <row r="1883" spans="1:8" hidden="1">
      <c r="A1883" s="10" t="s">
        <v>15</v>
      </c>
      <c r="B1883" s="10" t="s">
        <v>1935</v>
      </c>
      <c r="C1883" s="10" t="s">
        <v>29</v>
      </c>
      <c r="D1883" s="10" t="s">
        <v>30</v>
      </c>
      <c r="E1883" s="5" t="s">
        <v>31</v>
      </c>
      <c r="F1883" s="11" t="s">
        <v>31</v>
      </c>
      <c r="G1883" s="11" t="s">
        <v>31</v>
      </c>
      <c r="H1883" s="11"/>
    </row>
    <row r="1884" spans="1:8" hidden="1">
      <c r="A1884" s="10" t="s">
        <v>15</v>
      </c>
      <c r="B1884" s="10" t="s">
        <v>1936</v>
      </c>
      <c r="C1884" s="10" t="s">
        <v>29</v>
      </c>
      <c r="D1884" s="10" t="s">
        <v>30</v>
      </c>
      <c r="E1884" s="5" t="s">
        <v>31</v>
      </c>
      <c r="F1884" s="11" t="s">
        <v>31</v>
      </c>
      <c r="G1884" s="11" t="s">
        <v>31</v>
      </c>
      <c r="H1884" s="11"/>
    </row>
    <row r="1885" spans="1:8" hidden="1">
      <c r="A1885" s="10" t="s">
        <v>15</v>
      </c>
      <c r="B1885" s="10" t="s">
        <v>1937</v>
      </c>
      <c r="C1885" s="10" t="s">
        <v>29</v>
      </c>
      <c r="D1885" s="10" t="s">
        <v>30</v>
      </c>
      <c r="E1885" s="5" t="s">
        <v>31</v>
      </c>
      <c r="F1885" s="11" t="s">
        <v>31</v>
      </c>
      <c r="G1885" s="11" t="s">
        <v>31</v>
      </c>
      <c r="H1885" s="11"/>
    </row>
    <row r="1886" spans="1:8" hidden="1">
      <c r="A1886" s="10" t="s">
        <v>15</v>
      </c>
      <c r="B1886" s="10" t="s">
        <v>1938</v>
      </c>
      <c r="C1886" s="10" t="s">
        <v>29</v>
      </c>
      <c r="D1886" s="10" t="s">
        <v>30</v>
      </c>
      <c r="E1886" s="5" t="s">
        <v>31</v>
      </c>
      <c r="F1886" s="11" t="s">
        <v>31</v>
      </c>
      <c r="G1886" s="11" t="s">
        <v>31</v>
      </c>
      <c r="H1886" s="11"/>
    </row>
    <row r="1887" spans="1:8" hidden="1">
      <c r="A1887" s="10" t="s">
        <v>15</v>
      </c>
      <c r="B1887" s="10" t="s">
        <v>1939</v>
      </c>
      <c r="C1887" s="10" t="s">
        <v>54</v>
      </c>
      <c r="D1887" s="10" t="s">
        <v>36</v>
      </c>
      <c r="E1887" s="5" t="s">
        <v>31</v>
      </c>
      <c r="F1887" s="11" t="s">
        <v>45</v>
      </c>
      <c r="G1887" s="11" t="s">
        <v>45</v>
      </c>
      <c r="H1887" s="11"/>
    </row>
    <row r="1888" spans="1:8" hidden="1">
      <c r="A1888" s="10" t="s">
        <v>15</v>
      </c>
      <c r="B1888" s="10" t="s">
        <v>1940</v>
      </c>
      <c r="C1888" s="10" t="s">
        <v>29</v>
      </c>
      <c r="D1888" s="10" t="s">
        <v>36</v>
      </c>
      <c r="E1888" s="5" t="s">
        <v>31</v>
      </c>
      <c r="F1888" s="11" t="s">
        <v>31</v>
      </c>
      <c r="G1888" s="11" t="s">
        <v>31</v>
      </c>
      <c r="H1888" s="11"/>
    </row>
    <row r="1889" spans="1:8" hidden="1">
      <c r="A1889" s="10" t="s">
        <v>15</v>
      </c>
      <c r="B1889" s="10" t="s">
        <v>1941</v>
      </c>
      <c r="C1889" s="10" t="s">
        <v>29</v>
      </c>
      <c r="D1889" s="10" t="s">
        <v>36</v>
      </c>
      <c r="E1889" s="5" t="s">
        <v>31</v>
      </c>
      <c r="F1889" s="11" t="s">
        <v>31</v>
      </c>
      <c r="G1889" s="11" t="s">
        <v>31</v>
      </c>
      <c r="H1889" s="11"/>
    </row>
    <row r="1890" spans="1:8" hidden="1">
      <c r="A1890" s="10" t="s">
        <v>15</v>
      </c>
      <c r="B1890" s="10" t="s">
        <v>1942</v>
      </c>
      <c r="C1890" s="10" t="s">
        <v>29</v>
      </c>
      <c r="D1890" s="10" t="s">
        <v>36</v>
      </c>
      <c r="E1890" s="5" t="s">
        <v>31</v>
      </c>
      <c r="F1890" s="11" t="s">
        <v>31</v>
      </c>
      <c r="G1890" s="11" t="s">
        <v>31</v>
      </c>
      <c r="H1890" s="11"/>
    </row>
    <row r="1891" spans="1:8" hidden="1">
      <c r="A1891" s="10" t="s">
        <v>15</v>
      </c>
      <c r="B1891" s="10" t="s">
        <v>1943</v>
      </c>
      <c r="C1891" s="10" t="s">
        <v>29</v>
      </c>
      <c r="D1891" s="10" t="s">
        <v>30</v>
      </c>
      <c r="E1891" s="5" t="s">
        <v>31</v>
      </c>
      <c r="F1891" s="11" t="s">
        <v>31</v>
      </c>
      <c r="G1891" s="11" t="s">
        <v>31</v>
      </c>
      <c r="H1891" s="11"/>
    </row>
    <row r="1892" spans="1:8" hidden="1">
      <c r="A1892" s="10" t="s">
        <v>15</v>
      </c>
      <c r="B1892" s="10" t="s">
        <v>1944</v>
      </c>
      <c r="C1892" s="10" t="s">
        <v>29</v>
      </c>
      <c r="D1892" s="10" t="s">
        <v>30</v>
      </c>
      <c r="E1892" s="5" t="s">
        <v>31</v>
      </c>
      <c r="F1892" s="11" t="s">
        <v>31</v>
      </c>
      <c r="G1892" s="11" t="s">
        <v>31</v>
      </c>
      <c r="H1892" s="11"/>
    </row>
    <row r="1893" spans="1:8" hidden="1">
      <c r="A1893" s="10" t="s">
        <v>15</v>
      </c>
      <c r="B1893" s="10" t="s">
        <v>1945</v>
      </c>
      <c r="C1893" s="10" t="s">
        <v>29</v>
      </c>
      <c r="D1893" s="10" t="s">
        <v>36</v>
      </c>
      <c r="E1893" s="5" t="s">
        <v>31</v>
      </c>
      <c r="F1893" s="11" t="s">
        <v>31</v>
      </c>
      <c r="G1893" s="11" t="s">
        <v>31</v>
      </c>
      <c r="H1893" s="11"/>
    </row>
    <row r="1894" spans="1:8" hidden="1">
      <c r="A1894" s="10" t="s">
        <v>15</v>
      </c>
      <c r="B1894" s="10" t="s">
        <v>1946</v>
      </c>
      <c r="C1894" s="10" t="s">
        <v>29</v>
      </c>
      <c r="D1894" s="10" t="s">
        <v>36</v>
      </c>
      <c r="E1894" s="5" t="s">
        <v>31</v>
      </c>
      <c r="F1894" s="11" t="s">
        <v>31</v>
      </c>
      <c r="G1894" s="11" t="s">
        <v>31</v>
      </c>
      <c r="H1894" s="11"/>
    </row>
    <row r="1895" spans="1:8" hidden="1">
      <c r="A1895" s="10" t="s">
        <v>15</v>
      </c>
      <c r="B1895" s="10" t="s">
        <v>1947</v>
      </c>
      <c r="C1895" s="10" t="s">
        <v>35</v>
      </c>
      <c r="D1895" s="10" t="s">
        <v>36</v>
      </c>
      <c r="E1895" s="5" t="s">
        <v>31</v>
      </c>
      <c r="F1895" s="11" t="s">
        <v>31</v>
      </c>
      <c r="G1895" s="11" t="s">
        <v>31</v>
      </c>
      <c r="H1895" s="11"/>
    </row>
    <row r="1896" spans="1:8" hidden="1">
      <c r="A1896" s="10" t="s">
        <v>15</v>
      </c>
      <c r="B1896" s="10" t="s">
        <v>1948</v>
      </c>
      <c r="C1896" s="10" t="s">
        <v>29</v>
      </c>
      <c r="D1896" s="10" t="s">
        <v>30</v>
      </c>
      <c r="E1896" s="5" t="s">
        <v>31</v>
      </c>
      <c r="F1896" s="11" t="s">
        <v>31</v>
      </c>
      <c r="G1896" s="11" t="s">
        <v>31</v>
      </c>
      <c r="H1896" s="11"/>
    </row>
    <row r="1897" spans="1:8" hidden="1">
      <c r="A1897" s="10" t="s">
        <v>15</v>
      </c>
      <c r="B1897" s="10" t="s">
        <v>1949</v>
      </c>
      <c r="C1897" s="10" t="s">
        <v>54</v>
      </c>
      <c r="D1897" s="10" t="s">
        <v>36</v>
      </c>
      <c r="E1897" s="5" t="s">
        <v>31</v>
      </c>
      <c r="F1897" s="11" t="s">
        <v>31</v>
      </c>
      <c r="G1897" s="11" t="s">
        <v>31</v>
      </c>
      <c r="H1897" s="11"/>
    </row>
    <row r="1898" spans="1:8" hidden="1">
      <c r="A1898" s="10" t="s">
        <v>15</v>
      </c>
      <c r="B1898" s="10" t="s">
        <v>1950</v>
      </c>
      <c r="C1898" s="10" t="s">
        <v>29</v>
      </c>
      <c r="D1898" s="10" t="s">
        <v>36</v>
      </c>
      <c r="E1898" s="5" t="s">
        <v>31</v>
      </c>
      <c r="F1898" s="11" t="s">
        <v>31</v>
      </c>
      <c r="G1898" s="11" t="s">
        <v>31</v>
      </c>
      <c r="H1898" s="11"/>
    </row>
    <row r="1899" spans="1:8" hidden="1">
      <c r="A1899" s="10" t="s">
        <v>15</v>
      </c>
      <c r="B1899" s="10" t="s">
        <v>1951</v>
      </c>
      <c r="C1899" s="10" t="s">
        <v>29</v>
      </c>
      <c r="D1899" s="10" t="s">
        <v>36</v>
      </c>
      <c r="E1899" s="5" t="s">
        <v>31</v>
      </c>
      <c r="F1899" s="11" t="s">
        <v>31</v>
      </c>
      <c r="G1899" s="11" t="s">
        <v>31</v>
      </c>
      <c r="H1899" s="11"/>
    </row>
    <row r="1900" spans="1:8" hidden="1">
      <c r="A1900" s="10" t="s">
        <v>15</v>
      </c>
      <c r="B1900" s="10" t="s">
        <v>1952</v>
      </c>
      <c r="C1900" s="10" t="s">
        <v>29</v>
      </c>
      <c r="D1900" s="10" t="s">
        <v>30</v>
      </c>
      <c r="E1900" s="5" t="s">
        <v>31</v>
      </c>
      <c r="F1900" s="11" t="s">
        <v>31</v>
      </c>
      <c r="G1900" s="11" t="s">
        <v>31</v>
      </c>
      <c r="H1900" s="11"/>
    </row>
    <row r="1901" spans="1:8" hidden="1">
      <c r="A1901" s="10" t="s">
        <v>15</v>
      </c>
      <c r="B1901" s="10" t="s">
        <v>1953</v>
      </c>
      <c r="C1901" s="10" t="s">
        <v>29</v>
      </c>
      <c r="D1901" s="10" t="s">
        <v>30</v>
      </c>
      <c r="E1901" s="5" t="s">
        <v>31</v>
      </c>
      <c r="F1901" s="11" t="s">
        <v>31</v>
      </c>
      <c r="G1901" s="11" t="s">
        <v>31</v>
      </c>
      <c r="H1901" s="11"/>
    </row>
    <row r="1902" spans="1:8" hidden="1">
      <c r="A1902" s="10" t="s">
        <v>15</v>
      </c>
      <c r="B1902" s="10" t="s">
        <v>1954</v>
      </c>
      <c r="C1902" s="10" t="s">
        <v>29</v>
      </c>
      <c r="D1902" s="10" t="s">
        <v>30</v>
      </c>
      <c r="E1902" s="5" t="s">
        <v>31</v>
      </c>
      <c r="F1902" s="11" t="s">
        <v>31</v>
      </c>
      <c r="G1902" s="11" t="s">
        <v>31</v>
      </c>
      <c r="H1902" s="11"/>
    </row>
    <row r="1903" spans="1:8" hidden="1">
      <c r="A1903" s="10" t="s">
        <v>15</v>
      </c>
      <c r="B1903" s="10" t="s">
        <v>1955</v>
      </c>
      <c r="C1903" s="10" t="s">
        <v>29</v>
      </c>
      <c r="D1903" s="10" t="s">
        <v>30</v>
      </c>
      <c r="E1903" s="5" t="s">
        <v>31</v>
      </c>
      <c r="F1903" s="11" t="s">
        <v>31</v>
      </c>
      <c r="G1903" s="11" t="s">
        <v>31</v>
      </c>
      <c r="H1903" s="11"/>
    </row>
    <row r="1904" spans="1:8" hidden="1">
      <c r="A1904" s="10" t="s">
        <v>15</v>
      </c>
      <c r="B1904" s="10" t="s">
        <v>1956</v>
      </c>
      <c r="C1904" s="10" t="s">
        <v>29</v>
      </c>
      <c r="D1904" s="10" t="s">
        <v>30</v>
      </c>
      <c r="E1904" s="5" t="s">
        <v>31</v>
      </c>
      <c r="F1904" s="11" t="s">
        <v>31</v>
      </c>
      <c r="G1904" s="11" t="s">
        <v>31</v>
      </c>
      <c r="H1904" s="11"/>
    </row>
    <row r="1905" spans="1:9" hidden="1">
      <c r="A1905" s="10" t="s">
        <v>15</v>
      </c>
      <c r="B1905" s="10" t="s">
        <v>1957</v>
      </c>
      <c r="C1905" s="10" t="s">
        <v>29</v>
      </c>
      <c r="D1905" s="10" t="s">
        <v>30</v>
      </c>
      <c r="E1905" s="5" t="s">
        <v>31</v>
      </c>
      <c r="F1905" s="11" t="s">
        <v>31</v>
      </c>
      <c r="G1905" s="11" t="s">
        <v>31</v>
      </c>
      <c r="H1905" s="11"/>
    </row>
    <row r="1906" spans="1:9" hidden="1">
      <c r="A1906" s="10" t="s">
        <v>15</v>
      </c>
      <c r="B1906" s="10" t="s">
        <v>1958</v>
      </c>
      <c r="C1906" s="10" t="s">
        <v>29</v>
      </c>
      <c r="D1906" s="10" t="s">
        <v>30</v>
      </c>
      <c r="E1906" s="5" t="s">
        <v>31</v>
      </c>
      <c r="F1906" s="11" t="s">
        <v>31</v>
      </c>
      <c r="G1906" s="11" t="s">
        <v>31</v>
      </c>
      <c r="H1906" s="11"/>
    </row>
    <row r="1907" spans="1:9" hidden="1">
      <c r="A1907" s="10" t="s">
        <v>15</v>
      </c>
      <c r="B1907" s="10" t="s">
        <v>1959</v>
      </c>
      <c r="C1907" s="10" t="s">
        <v>54</v>
      </c>
      <c r="D1907" s="10" t="s">
        <v>36</v>
      </c>
      <c r="E1907" s="5" t="s">
        <v>31</v>
      </c>
      <c r="F1907" s="11" t="s">
        <v>31</v>
      </c>
      <c r="G1907" s="11" t="s">
        <v>31</v>
      </c>
      <c r="H1907" s="11"/>
    </row>
    <row r="1908" spans="1:9" hidden="1">
      <c r="A1908" s="10" t="s">
        <v>15</v>
      </c>
      <c r="B1908" s="10" t="s">
        <v>1960</v>
      </c>
      <c r="C1908" s="10" t="s">
        <v>29</v>
      </c>
      <c r="D1908" s="10" t="s">
        <v>36</v>
      </c>
      <c r="E1908" s="5" t="s">
        <v>31</v>
      </c>
      <c r="F1908" s="11" t="s">
        <v>31</v>
      </c>
      <c r="G1908" s="11" t="s">
        <v>31</v>
      </c>
      <c r="H1908" s="11"/>
    </row>
    <row r="1909" spans="1:9" hidden="1">
      <c r="A1909" s="10" t="s">
        <v>15</v>
      </c>
      <c r="B1909" s="10" t="s">
        <v>1961</v>
      </c>
      <c r="C1909" s="10" t="s">
        <v>29</v>
      </c>
      <c r="D1909" s="10" t="s">
        <v>36</v>
      </c>
      <c r="E1909" s="5" t="s">
        <v>31</v>
      </c>
      <c r="F1909" s="11" t="s">
        <v>31</v>
      </c>
      <c r="G1909" s="11" t="s">
        <v>31</v>
      </c>
      <c r="H1909" s="11"/>
    </row>
    <row r="1910" spans="1:9" hidden="1">
      <c r="A1910" s="10" t="s">
        <v>15</v>
      </c>
      <c r="B1910" s="10" t="s">
        <v>1962</v>
      </c>
      <c r="C1910" s="10" t="s">
        <v>29</v>
      </c>
      <c r="D1910" s="10" t="s">
        <v>36</v>
      </c>
      <c r="E1910" s="5" t="s">
        <v>31</v>
      </c>
      <c r="F1910" s="11" t="s">
        <v>31</v>
      </c>
      <c r="G1910" s="11" t="s">
        <v>31</v>
      </c>
      <c r="H1910" s="11"/>
    </row>
    <row r="1911" spans="1:9" hidden="1">
      <c r="A1911" s="10" t="s">
        <v>15</v>
      </c>
      <c r="B1911" s="10" t="s">
        <v>1963</v>
      </c>
      <c r="C1911" s="10" t="s">
        <v>29</v>
      </c>
      <c r="D1911" s="10" t="s">
        <v>30</v>
      </c>
      <c r="E1911" s="5" t="s">
        <v>31</v>
      </c>
      <c r="F1911" s="11" t="s">
        <v>31</v>
      </c>
      <c r="G1911" s="11" t="s">
        <v>31</v>
      </c>
      <c r="H1911" s="11"/>
    </row>
    <row r="1912" spans="1:9" hidden="1">
      <c r="A1912" s="10" t="s">
        <v>15</v>
      </c>
      <c r="B1912" s="10" t="s">
        <v>1964</v>
      </c>
      <c r="C1912" s="10" t="s">
        <v>29</v>
      </c>
      <c r="D1912" s="10" t="s">
        <v>30</v>
      </c>
      <c r="E1912" s="5" t="s">
        <v>31</v>
      </c>
      <c r="F1912" s="11" t="s">
        <v>31</v>
      </c>
      <c r="G1912" s="11" t="s">
        <v>31</v>
      </c>
      <c r="H1912" s="11"/>
    </row>
    <row r="1913" spans="1:9" hidden="1">
      <c r="A1913" s="10" t="s">
        <v>15</v>
      </c>
      <c r="B1913" s="10" t="s">
        <v>1965</v>
      </c>
      <c r="C1913" s="10" t="s">
        <v>29</v>
      </c>
      <c r="D1913" s="10" t="s">
        <v>30</v>
      </c>
      <c r="E1913" s="5" t="s">
        <v>31</v>
      </c>
      <c r="F1913" s="11" t="s">
        <v>31</v>
      </c>
      <c r="G1913" s="11" t="s">
        <v>31</v>
      </c>
      <c r="H1913" s="11"/>
    </row>
    <row r="1914" spans="1:9" hidden="1">
      <c r="A1914" s="10" t="s">
        <v>15</v>
      </c>
      <c r="B1914" s="10" t="s">
        <v>1966</v>
      </c>
      <c r="C1914" s="10" t="s">
        <v>29</v>
      </c>
      <c r="D1914" s="10" t="s">
        <v>30</v>
      </c>
      <c r="E1914" s="5" t="s">
        <v>31</v>
      </c>
      <c r="F1914" s="11" t="s">
        <v>31</v>
      </c>
      <c r="G1914" s="11" t="s">
        <v>31</v>
      </c>
      <c r="H1914" s="11"/>
    </row>
    <row r="1915" spans="1:9" hidden="1">
      <c r="A1915" s="10" t="s">
        <v>15</v>
      </c>
      <c r="B1915" s="10" t="s">
        <v>1967</v>
      </c>
      <c r="C1915" s="10" t="s">
        <v>29</v>
      </c>
      <c r="D1915" s="10" t="s">
        <v>36</v>
      </c>
      <c r="E1915" s="5" t="s">
        <v>31</v>
      </c>
      <c r="F1915" s="11" t="s">
        <v>31</v>
      </c>
      <c r="G1915" s="11" t="s">
        <v>31</v>
      </c>
      <c r="H1915" s="11"/>
    </row>
    <row r="1916" spans="1:9" hidden="1">
      <c r="A1916" s="10" t="s">
        <v>15</v>
      </c>
      <c r="B1916" s="10" t="s">
        <v>1968</v>
      </c>
      <c r="C1916" s="10" t="s">
        <v>54</v>
      </c>
      <c r="D1916" s="10" t="s">
        <v>36</v>
      </c>
      <c r="E1916" s="5" t="s">
        <v>31</v>
      </c>
      <c r="F1916" s="11" t="s">
        <v>31</v>
      </c>
      <c r="G1916" s="11" t="s">
        <v>31</v>
      </c>
      <c r="H1916" s="11"/>
    </row>
    <row r="1917" spans="1:9" hidden="1">
      <c r="A1917" s="10" t="s">
        <v>15</v>
      </c>
      <c r="B1917" s="10" t="s">
        <v>1969</v>
      </c>
      <c r="C1917" s="10" t="s">
        <v>35</v>
      </c>
      <c r="D1917" s="10" t="s">
        <v>36</v>
      </c>
      <c r="E1917" s="5" t="s">
        <v>31</v>
      </c>
      <c r="F1917" s="11" t="s">
        <v>37</v>
      </c>
      <c r="G1917" s="11" t="s">
        <v>37</v>
      </c>
      <c r="H1917" s="11"/>
      <c r="I1917">
        <v>1</v>
      </c>
    </row>
    <row r="1918" spans="1:9" hidden="1">
      <c r="A1918" s="10" t="s">
        <v>15</v>
      </c>
      <c r="B1918" s="10" t="s">
        <v>1970</v>
      </c>
      <c r="C1918" s="10" t="s">
        <v>29</v>
      </c>
      <c r="D1918" s="10" t="s">
        <v>30</v>
      </c>
      <c r="E1918" s="5" t="s">
        <v>31</v>
      </c>
      <c r="F1918" s="11" t="s">
        <v>31</v>
      </c>
      <c r="G1918" s="11" t="s">
        <v>31</v>
      </c>
      <c r="H1918" s="11"/>
    </row>
    <row r="1919" spans="1:9" hidden="1">
      <c r="A1919" s="10" t="s">
        <v>15</v>
      </c>
      <c r="B1919" s="10" t="s">
        <v>1971</v>
      </c>
      <c r="C1919" s="10" t="s">
        <v>29</v>
      </c>
      <c r="D1919" s="10" t="s">
        <v>30</v>
      </c>
      <c r="E1919" s="5" t="s">
        <v>31</v>
      </c>
      <c r="F1919" s="11" t="s">
        <v>31</v>
      </c>
      <c r="G1919" s="11" t="s">
        <v>31</v>
      </c>
      <c r="H1919" s="11"/>
    </row>
    <row r="1920" spans="1:9" hidden="1">
      <c r="A1920" s="10" t="s">
        <v>15</v>
      </c>
      <c r="B1920" s="10" t="s">
        <v>1972</v>
      </c>
      <c r="C1920" s="10" t="s">
        <v>29</v>
      </c>
      <c r="D1920" s="10" t="s">
        <v>30</v>
      </c>
      <c r="E1920" s="5" t="s">
        <v>31</v>
      </c>
      <c r="F1920" s="11" t="s">
        <v>31</v>
      </c>
      <c r="G1920" s="11" t="s">
        <v>31</v>
      </c>
      <c r="H1920" s="11"/>
    </row>
    <row r="1921" spans="1:8" hidden="1">
      <c r="A1921" s="10" t="s">
        <v>15</v>
      </c>
      <c r="B1921" s="10" t="s">
        <v>1973</v>
      </c>
      <c r="C1921" s="10" t="s">
        <v>29</v>
      </c>
      <c r="D1921" s="10" t="s">
        <v>36</v>
      </c>
      <c r="E1921" s="5" t="s">
        <v>31</v>
      </c>
      <c r="F1921" s="11" t="s">
        <v>31</v>
      </c>
      <c r="G1921" s="11" t="s">
        <v>31</v>
      </c>
      <c r="H1921" s="11"/>
    </row>
    <row r="1922" spans="1:8" hidden="1">
      <c r="A1922" s="10" t="s">
        <v>15</v>
      </c>
      <c r="B1922" s="10" t="s">
        <v>1974</v>
      </c>
      <c r="C1922" s="10" t="s">
        <v>29</v>
      </c>
      <c r="D1922" s="10" t="s">
        <v>30</v>
      </c>
      <c r="E1922" s="5" t="s">
        <v>31</v>
      </c>
      <c r="F1922" s="11" t="s">
        <v>31</v>
      </c>
      <c r="G1922" s="11" t="s">
        <v>31</v>
      </c>
      <c r="H1922" s="11"/>
    </row>
    <row r="1923" spans="1:8" hidden="1">
      <c r="A1923" s="10" t="s">
        <v>15</v>
      </c>
      <c r="B1923" s="10" t="s">
        <v>1975</v>
      </c>
      <c r="C1923" s="10" t="s">
        <v>29</v>
      </c>
      <c r="D1923" s="10" t="s">
        <v>30</v>
      </c>
      <c r="E1923" s="5" t="s">
        <v>31</v>
      </c>
      <c r="F1923" s="11" t="s">
        <v>31</v>
      </c>
      <c r="G1923" s="11" t="s">
        <v>31</v>
      </c>
      <c r="H1923" s="11"/>
    </row>
    <row r="1924" spans="1:8" hidden="1">
      <c r="A1924" s="10" t="s">
        <v>15</v>
      </c>
      <c r="B1924" s="10" t="s">
        <v>1976</v>
      </c>
      <c r="C1924" s="10" t="s">
        <v>29</v>
      </c>
      <c r="D1924" s="10" t="s">
        <v>30</v>
      </c>
      <c r="E1924" s="5" t="s">
        <v>31</v>
      </c>
      <c r="F1924" s="11" t="s">
        <v>31</v>
      </c>
      <c r="G1924" s="11" t="s">
        <v>31</v>
      </c>
      <c r="H1924" s="11"/>
    </row>
    <row r="1925" spans="1:8" hidden="1">
      <c r="A1925" s="10" t="s">
        <v>15</v>
      </c>
      <c r="B1925" s="10" t="s">
        <v>1977</v>
      </c>
      <c r="C1925" s="10" t="s">
        <v>29</v>
      </c>
      <c r="D1925" s="10" t="s">
        <v>30</v>
      </c>
      <c r="E1925" s="5" t="s">
        <v>31</v>
      </c>
      <c r="F1925" s="11" t="s">
        <v>31</v>
      </c>
      <c r="G1925" s="11" t="s">
        <v>31</v>
      </c>
      <c r="H1925" s="11"/>
    </row>
    <row r="1926" spans="1:8" hidden="1">
      <c r="A1926" s="10" t="s">
        <v>15</v>
      </c>
      <c r="B1926" s="10" t="s">
        <v>1978</v>
      </c>
      <c r="C1926" s="10" t="s">
        <v>29</v>
      </c>
      <c r="D1926" s="10" t="s">
        <v>30</v>
      </c>
      <c r="E1926" s="5" t="s">
        <v>31</v>
      </c>
      <c r="F1926" s="11" t="s">
        <v>31</v>
      </c>
      <c r="G1926" s="11" t="s">
        <v>31</v>
      </c>
      <c r="H1926" s="11"/>
    </row>
    <row r="1927" spans="1:8" hidden="1">
      <c r="A1927" s="10" t="s">
        <v>15</v>
      </c>
      <c r="B1927" s="10" t="s">
        <v>1979</v>
      </c>
      <c r="C1927" s="10" t="s">
        <v>54</v>
      </c>
      <c r="D1927" s="10" t="s">
        <v>30</v>
      </c>
      <c r="E1927" s="5" t="s">
        <v>31</v>
      </c>
      <c r="F1927" s="11" t="s">
        <v>31</v>
      </c>
      <c r="G1927" s="11" t="s">
        <v>31</v>
      </c>
      <c r="H1927" s="11"/>
    </row>
    <row r="1928" spans="1:8" hidden="1">
      <c r="A1928" s="10" t="s">
        <v>15</v>
      </c>
      <c r="B1928" s="10" t="s">
        <v>1980</v>
      </c>
      <c r="C1928" s="10" t="s">
        <v>29</v>
      </c>
      <c r="D1928" s="10" t="s">
        <v>30</v>
      </c>
      <c r="E1928" s="5" t="s">
        <v>31</v>
      </c>
      <c r="F1928" s="11" t="s">
        <v>31</v>
      </c>
      <c r="G1928" s="11" t="s">
        <v>31</v>
      </c>
      <c r="H1928" s="11"/>
    </row>
    <row r="1929" spans="1:8" hidden="1">
      <c r="A1929" s="10" t="s">
        <v>15</v>
      </c>
      <c r="B1929" s="10" t="s">
        <v>1981</v>
      </c>
      <c r="C1929" s="10" t="s">
        <v>29</v>
      </c>
      <c r="D1929" s="10" t="s">
        <v>36</v>
      </c>
      <c r="E1929" s="5" t="s">
        <v>31</v>
      </c>
      <c r="F1929" s="11" t="s">
        <v>31</v>
      </c>
      <c r="G1929" s="11" t="s">
        <v>31</v>
      </c>
      <c r="H1929" s="11"/>
    </row>
    <row r="1930" spans="1:8" hidden="1">
      <c r="A1930" s="10" t="s">
        <v>15</v>
      </c>
      <c r="B1930" s="10" t="s">
        <v>1982</v>
      </c>
      <c r="C1930" s="10" t="s">
        <v>29</v>
      </c>
      <c r="D1930" s="10" t="s">
        <v>36</v>
      </c>
      <c r="E1930" s="5" t="s">
        <v>31</v>
      </c>
      <c r="F1930" s="11" t="s">
        <v>31</v>
      </c>
      <c r="G1930" s="11" t="s">
        <v>31</v>
      </c>
      <c r="H1930" s="11"/>
    </row>
    <row r="1931" spans="1:8" hidden="1">
      <c r="A1931" s="10" t="s">
        <v>15</v>
      </c>
      <c r="B1931" s="10" t="s">
        <v>1983</v>
      </c>
      <c r="C1931" s="10" t="s">
        <v>35</v>
      </c>
      <c r="D1931" s="10" t="s">
        <v>36</v>
      </c>
      <c r="E1931" s="5" t="s">
        <v>31</v>
      </c>
      <c r="F1931" s="11" t="s">
        <v>31</v>
      </c>
      <c r="G1931" s="11" t="s">
        <v>31</v>
      </c>
      <c r="H1931" s="11"/>
    </row>
    <row r="1932" spans="1:8" hidden="1">
      <c r="A1932" s="10" t="s">
        <v>15</v>
      </c>
      <c r="B1932" s="10" t="s">
        <v>1984</v>
      </c>
      <c r="C1932" s="10" t="s">
        <v>29</v>
      </c>
      <c r="D1932" s="10" t="s">
        <v>36</v>
      </c>
      <c r="E1932" s="5" t="s">
        <v>31</v>
      </c>
      <c r="F1932" s="11" t="s">
        <v>31</v>
      </c>
      <c r="G1932" s="11" t="s">
        <v>31</v>
      </c>
      <c r="H1932" s="11"/>
    </row>
    <row r="1933" spans="1:8" hidden="1">
      <c r="A1933" s="10" t="s">
        <v>15</v>
      </c>
      <c r="B1933" s="10" t="s">
        <v>1985</v>
      </c>
      <c r="C1933" s="10" t="s">
        <v>29</v>
      </c>
      <c r="D1933" s="10" t="s">
        <v>30</v>
      </c>
      <c r="E1933" s="5" t="s">
        <v>31</v>
      </c>
      <c r="F1933" s="11" t="s">
        <v>31</v>
      </c>
      <c r="G1933" s="11" t="s">
        <v>31</v>
      </c>
      <c r="H1933" s="11"/>
    </row>
    <row r="1934" spans="1:8" hidden="1">
      <c r="A1934" s="10" t="s">
        <v>15</v>
      </c>
      <c r="B1934" s="10" t="s">
        <v>1986</v>
      </c>
      <c r="C1934" s="10" t="s">
        <v>29</v>
      </c>
      <c r="D1934" s="10" t="s">
        <v>36</v>
      </c>
      <c r="E1934" s="5" t="s">
        <v>31</v>
      </c>
      <c r="F1934" s="11" t="s">
        <v>31</v>
      </c>
      <c r="G1934" s="11" t="s">
        <v>31</v>
      </c>
      <c r="H1934" s="11"/>
    </row>
    <row r="1935" spans="1:8" hidden="1">
      <c r="A1935" s="10" t="s">
        <v>15</v>
      </c>
      <c r="B1935" s="10" t="s">
        <v>1987</v>
      </c>
      <c r="C1935" s="10" t="s">
        <v>29</v>
      </c>
      <c r="D1935" s="10" t="s">
        <v>30</v>
      </c>
      <c r="E1935" s="5" t="s">
        <v>31</v>
      </c>
      <c r="F1935" s="11" t="s">
        <v>31</v>
      </c>
      <c r="G1935" s="11" t="s">
        <v>31</v>
      </c>
      <c r="H1935" s="11"/>
    </row>
    <row r="1936" spans="1:8" hidden="1">
      <c r="A1936" s="10" t="s">
        <v>15</v>
      </c>
      <c r="B1936" s="10" t="s">
        <v>1988</v>
      </c>
      <c r="C1936" s="10" t="s">
        <v>29</v>
      </c>
      <c r="D1936" s="10" t="s">
        <v>30</v>
      </c>
      <c r="E1936" s="5" t="s">
        <v>31</v>
      </c>
      <c r="F1936" s="11" t="s">
        <v>31</v>
      </c>
      <c r="G1936" s="11" t="s">
        <v>31</v>
      </c>
      <c r="H1936" s="11"/>
    </row>
    <row r="1937" spans="1:8" hidden="1">
      <c r="A1937" s="10" t="s">
        <v>15</v>
      </c>
      <c r="B1937" s="10" t="s">
        <v>1989</v>
      </c>
      <c r="C1937" s="10" t="s">
        <v>29</v>
      </c>
      <c r="D1937" s="10" t="s">
        <v>30</v>
      </c>
      <c r="E1937" s="5" t="s">
        <v>31</v>
      </c>
      <c r="F1937" s="11" t="s">
        <v>31</v>
      </c>
      <c r="G1937" s="11" t="s">
        <v>31</v>
      </c>
      <c r="H1937" s="11"/>
    </row>
    <row r="1938" spans="1:8" hidden="1">
      <c r="A1938" s="10" t="s">
        <v>15</v>
      </c>
      <c r="B1938" s="10" t="s">
        <v>1990</v>
      </c>
      <c r="C1938" s="10" t="s">
        <v>54</v>
      </c>
      <c r="D1938" s="10" t="s">
        <v>36</v>
      </c>
      <c r="E1938" s="5" t="s">
        <v>31</v>
      </c>
      <c r="F1938" s="11" t="s">
        <v>31</v>
      </c>
      <c r="G1938" s="11" t="s">
        <v>31</v>
      </c>
      <c r="H1938" s="11"/>
    </row>
    <row r="1939" spans="1:8" hidden="1">
      <c r="A1939" s="10" t="s">
        <v>15</v>
      </c>
      <c r="B1939" s="10" t="s">
        <v>1991</v>
      </c>
      <c r="C1939" s="10" t="s">
        <v>29</v>
      </c>
      <c r="D1939" s="10" t="s">
        <v>30</v>
      </c>
      <c r="E1939" s="5" t="s">
        <v>31</v>
      </c>
      <c r="F1939" s="11" t="s">
        <v>31</v>
      </c>
      <c r="G1939" s="11" t="s">
        <v>31</v>
      </c>
      <c r="H1939" s="11"/>
    </row>
    <row r="1940" spans="1:8" hidden="1">
      <c r="A1940" s="10" t="s">
        <v>15</v>
      </c>
      <c r="B1940" s="10" t="s">
        <v>1992</v>
      </c>
      <c r="C1940" s="10" t="s">
        <v>29</v>
      </c>
      <c r="D1940" s="10" t="s">
        <v>30</v>
      </c>
      <c r="E1940" s="5" t="s">
        <v>31</v>
      </c>
      <c r="F1940" s="11" t="s">
        <v>31</v>
      </c>
      <c r="G1940" s="11" t="s">
        <v>31</v>
      </c>
      <c r="H1940" s="11"/>
    </row>
    <row r="1941" spans="1:8" hidden="1">
      <c r="A1941" s="10" t="s">
        <v>15</v>
      </c>
      <c r="B1941" s="10" t="s">
        <v>1993</v>
      </c>
      <c r="C1941" s="10" t="s">
        <v>29</v>
      </c>
      <c r="D1941" s="10" t="s">
        <v>30</v>
      </c>
      <c r="E1941" s="5" t="s">
        <v>31</v>
      </c>
      <c r="F1941" s="11" t="s">
        <v>31</v>
      </c>
      <c r="G1941" s="11" t="s">
        <v>31</v>
      </c>
      <c r="H1941" s="11"/>
    </row>
    <row r="1942" spans="1:8" hidden="1">
      <c r="A1942" s="10" t="s">
        <v>15</v>
      </c>
      <c r="B1942" s="10" t="s">
        <v>1994</v>
      </c>
      <c r="C1942" s="10" t="s">
        <v>29</v>
      </c>
      <c r="D1942" s="10" t="s">
        <v>30</v>
      </c>
      <c r="E1942" s="5" t="s">
        <v>31</v>
      </c>
      <c r="F1942" s="11" t="s">
        <v>31</v>
      </c>
      <c r="G1942" s="11" t="s">
        <v>31</v>
      </c>
      <c r="H1942" s="11"/>
    </row>
    <row r="1943" spans="1:8" hidden="1">
      <c r="A1943" s="10" t="s">
        <v>15</v>
      </c>
      <c r="B1943" s="10" t="s">
        <v>1995</v>
      </c>
      <c r="C1943" s="10" t="s">
        <v>29</v>
      </c>
      <c r="D1943" s="10" t="s">
        <v>30</v>
      </c>
      <c r="E1943" s="5" t="s">
        <v>31</v>
      </c>
      <c r="F1943" s="11" t="s">
        <v>31</v>
      </c>
      <c r="G1943" s="11" t="s">
        <v>31</v>
      </c>
      <c r="H1943" s="11"/>
    </row>
    <row r="1944" spans="1:8" hidden="1">
      <c r="A1944" s="10" t="s">
        <v>15</v>
      </c>
      <c r="B1944" s="10" t="s">
        <v>1996</v>
      </c>
      <c r="C1944" s="10" t="s">
        <v>29</v>
      </c>
      <c r="D1944" s="10" t="s">
        <v>30</v>
      </c>
      <c r="E1944" s="5" t="s">
        <v>31</v>
      </c>
      <c r="F1944" s="11" t="s">
        <v>31</v>
      </c>
      <c r="G1944" s="11" t="s">
        <v>31</v>
      </c>
      <c r="H1944" s="11"/>
    </row>
    <row r="1945" spans="1:8" hidden="1">
      <c r="A1945" s="10" t="s">
        <v>15</v>
      </c>
      <c r="B1945" s="10" t="s">
        <v>1997</v>
      </c>
      <c r="C1945" s="10" t="s">
        <v>29</v>
      </c>
      <c r="D1945" s="10" t="s">
        <v>30</v>
      </c>
      <c r="E1945" s="5" t="s">
        <v>31</v>
      </c>
      <c r="F1945" s="11" t="s">
        <v>31</v>
      </c>
      <c r="G1945" s="11" t="s">
        <v>31</v>
      </c>
      <c r="H1945" s="11"/>
    </row>
    <row r="1946" spans="1:8" hidden="1">
      <c r="A1946" s="10" t="s">
        <v>15</v>
      </c>
      <c r="B1946" s="10" t="s">
        <v>1998</v>
      </c>
      <c r="C1946" s="10" t="s">
        <v>29</v>
      </c>
      <c r="D1946" s="10" t="s">
        <v>30</v>
      </c>
      <c r="E1946" s="5" t="s">
        <v>31</v>
      </c>
      <c r="F1946" s="11" t="s">
        <v>31</v>
      </c>
      <c r="G1946" s="11" t="s">
        <v>31</v>
      </c>
      <c r="H1946" s="11"/>
    </row>
    <row r="1947" spans="1:8" hidden="1">
      <c r="A1947" s="10" t="s">
        <v>15</v>
      </c>
      <c r="B1947" s="10" t="s">
        <v>1999</v>
      </c>
      <c r="C1947" s="10" t="s">
        <v>29</v>
      </c>
      <c r="D1947" s="10" t="s">
        <v>30</v>
      </c>
      <c r="E1947" s="5" t="s">
        <v>31</v>
      </c>
      <c r="F1947" s="11" t="s">
        <v>31</v>
      </c>
      <c r="G1947" s="11" t="s">
        <v>31</v>
      </c>
      <c r="H1947" s="11"/>
    </row>
    <row r="1948" spans="1:8" hidden="1">
      <c r="A1948" s="10" t="s">
        <v>15</v>
      </c>
      <c r="B1948" s="10" t="s">
        <v>2000</v>
      </c>
      <c r="C1948" s="10" t="s">
        <v>29</v>
      </c>
      <c r="D1948" s="10" t="s">
        <v>30</v>
      </c>
      <c r="E1948" s="5" t="s">
        <v>31</v>
      </c>
      <c r="F1948" s="11" t="s">
        <v>31</v>
      </c>
      <c r="G1948" s="11" t="s">
        <v>31</v>
      </c>
      <c r="H1948" s="11"/>
    </row>
    <row r="1949" spans="1:8" hidden="1">
      <c r="A1949" s="10" t="s">
        <v>15</v>
      </c>
      <c r="B1949" s="10" t="s">
        <v>2001</v>
      </c>
      <c r="C1949" s="10" t="s">
        <v>29</v>
      </c>
      <c r="D1949" s="10" t="s">
        <v>36</v>
      </c>
      <c r="E1949" s="5" t="s">
        <v>31</v>
      </c>
      <c r="F1949" s="11" t="s">
        <v>31</v>
      </c>
      <c r="G1949" s="11" t="s">
        <v>31</v>
      </c>
      <c r="H1949" s="11"/>
    </row>
    <row r="1950" spans="1:8" hidden="1">
      <c r="A1950" s="10" t="s">
        <v>15</v>
      </c>
      <c r="B1950" s="10" t="s">
        <v>2002</v>
      </c>
      <c r="C1950" s="10" t="s">
        <v>29</v>
      </c>
      <c r="D1950" s="10" t="s">
        <v>30</v>
      </c>
      <c r="E1950" s="5" t="s">
        <v>31</v>
      </c>
      <c r="F1950" s="11" t="s">
        <v>31</v>
      </c>
      <c r="G1950" s="11" t="s">
        <v>31</v>
      </c>
      <c r="H1950" s="11"/>
    </row>
    <row r="1951" spans="1:8" hidden="1">
      <c r="A1951" s="10" t="s">
        <v>15</v>
      </c>
      <c r="B1951" s="10" t="s">
        <v>2003</v>
      </c>
      <c r="C1951" s="10" t="s">
        <v>29</v>
      </c>
      <c r="D1951" s="10" t="s">
        <v>36</v>
      </c>
      <c r="E1951" s="5" t="s">
        <v>31</v>
      </c>
      <c r="F1951" s="11" t="s">
        <v>31</v>
      </c>
      <c r="G1951" s="11" t="s">
        <v>31</v>
      </c>
      <c r="H1951" s="11"/>
    </row>
    <row r="1952" spans="1:8" hidden="1">
      <c r="A1952" s="10" t="s">
        <v>15</v>
      </c>
      <c r="B1952" s="15" t="s">
        <v>2004</v>
      </c>
      <c r="C1952" s="10" t="s">
        <v>29</v>
      </c>
      <c r="D1952" s="10" t="s">
        <v>30</v>
      </c>
      <c r="E1952" s="5" t="s">
        <v>31</v>
      </c>
      <c r="F1952" s="11" t="s">
        <v>31</v>
      </c>
      <c r="G1952" s="11" t="s">
        <v>31</v>
      </c>
      <c r="H1952" s="11"/>
    </row>
    <row r="1953" spans="1:9" hidden="1">
      <c r="A1953" s="10" t="s">
        <v>15</v>
      </c>
      <c r="B1953" s="15" t="s">
        <v>2005</v>
      </c>
      <c r="C1953" s="10" t="s">
        <v>29</v>
      </c>
      <c r="D1953" s="10" t="s">
        <v>36</v>
      </c>
      <c r="E1953" s="5" t="s">
        <v>31</v>
      </c>
      <c r="F1953" s="11" t="s">
        <v>31</v>
      </c>
      <c r="G1953" s="11" t="s">
        <v>31</v>
      </c>
      <c r="H1953" s="11"/>
    </row>
    <row r="1954" spans="1:9" hidden="1">
      <c r="A1954" s="10" t="s">
        <v>15</v>
      </c>
      <c r="B1954" s="15" t="s">
        <v>2006</v>
      </c>
      <c r="C1954" s="10" t="s">
        <v>29</v>
      </c>
      <c r="D1954" s="10" t="s">
        <v>30</v>
      </c>
      <c r="E1954" s="5" t="s">
        <v>31</v>
      </c>
      <c r="F1954" s="11" t="s">
        <v>31</v>
      </c>
      <c r="G1954" s="11" t="s">
        <v>31</v>
      </c>
      <c r="H1954" s="11"/>
    </row>
    <row r="1955" spans="1:9" hidden="1">
      <c r="A1955" s="10" t="s">
        <v>15</v>
      </c>
      <c r="B1955" s="15" t="s">
        <v>2007</v>
      </c>
      <c r="C1955" s="10" t="s">
        <v>29</v>
      </c>
      <c r="D1955" s="10" t="s">
        <v>36</v>
      </c>
      <c r="E1955" s="5" t="s">
        <v>31</v>
      </c>
      <c r="F1955" s="11" t="s">
        <v>31</v>
      </c>
      <c r="G1955" s="11" t="s">
        <v>31</v>
      </c>
      <c r="H1955" s="11"/>
    </row>
    <row r="1956" spans="1:9" hidden="1">
      <c r="A1956" s="10" t="s">
        <v>15</v>
      </c>
      <c r="B1956" s="15" t="s">
        <v>2008</v>
      </c>
      <c r="C1956" s="10" t="s">
        <v>29</v>
      </c>
      <c r="D1956" s="10" t="s">
        <v>30</v>
      </c>
      <c r="E1956" s="5" t="s">
        <v>31</v>
      </c>
      <c r="F1956" s="11" t="s">
        <v>31</v>
      </c>
      <c r="G1956" s="11" t="s">
        <v>31</v>
      </c>
      <c r="H1956" s="11"/>
    </row>
    <row r="1957" spans="1:9" hidden="1">
      <c r="A1957" s="10" t="s">
        <v>15</v>
      </c>
      <c r="B1957" s="15" t="s">
        <v>2009</v>
      </c>
      <c r="C1957" s="10" t="s">
        <v>29</v>
      </c>
      <c r="D1957" s="10" t="s">
        <v>30</v>
      </c>
      <c r="E1957" s="5" t="s">
        <v>31</v>
      </c>
      <c r="F1957" s="11" t="s">
        <v>31</v>
      </c>
      <c r="G1957" s="11" t="s">
        <v>31</v>
      </c>
      <c r="H1957" s="11"/>
    </row>
    <row r="1958" spans="1:9" hidden="1">
      <c r="A1958" s="10" t="s">
        <v>15</v>
      </c>
      <c r="B1958" s="15" t="s">
        <v>2010</v>
      </c>
      <c r="C1958" s="10" t="s">
        <v>29</v>
      </c>
      <c r="D1958" s="10" t="s">
        <v>36</v>
      </c>
      <c r="E1958" s="5" t="s">
        <v>31</v>
      </c>
      <c r="F1958" s="11" t="s">
        <v>31</v>
      </c>
      <c r="G1958" s="11" t="s">
        <v>31</v>
      </c>
      <c r="H1958" s="11"/>
    </row>
    <row r="1959" spans="1:9" hidden="1">
      <c r="A1959" s="10" t="s">
        <v>15</v>
      </c>
      <c r="B1959" s="15" t="s">
        <v>2011</v>
      </c>
      <c r="C1959" s="10" t="s">
        <v>29</v>
      </c>
      <c r="D1959" s="10" t="s">
        <v>36</v>
      </c>
      <c r="E1959" s="5" t="s">
        <v>31</v>
      </c>
      <c r="F1959" s="11" t="s">
        <v>31</v>
      </c>
      <c r="G1959" s="11" t="s">
        <v>31</v>
      </c>
      <c r="H1959" s="11"/>
    </row>
    <row r="1960" spans="1:9" hidden="1">
      <c r="A1960" s="10" t="s">
        <v>15</v>
      </c>
      <c r="B1960" s="15" t="s">
        <v>2012</v>
      </c>
      <c r="C1960" s="10" t="s">
        <v>35</v>
      </c>
      <c r="D1960" s="10" t="s">
        <v>36</v>
      </c>
      <c r="E1960" s="5" t="s">
        <v>31</v>
      </c>
      <c r="F1960" s="11" t="s">
        <v>37</v>
      </c>
      <c r="G1960" s="11" t="s">
        <v>37</v>
      </c>
      <c r="H1960" s="11"/>
      <c r="I1960">
        <v>1</v>
      </c>
    </row>
    <row r="1961" spans="1:9" hidden="1">
      <c r="A1961" s="10" t="s">
        <v>15</v>
      </c>
      <c r="B1961" s="15" t="s">
        <v>2013</v>
      </c>
      <c r="C1961" s="10" t="s">
        <v>29</v>
      </c>
      <c r="D1961" s="10" t="s">
        <v>36</v>
      </c>
      <c r="E1961" s="5" t="s">
        <v>31</v>
      </c>
      <c r="F1961" s="11" t="s">
        <v>31</v>
      </c>
      <c r="G1961" s="11" t="s">
        <v>31</v>
      </c>
      <c r="H1961" s="11"/>
    </row>
    <row r="1962" spans="1:9" hidden="1">
      <c r="A1962" s="10" t="s">
        <v>15</v>
      </c>
      <c r="B1962" s="15" t="s">
        <v>2014</v>
      </c>
      <c r="C1962" s="10" t="s">
        <v>29</v>
      </c>
      <c r="D1962" s="10" t="s">
        <v>36</v>
      </c>
      <c r="E1962" s="5" t="s">
        <v>31</v>
      </c>
      <c r="F1962" s="11" t="s">
        <v>31</v>
      </c>
      <c r="G1962" s="11" t="s">
        <v>31</v>
      </c>
      <c r="H1962" s="11"/>
    </row>
    <row r="1963" spans="1:9" hidden="1">
      <c r="A1963" s="10" t="s">
        <v>15</v>
      </c>
      <c r="B1963" s="15" t="s">
        <v>2015</v>
      </c>
      <c r="C1963" s="10" t="s">
        <v>29</v>
      </c>
      <c r="D1963" s="10" t="s">
        <v>36</v>
      </c>
      <c r="E1963" s="5" t="s">
        <v>31</v>
      </c>
      <c r="F1963" s="11" t="s">
        <v>31</v>
      </c>
      <c r="G1963" s="11" t="s">
        <v>31</v>
      </c>
      <c r="H1963" s="11"/>
    </row>
    <row r="1964" spans="1:9" hidden="1">
      <c r="A1964" s="10" t="s">
        <v>15</v>
      </c>
      <c r="B1964" s="15" t="s">
        <v>2016</v>
      </c>
      <c r="C1964" s="10" t="s">
        <v>29</v>
      </c>
      <c r="D1964" s="10" t="s">
        <v>30</v>
      </c>
      <c r="E1964" s="5" t="s">
        <v>31</v>
      </c>
      <c r="F1964" s="11" t="s">
        <v>31</v>
      </c>
      <c r="G1964" s="11" t="s">
        <v>31</v>
      </c>
      <c r="H1964" s="11"/>
    </row>
    <row r="1965" spans="1:9" hidden="1">
      <c r="A1965" s="10" t="s">
        <v>15</v>
      </c>
      <c r="B1965" s="15" t="s">
        <v>2017</v>
      </c>
      <c r="C1965" s="10" t="s">
        <v>29</v>
      </c>
      <c r="D1965" s="10" t="s">
        <v>30</v>
      </c>
      <c r="E1965" s="5" t="s">
        <v>31</v>
      </c>
      <c r="F1965" s="11" t="s">
        <v>31</v>
      </c>
      <c r="G1965" s="11" t="s">
        <v>31</v>
      </c>
      <c r="H1965" s="11"/>
    </row>
    <row r="1966" spans="1:9" hidden="1">
      <c r="A1966" s="10" t="s">
        <v>15</v>
      </c>
      <c r="B1966" s="15" t="s">
        <v>2018</v>
      </c>
      <c r="C1966" s="10" t="s">
        <v>29</v>
      </c>
      <c r="D1966" s="10" t="s">
        <v>30</v>
      </c>
      <c r="E1966" s="5" t="s">
        <v>31</v>
      </c>
      <c r="F1966" s="11" t="s">
        <v>31</v>
      </c>
      <c r="G1966" s="11" t="s">
        <v>31</v>
      </c>
      <c r="H1966" s="11"/>
    </row>
    <row r="1967" spans="1:9" hidden="1">
      <c r="A1967" s="10" t="s">
        <v>15</v>
      </c>
      <c r="B1967" s="15" t="s">
        <v>2019</v>
      </c>
      <c r="C1967" s="10" t="s">
        <v>29</v>
      </c>
      <c r="D1967" s="10" t="s">
        <v>30</v>
      </c>
      <c r="E1967" s="5" t="s">
        <v>31</v>
      </c>
      <c r="F1967" s="11" t="s">
        <v>31</v>
      </c>
      <c r="G1967" s="11" t="s">
        <v>31</v>
      </c>
      <c r="H1967" s="11"/>
    </row>
    <row r="1968" spans="1:9" hidden="1">
      <c r="A1968" s="10" t="s">
        <v>15</v>
      </c>
      <c r="B1968" s="15" t="s">
        <v>2020</v>
      </c>
      <c r="C1968" s="10" t="s">
        <v>42</v>
      </c>
      <c r="D1968" s="10" t="s">
        <v>30</v>
      </c>
      <c r="E1968" s="5" t="s">
        <v>31</v>
      </c>
      <c r="F1968" s="11" t="s">
        <v>31</v>
      </c>
      <c r="G1968" s="11" t="s">
        <v>31</v>
      </c>
      <c r="H1968" s="11"/>
    </row>
    <row r="1969" spans="1:8" hidden="1">
      <c r="A1969" s="10" t="s">
        <v>15</v>
      </c>
      <c r="B1969" s="15" t="s">
        <v>2021</v>
      </c>
      <c r="C1969" s="10" t="s">
        <v>29</v>
      </c>
      <c r="D1969" s="10" t="s">
        <v>30</v>
      </c>
      <c r="E1969" s="5" t="s">
        <v>31</v>
      </c>
      <c r="F1969" s="11" t="s">
        <v>31</v>
      </c>
      <c r="G1969" s="11" t="s">
        <v>31</v>
      </c>
      <c r="H1969" s="11"/>
    </row>
    <row r="1970" spans="1:8" hidden="1">
      <c r="A1970" s="10" t="s">
        <v>15</v>
      </c>
      <c r="B1970" s="15" t="s">
        <v>2022</v>
      </c>
      <c r="C1970" s="10" t="s">
        <v>29</v>
      </c>
      <c r="D1970" s="10" t="s">
        <v>30</v>
      </c>
      <c r="E1970" s="5" t="s">
        <v>31</v>
      </c>
      <c r="F1970" s="11" t="s">
        <v>31</v>
      </c>
      <c r="G1970" s="11" t="s">
        <v>31</v>
      </c>
      <c r="H1970" s="11"/>
    </row>
    <row r="1971" spans="1:8" hidden="1">
      <c r="A1971" s="10" t="s">
        <v>15</v>
      </c>
      <c r="B1971" s="15" t="s">
        <v>2023</v>
      </c>
      <c r="C1971" s="10" t="s">
        <v>29</v>
      </c>
      <c r="D1971" s="10" t="s">
        <v>30</v>
      </c>
      <c r="E1971" s="5" t="s">
        <v>31</v>
      </c>
      <c r="F1971" s="11" t="s">
        <v>31</v>
      </c>
      <c r="G1971" s="11" t="s">
        <v>31</v>
      </c>
      <c r="H1971" s="11"/>
    </row>
    <row r="1972" spans="1:8" hidden="1">
      <c r="A1972" s="10" t="s">
        <v>15</v>
      </c>
      <c r="B1972" s="15" t="s">
        <v>2024</v>
      </c>
      <c r="C1972" s="10" t="s">
        <v>29</v>
      </c>
      <c r="D1972" s="10" t="s">
        <v>30</v>
      </c>
      <c r="E1972" s="5" t="s">
        <v>31</v>
      </c>
      <c r="F1972" s="11" t="s">
        <v>31</v>
      </c>
      <c r="G1972" s="11" t="s">
        <v>31</v>
      </c>
      <c r="H1972" s="11"/>
    </row>
    <row r="1973" spans="1:8" hidden="1">
      <c r="A1973" s="10" t="s">
        <v>15</v>
      </c>
      <c r="B1973" s="15" t="s">
        <v>2025</v>
      </c>
      <c r="C1973" s="10" t="s">
        <v>29</v>
      </c>
      <c r="D1973" s="10" t="s">
        <v>30</v>
      </c>
      <c r="E1973" s="5" t="s">
        <v>31</v>
      </c>
      <c r="F1973" s="11" t="s">
        <v>31</v>
      </c>
      <c r="G1973" s="11" t="s">
        <v>31</v>
      </c>
      <c r="H1973" s="11"/>
    </row>
    <row r="1974" spans="1:8" hidden="1">
      <c r="A1974" s="10" t="s">
        <v>15</v>
      </c>
      <c r="B1974" s="15" t="s">
        <v>2026</v>
      </c>
      <c r="C1974" s="10" t="s">
        <v>29</v>
      </c>
      <c r="D1974" s="10" t="s">
        <v>30</v>
      </c>
      <c r="E1974" s="5" t="s">
        <v>31</v>
      </c>
      <c r="F1974" s="11" t="s">
        <v>31</v>
      </c>
      <c r="G1974" s="11" t="s">
        <v>31</v>
      </c>
      <c r="H1974" s="11"/>
    </row>
    <row r="1975" spans="1:8" hidden="1">
      <c r="A1975" s="10" t="s">
        <v>15</v>
      </c>
      <c r="B1975" s="15" t="s">
        <v>2027</v>
      </c>
      <c r="C1975" s="10" t="s">
        <v>29</v>
      </c>
      <c r="D1975" s="10" t="s">
        <v>30</v>
      </c>
      <c r="E1975" s="5" t="s">
        <v>31</v>
      </c>
      <c r="F1975" s="11" t="s">
        <v>31</v>
      </c>
      <c r="G1975" s="11" t="s">
        <v>31</v>
      </c>
      <c r="H1975" s="11"/>
    </row>
    <row r="1976" spans="1:8" hidden="1">
      <c r="A1976" s="10" t="s">
        <v>15</v>
      </c>
      <c r="B1976" s="15" t="s">
        <v>2028</v>
      </c>
      <c r="C1976" s="10" t="s">
        <v>29</v>
      </c>
      <c r="D1976" s="10" t="s">
        <v>30</v>
      </c>
      <c r="E1976" s="5" t="s">
        <v>31</v>
      </c>
      <c r="F1976" s="11" t="s">
        <v>31</v>
      </c>
      <c r="G1976" s="11" t="s">
        <v>31</v>
      </c>
      <c r="H1976" s="11"/>
    </row>
    <row r="1977" spans="1:8" hidden="1">
      <c r="A1977" s="10" t="s">
        <v>15</v>
      </c>
      <c r="B1977" s="15" t="s">
        <v>2029</v>
      </c>
      <c r="C1977" s="10" t="s">
        <v>29</v>
      </c>
      <c r="D1977" s="10" t="s">
        <v>30</v>
      </c>
      <c r="E1977" s="5" t="s">
        <v>31</v>
      </c>
      <c r="F1977" s="11" t="s">
        <v>31</v>
      </c>
      <c r="G1977" s="11" t="s">
        <v>31</v>
      </c>
      <c r="H1977" s="11"/>
    </row>
    <row r="1978" spans="1:8" hidden="1">
      <c r="A1978" s="10" t="s">
        <v>15</v>
      </c>
      <c r="B1978" s="15" t="s">
        <v>2030</v>
      </c>
      <c r="C1978" s="10" t="s">
        <v>29</v>
      </c>
      <c r="D1978" s="10" t="s">
        <v>30</v>
      </c>
      <c r="E1978" s="5" t="s">
        <v>31</v>
      </c>
      <c r="F1978" s="11" t="s">
        <v>31</v>
      </c>
      <c r="G1978" s="11" t="s">
        <v>31</v>
      </c>
      <c r="H1978" s="11"/>
    </row>
    <row r="1979" spans="1:8" hidden="1">
      <c r="A1979" s="10" t="s">
        <v>15</v>
      </c>
      <c r="B1979" s="15" t="s">
        <v>2031</v>
      </c>
      <c r="C1979" s="10" t="s">
        <v>29</v>
      </c>
      <c r="D1979" s="10" t="s">
        <v>30</v>
      </c>
      <c r="E1979" s="5" t="s">
        <v>31</v>
      </c>
      <c r="F1979" s="11" t="s">
        <v>31</v>
      </c>
      <c r="G1979" s="11" t="s">
        <v>31</v>
      </c>
      <c r="H1979" s="11"/>
    </row>
    <row r="1980" spans="1:8" hidden="1">
      <c r="A1980" s="10" t="s">
        <v>15</v>
      </c>
      <c r="B1980" s="15" t="s">
        <v>2032</v>
      </c>
      <c r="C1980" s="10" t="s">
        <v>29</v>
      </c>
      <c r="D1980" s="10" t="s">
        <v>30</v>
      </c>
      <c r="E1980" s="5" t="s">
        <v>31</v>
      </c>
      <c r="F1980" s="11" t="s">
        <v>31</v>
      </c>
      <c r="G1980" s="11" t="s">
        <v>31</v>
      </c>
      <c r="H1980" s="11"/>
    </row>
    <row r="1981" spans="1:8" hidden="1">
      <c r="A1981" s="10" t="s">
        <v>15</v>
      </c>
      <c r="B1981" s="15" t="s">
        <v>2033</v>
      </c>
      <c r="C1981" s="10" t="s">
        <v>29</v>
      </c>
      <c r="D1981" s="10" t="s">
        <v>30</v>
      </c>
      <c r="E1981" s="5" t="s">
        <v>31</v>
      </c>
      <c r="F1981" s="11" t="s">
        <v>31</v>
      </c>
      <c r="G1981" s="11" t="s">
        <v>31</v>
      </c>
      <c r="H1981" s="11"/>
    </row>
    <row r="1982" spans="1:8" hidden="1">
      <c r="A1982" s="10" t="s">
        <v>15</v>
      </c>
      <c r="B1982" s="15" t="s">
        <v>2034</v>
      </c>
      <c r="C1982" s="10" t="s">
        <v>29</v>
      </c>
      <c r="D1982" s="10" t="s">
        <v>30</v>
      </c>
      <c r="E1982" s="5" t="s">
        <v>31</v>
      </c>
      <c r="F1982" s="11" t="s">
        <v>31</v>
      </c>
      <c r="G1982" s="11" t="s">
        <v>31</v>
      </c>
      <c r="H1982" s="11"/>
    </row>
    <row r="1983" spans="1:8" hidden="1">
      <c r="A1983" s="10" t="s">
        <v>15</v>
      </c>
      <c r="B1983" s="15" t="s">
        <v>2035</v>
      </c>
      <c r="C1983" s="10" t="s">
        <v>29</v>
      </c>
      <c r="D1983" s="10" t="s">
        <v>30</v>
      </c>
      <c r="E1983" s="5" t="s">
        <v>31</v>
      </c>
      <c r="F1983" s="11" t="s">
        <v>31</v>
      </c>
      <c r="G1983" s="11" t="s">
        <v>31</v>
      </c>
      <c r="H1983" s="11"/>
    </row>
    <row r="1984" spans="1:8" hidden="1">
      <c r="A1984" s="10" t="s">
        <v>15</v>
      </c>
      <c r="B1984" s="15" t="s">
        <v>2036</v>
      </c>
      <c r="C1984" s="10" t="s">
        <v>29</v>
      </c>
      <c r="D1984" s="10" t="s">
        <v>30</v>
      </c>
      <c r="E1984" s="5" t="s">
        <v>31</v>
      </c>
      <c r="F1984" s="11" t="s">
        <v>31</v>
      </c>
      <c r="G1984" s="11" t="s">
        <v>31</v>
      </c>
      <c r="H1984" s="11"/>
    </row>
    <row r="1985" spans="1:8" hidden="1">
      <c r="A1985" s="10" t="s">
        <v>15</v>
      </c>
      <c r="B1985" s="15" t="s">
        <v>2037</v>
      </c>
      <c r="C1985" s="10" t="s">
        <v>29</v>
      </c>
      <c r="D1985" s="10" t="s">
        <v>30</v>
      </c>
      <c r="E1985" s="5" t="s">
        <v>31</v>
      </c>
      <c r="F1985" s="11" t="s">
        <v>31</v>
      </c>
      <c r="G1985" s="11" t="s">
        <v>31</v>
      </c>
      <c r="H1985" s="11"/>
    </row>
    <row r="1986" spans="1:8" hidden="1">
      <c r="A1986" s="10" t="s">
        <v>15</v>
      </c>
      <c r="B1986" s="15" t="s">
        <v>2038</v>
      </c>
      <c r="C1986" s="10" t="s">
        <v>29</v>
      </c>
      <c r="D1986" s="10" t="s">
        <v>30</v>
      </c>
      <c r="E1986" s="5" t="s">
        <v>31</v>
      </c>
      <c r="F1986" s="11" t="s">
        <v>31</v>
      </c>
      <c r="G1986" s="11" t="s">
        <v>31</v>
      </c>
      <c r="H1986" s="11"/>
    </row>
    <row r="1987" spans="1:8" hidden="1">
      <c r="A1987" s="10" t="s">
        <v>15</v>
      </c>
      <c r="B1987" s="15" t="s">
        <v>2039</v>
      </c>
      <c r="C1987" s="10" t="s">
        <v>29</v>
      </c>
      <c r="D1987" s="10" t="s">
        <v>30</v>
      </c>
      <c r="E1987" s="5" t="s">
        <v>31</v>
      </c>
      <c r="F1987" s="11" t="s">
        <v>31</v>
      </c>
      <c r="G1987" s="11" t="s">
        <v>31</v>
      </c>
      <c r="H1987" s="11"/>
    </row>
    <row r="1988" spans="1:8" hidden="1">
      <c r="A1988" s="10" t="s">
        <v>15</v>
      </c>
      <c r="B1988" s="15" t="s">
        <v>2040</v>
      </c>
      <c r="C1988" s="10" t="s">
        <v>29</v>
      </c>
      <c r="D1988" s="10" t="s">
        <v>30</v>
      </c>
      <c r="E1988" s="5" t="s">
        <v>31</v>
      </c>
      <c r="F1988" s="11" t="s">
        <v>31</v>
      </c>
      <c r="G1988" s="11" t="s">
        <v>31</v>
      </c>
      <c r="H1988" s="11"/>
    </row>
    <row r="1989" spans="1:8" hidden="1">
      <c r="A1989" s="10" t="s">
        <v>15</v>
      </c>
      <c r="B1989" s="15" t="s">
        <v>2041</v>
      </c>
      <c r="C1989" s="10" t="s">
        <v>29</v>
      </c>
      <c r="D1989" s="10" t="s">
        <v>30</v>
      </c>
      <c r="E1989" s="5" t="s">
        <v>31</v>
      </c>
      <c r="F1989" s="11" t="s">
        <v>31</v>
      </c>
      <c r="G1989" s="11" t="s">
        <v>31</v>
      </c>
      <c r="H1989" s="11"/>
    </row>
    <row r="1990" spans="1:8" hidden="1">
      <c r="A1990" s="10" t="s">
        <v>15</v>
      </c>
      <c r="B1990" s="15" t="s">
        <v>2042</v>
      </c>
      <c r="C1990" s="10" t="s">
        <v>29</v>
      </c>
      <c r="D1990" s="10" t="s">
        <v>30</v>
      </c>
      <c r="E1990" s="5" t="s">
        <v>31</v>
      </c>
      <c r="F1990" s="11" t="s">
        <v>31</v>
      </c>
      <c r="G1990" s="11" t="s">
        <v>31</v>
      </c>
      <c r="H1990" s="11"/>
    </row>
    <row r="1991" spans="1:8" hidden="1">
      <c r="A1991" s="10" t="s">
        <v>15</v>
      </c>
      <c r="B1991" s="15" t="s">
        <v>2043</v>
      </c>
      <c r="C1991" s="10" t="s">
        <v>29</v>
      </c>
      <c r="D1991" s="10" t="s">
        <v>30</v>
      </c>
      <c r="E1991" s="5" t="s">
        <v>31</v>
      </c>
      <c r="F1991" s="11" t="s">
        <v>31</v>
      </c>
      <c r="G1991" s="11" t="s">
        <v>31</v>
      </c>
      <c r="H1991" s="11"/>
    </row>
    <row r="1992" spans="1:8" hidden="1">
      <c r="A1992" s="10" t="s">
        <v>15</v>
      </c>
      <c r="B1992" s="15" t="s">
        <v>2044</v>
      </c>
      <c r="C1992" s="10" t="s">
        <v>29</v>
      </c>
      <c r="D1992" s="10" t="s">
        <v>30</v>
      </c>
      <c r="E1992" s="5" t="s">
        <v>31</v>
      </c>
      <c r="F1992" s="11" t="s">
        <v>31</v>
      </c>
      <c r="G1992" s="11" t="s">
        <v>31</v>
      </c>
      <c r="H1992" s="11"/>
    </row>
    <row r="1993" spans="1:8" hidden="1">
      <c r="A1993" s="10" t="s">
        <v>15</v>
      </c>
      <c r="B1993" s="15" t="s">
        <v>2045</v>
      </c>
      <c r="C1993" s="10" t="s">
        <v>29</v>
      </c>
      <c r="D1993" s="10" t="s">
        <v>36</v>
      </c>
      <c r="E1993" s="5" t="s">
        <v>31</v>
      </c>
      <c r="F1993" s="11" t="s">
        <v>31</v>
      </c>
      <c r="G1993" s="11" t="s">
        <v>31</v>
      </c>
      <c r="H1993" s="11"/>
    </row>
    <row r="1994" spans="1:8" hidden="1">
      <c r="A1994" s="10" t="s">
        <v>15</v>
      </c>
      <c r="B1994" s="15" t="s">
        <v>2046</v>
      </c>
      <c r="C1994" s="10" t="s">
        <v>29</v>
      </c>
      <c r="D1994" s="10" t="s">
        <v>36</v>
      </c>
      <c r="E1994" s="5" t="s">
        <v>31</v>
      </c>
      <c r="F1994" s="11" t="s">
        <v>31</v>
      </c>
      <c r="G1994" s="11" t="s">
        <v>31</v>
      </c>
      <c r="H1994" s="11"/>
    </row>
    <row r="1995" spans="1:8" hidden="1">
      <c r="A1995" s="10" t="s">
        <v>15</v>
      </c>
      <c r="B1995" s="15" t="s">
        <v>2047</v>
      </c>
      <c r="C1995" s="10" t="s">
        <v>29</v>
      </c>
      <c r="D1995" s="10" t="s">
        <v>36</v>
      </c>
      <c r="E1995" s="5" t="s">
        <v>31</v>
      </c>
      <c r="F1995" s="11" t="s">
        <v>31</v>
      </c>
      <c r="G1995" s="11" t="s">
        <v>31</v>
      </c>
      <c r="H1995" s="11"/>
    </row>
    <row r="1996" spans="1:8" hidden="1">
      <c r="A1996" s="10" t="s">
        <v>15</v>
      </c>
      <c r="B1996" s="15" t="s">
        <v>2048</v>
      </c>
      <c r="C1996" s="10" t="s">
        <v>29</v>
      </c>
      <c r="D1996" s="10" t="s">
        <v>36</v>
      </c>
      <c r="E1996" s="5" t="s">
        <v>31</v>
      </c>
      <c r="F1996" s="11" t="s">
        <v>31</v>
      </c>
      <c r="G1996" s="11" t="s">
        <v>31</v>
      </c>
      <c r="H1996" s="11"/>
    </row>
    <row r="1997" spans="1:8" hidden="1">
      <c r="A1997" s="10" t="s">
        <v>15</v>
      </c>
      <c r="B1997" s="15" t="s">
        <v>2049</v>
      </c>
      <c r="C1997" s="10" t="s">
        <v>29</v>
      </c>
      <c r="D1997" s="10" t="s">
        <v>36</v>
      </c>
      <c r="E1997" s="5" t="s">
        <v>31</v>
      </c>
      <c r="F1997" s="11" t="s">
        <v>31</v>
      </c>
      <c r="G1997" s="11" t="s">
        <v>31</v>
      </c>
      <c r="H1997" s="11"/>
    </row>
    <row r="1998" spans="1:8" hidden="1">
      <c r="A1998" s="10" t="s">
        <v>15</v>
      </c>
      <c r="B1998" s="15" t="s">
        <v>2050</v>
      </c>
      <c r="C1998" s="10" t="s">
        <v>29</v>
      </c>
      <c r="D1998" s="10" t="s">
        <v>36</v>
      </c>
      <c r="E1998" s="5" t="s">
        <v>31</v>
      </c>
      <c r="F1998" s="11" t="s">
        <v>31</v>
      </c>
      <c r="G1998" s="11" t="s">
        <v>31</v>
      </c>
      <c r="H1998" s="11"/>
    </row>
    <row r="1999" spans="1:8" hidden="1">
      <c r="A1999" s="10" t="s">
        <v>15</v>
      </c>
      <c r="B1999" s="15" t="s">
        <v>2051</v>
      </c>
      <c r="C1999" s="10" t="s">
        <v>29</v>
      </c>
      <c r="D1999" s="10" t="s">
        <v>30</v>
      </c>
      <c r="E1999" s="5" t="s">
        <v>31</v>
      </c>
      <c r="F1999" s="11" t="s">
        <v>31</v>
      </c>
      <c r="G1999" s="11" t="s">
        <v>31</v>
      </c>
      <c r="H1999" s="11"/>
    </row>
    <row r="2000" spans="1:8" hidden="1">
      <c r="A2000" s="10" t="s">
        <v>15</v>
      </c>
      <c r="B2000" s="15" t="s">
        <v>2052</v>
      </c>
      <c r="C2000" s="10" t="s">
        <v>42</v>
      </c>
      <c r="D2000" s="10" t="s">
        <v>36</v>
      </c>
      <c r="E2000" s="5" t="s">
        <v>31</v>
      </c>
      <c r="F2000" s="11" t="s">
        <v>31</v>
      </c>
      <c r="G2000" s="11" t="s">
        <v>31</v>
      </c>
      <c r="H2000" s="11"/>
    </row>
    <row r="2001" spans="1:8" hidden="1">
      <c r="A2001" s="10" t="s">
        <v>15</v>
      </c>
      <c r="B2001" s="15" t="s">
        <v>2053</v>
      </c>
      <c r="C2001" s="10" t="s">
        <v>54</v>
      </c>
      <c r="D2001" s="10" t="s">
        <v>36</v>
      </c>
      <c r="E2001" s="5" t="s">
        <v>31</v>
      </c>
      <c r="F2001" s="11" t="s">
        <v>31</v>
      </c>
      <c r="G2001" s="11" t="s">
        <v>31</v>
      </c>
      <c r="H2001" s="11"/>
    </row>
    <row r="2002" spans="1:8" hidden="1">
      <c r="A2002" s="10" t="s">
        <v>15</v>
      </c>
      <c r="B2002" s="15" t="s">
        <v>2054</v>
      </c>
      <c r="C2002" s="10" t="s">
        <v>29</v>
      </c>
      <c r="D2002" s="10" t="s">
        <v>36</v>
      </c>
      <c r="E2002" s="5" t="s">
        <v>31</v>
      </c>
      <c r="F2002" s="11" t="s">
        <v>31</v>
      </c>
      <c r="G2002" s="11" t="s">
        <v>31</v>
      </c>
      <c r="H2002" s="11"/>
    </row>
    <row r="2003" spans="1:8" hidden="1">
      <c r="A2003" s="10" t="s">
        <v>15</v>
      </c>
      <c r="B2003" s="15" t="s">
        <v>2055</v>
      </c>
      <c r="C2003" s="10" t="s">
        <v>29</v>
      </c>
      <c r="D2003" s="10" t="s">
        <v>36</v>
      </c>
      <c r="E2003" s="5" t="s">
        <v>31</v>
      </c>
      <c r="F2003" s="11" t="s">
        <v>31</v>
      </c>
      <c r="G2003" s="11" t="s">
        <v>31</v>
      </c>
      <c r="H2003" s="11"/>
    </row>
    <row r="2004" spans="1:8" hidden="1">
      <c r="A2004" s="10" t="s">
        <v>15</v>
      </c>
      <c r="B2004" s="15" t="s">
        <v>2056</v>
      </c>
      <c r="C2004" s="10" t="s">
        <v>29</v>
      </c>
      <c r="D2004" s="10" t="s">
        <v>36</v>
      </c>
      <c r="E2004" s="5" t="s">
        <v>31</v>
      </c>
      <c r="F2004" s="11" t="s">
        <v>31</v>
      </c>
      <c r="G2004" s="11" t="s">
        <v>31</v>
      </c>
      <c r="H2004" s="11"/>
    </row>
    <row r="2005" spans="1:8" hidden="1">
      <c r="A2005" s="10" t="s">
        <v>15</v>
      </c>
      <c r="B2005" s="15" t="s">
        <v>2057</v>
      </c>
      <c r="C2005" s="10" t="s">
        <v>29</v>
      </c>
      <c r="D2005" s="10" t="s">
        <v>36</v>
      </c>
      <c r="E2005" s="5" t="s">
        <v>31</v>
      </c>
      <c r="F2005" s="11" t="s">
        <v>31</v>
      </c>
      <c r="G2005" s="11" t="s">
        <v>31</v>
      </c>
      <c r="H2005" s="11"/>
    </row>
    <row r="2006" spans="1:8" hidden="1">
      <c r="A2006" s="10" t="s">
        <v>15</v>
      </c>
      <c r="B2006" s="15" t="s">
        <v>2058</v>
      </c>
      <c r="C2006" s="10" t="s">
        <v>54</v>
      </c>
      <c r="D2006" s="10" t="s">
        <v>30</v>
      </c>
      <c r="E2006" s="5" t="s">
        <v>31</v>
      </c>
      <c r="F2006" s="11" t="s">
        <v>31</v>
      </c>
      <c r="G2006" s="11" t="s">
        <v>31</v>
      </c>
      <c r="H2006" s="11"/>
    </row>
    <row r="2007" spans="1:8" hidden="1">
      <c r="A2007" s="10" t="s">
        <v>15</v>
      </c>
      <c r="B2007" s="15" t="s">
        <v>2059</v>
      </c>
      <c r="C2007" s="10" t="s">
        <v>29</v>
      </c>
      <c r="D2007" s="10" t="s">
        <v>30</v>
      </c>
      <c r="E2007" s="5" t="s">
        <v>31</v>
      </c>
      <c r="F2007" s="11" t="s">
        <v>31</v>
      </c>
      <c r="G2007" s="11" t="s">
        <v>31</v>
      </c>
      <c r="H2007" s="11"/>
    </row>
    <row r="2008" spans="1:8" hidden="1">
      <c r="A2008" s="10" t="s">
        <v>15</v>
      </c>
      <c r="B2008" s="15" t="s">
        <v>2060</v>
      </c>
      <c r="C2008" s="10" t="s">
        <v>29</v>
      </c>
      <c r="D2008" s="10" t="s">
        <v>30</v>
      </c>
      <c r="E2008" s="5" t="s">
        <v>31</v>
      </c>
      <c r="F2008" s="11" t="s">
        <v>31</v>
      </c>
      <c r="G2008" s="11" t="s">
        <v>31</v>
      </c>
      <c r="H2008" s="11"/>
    </row>
    <row r="2009" spans="1:8" hidden="1">
      <c r="A2009" s="10" t="s">
        <v>15</v>
      </c>
      <c r="B2009" s="15" t="s">
        <v>2061</v>
      </c>
      <c r="C2009" s="10" t="s">
        <v>29</v>
      </c>
      <c r="D2009" s="10" t="s">
        <v>30</v>
      </c>
      <c r="E2009" s="5" t="s">
        <v>31</v>
      </c>
      <c r="F2009" s="11" t="s">
        <v>31</v>
      </c>
      <c r="G2009" s="11" t="s">
        <v>31</v>
      </c>
      <c r="H2009" s="11"/>
    </row>
    <row r="2010" spans="1:8" hidden="1">
      <c r="A2010" s="10" t="s">
        <v>15</v>
      </c>
      <c r="B2010" s="15" t="s">
        <v>2062</v>
      </c>
      <c r="C2010" s="10" t="s">
        <v>29</v>
      </c>
      <c r="D2010" s="10" t="s">
        <v>30</v>
      </c>
      <c r="E2010" s="5" t="s">
        <v>31</v>
      </c>
      <c r="F2010" s="11" t="s">
        <v>31</v>
      </c>
      <c r="G2010" s="11" t="s">
        <v>31</v>
      </c>
      <c r="H2010" s="11"/>
    </row>
    <row r="2011" spans="1:8" hidden="1">
      <c r="A2011" s="10" t="s">
        <v>15</v>
      </c>
      <c r="B2011" s="15" t="s">
        <v>2063</v>
      </c>
      <c r="C2011" s="10" t="s">
        <v>29</v>
      </c>
      <c r="D2011" s="10" t="s">
        <v>30</v>
      </c>
      <c r="E2011" s="5" t="s">
        <v>31</v>
      </c>
      <c r="F2011" s="11" t="s">
        <v>31</v>
      </c>
      <c r="G2011" s="11" t="s">
        <v>31</v>
      </c>
      <c r="H2011" s="11"/>
    </row>
    <row r="2012" spans="1:8" hidden="1">
      <c r="A2012" s="10" t="s">
        <v>15</v>
      </c>
      <c r="B2012" s="15" t="s">
        <v>2064</v>
      </c>
      <c r="C2012" s="10" t="s">
        <v>29</v>
      </c>
      <c r="D2012" s="10" t="s">
        <v>30</v>
      </c>
      <c r="E2012" s="5" t="s">
        <v>31</v>
      </c>
      <c r="F2012" s="11" t="s">
        <v>31</v>
      </c>
      <c r="G2012" s="11" t="s">
        <v>31</v>
      </c>
      <c r="H2012" s="11"/>
    </row>
    <row r="2013" spans="1:8" hidden="1">
      <c r="A2013" s="10" t="s">
        <v>15</v>
      </c>
      <c r="B2013" s="15" t="s">
        <v>2065</v>
      </c>
      <c r="C2013" s="10" t="s">
        <v>29</v>
      </c>
      <c r="D2013" s="10" t="s">
        <v>30</v>
      </c>
      <c r="E2013" s="5" t="s">
        <v>31</v>
      </c>
      <c r="F2013" s="11" t="s">
        <v>31</v>
      </c>
      <c r="G2013" s="11" t="s">
        <v>31</v>
      </c>
      <c r="H2013" s="11"/>
    </row>
    <row r="2014" spans="1:8" hidden="1">
      <c r="A2014" s="10" t="s">
        <v>15</v>
      </c>
      <c r="B2014" s="15" t="s">
        <v>2066</v>
      </c>
      <c r="C2014" s="10" t="s">
        <v>29</v>
      </c>
      <c r="D2014" s="10" t="s">
        <v>30</v>
      </c>
      <c r="E2014" s="5" t="s">
        <v>31</v>
      </c>
      <c r="F2014" s="11" t="s">
        <v>31</v>
      </c>
      <c r="G2014" s="11" t="s">
        <v>31</v>
      </c>
      <c r="H2014" s="11"/>
    </row>
    <row r="2015" spans="1:8" hidden="1">
      <c r="A2015" s="10" t="s">
        <v>15</v>
      </c>
      <c r="B2015" s="15" t="s">
        <v>2067</v>
      </c>
      <c r="C2015" s="10" t="s">
        <v>29</v>
      </c>
      <c r="D2015" s="10" t="s">
        <v>30</v>
      </c>
      <c r="E2015" s="5" t="s">
        <v>31</v>
      </c>
      <c r="F2015" s="11" t="s">
        <v>31</v>
      </c>
      <c r="G2015" s="11" t="s">
        <v>31</v>
      </c>
      <c r="H2015" s="11"/>
    </row>
    <row r="2016" spans="1:8" hidden="1">
      <c r="A2016" s="10" t="s">
        <v>15</v>
      </c>
      <c r="B2016" s="15" t="s">
        <v>2068</v>
      </c>
      <c r="C2016" s="10" t="s">
        <v>29</v>
      </c>
      <c r="D2016" s="10" t="s">
        <v>30</v>
      </c>
      <c r="E2016" s="5" t="s">
        <v>31</v>
      </c>
      <c r="F2016" s="11" t="s">
        <v>31</v>
      </c>
      <c r="G2016" s="11" t="s">
        <v>31</v>
      </c>
      <c r="H2016" s="11"/>
    </row>
    <row r="2017" spans="1:8" hidden="1">
      <c r="A2017" s="10" t="s">
        <v>15</v>
      </c>
      <c r="B2017" s="15" t="s">
        <v>2069</v>
      </c>
      <c r="C2017" s="10" t="s">
        <v>29</v>
      </c>
      <c r="D2017" s="10" t="s">
        <v>30</v>
      </c>
      <c r="E2017" s="5" t="s">
        <v>31</v>
      </c>
      <c r="F2017" s="11" t="s">
        <v>31</v>
      </c>
      <c r="G2017" s="11" t="s">
        <v>31</v>
      </c>
      <c r="H2017" s="11"/>
    </row>
    <row r="2018" spans="1:8" hidden="1">
      <c r="A2018" s="10" t="s">
        <v>15</v>
      </c>
      <c r="B2018" s="15" t="s">
        <v>2070</v>
      </c>
      <c r="C2018" s="10" t="s">
        <v>29</v>
      </c>
      <c r="D2018" s="10" t="s">
        <v>30</v>
      </c>
      <c r="E2018" s="5" t="s">
        <v>31</v>
      </c>
      <c r="F2018" s="11" t="s">
        <v>31</v>
      </c>
      <c r="G2018" s="11" t="s">
        <v>31</v>
      </c>
      <c r="H2018" s="11"/>
    </row>
    <row r="2019" spans="1:8" hidden="1">
      <c r="A2019" s="10" t="s">
        <v>15</v>
      </c>
      <c r="B2019" s="15" t="s">
        <v>2071</v>
      </c>
      <c r="C2019" s="10" t="s">
        <v>29</v>
      </c>
      <c r="D2019" s="10" t="s">
        <v>30</v>
      </c>
      <c r="E2019" s="5" t="s">
        <v>31</v>
      </c>
      <c r="F2019" s="11" t="s">
        <v>31</v>
      </c>
      <c r="G2019" s="11" t="s">
        <v>31</v>
      </c>
      <c r="H2019" s="11"/>
    </row>
    <row r="2020" spans="1:8" hidden="1">
      <c r="A2020" s="10" t="s">
        <v>15</v>
      </c>
      <c r="B2020" s="15" t="s">
        <v>2072</v>
      </c>
      <c r="C2020" s="10" t="s">
        <v>29</v>
      </c>
      <c r="D2020" s="10" t="s">
        <v>30</v>
      </c>
      <c r="E2020" s="5" t="s">
        <v>31</v>
      </c>
      <c r="F2020" s="11" t="s">
        <v>31</v>
      </c>
      <c r="G2020" s="11" t="s">
        <v>31</v>
      </c>
      <c r="H2020" s="11"/>
    </row>
    <row r="2021" spans="1:8" hidden="1">
      <c r="A2021" s="10" t="s">
        <v>15</v>
      </c>
      <c r="B2021" s="15" t="s">
        <v>2073</v>
      </c>
      <c r="C2021" s="10" t="s">
        <v>29</v>
      </c>
      <c r="D2021" s="10" t="s">
        <v>36</v>
      </c>
      <c r="E2021" s="5" t="s">
        <v>31</v>
      </c>
      <c r="F2021" s="11" t="s">
        <v>31</v>
      </c>
      <c r="G2021" s="11" t="s">
        <v>31</v>
      </c>
      <c r="H2021" s="11"/>
    </row>
    <row r="2022" spans="1:8" hidden="1">
      <c r="A2022" s="10" t="s">
        <v>15</v>
      </c>
      <c r="B2022" s="15" t="s">
        <v>2074</v>
      </c>
      <c r="C2022" s="10" t="s">
        <v>42</v>
      </c>
      <c r="D2022" s="10" t="s">
        <v>30</v>
      </c>
      <c r="E2022" s="5" t="s">
        <v>31</v>
      </c>
      <c r="F2022" s="11" t="s">
        <v>31</v>
      </c>
      <c r="G2022" s="11" t="s">
        <v>31</v>
      </c>
      <c r="H2022" s="11"/>
    </row>
    <row r="2023" spans="1:8" hidden="1">
      <c r="A2023" s="10" t="s">
        <v>15</v>
      </c>
      <c r="B2023" s="15" t="s">
        <v>2075</v>
      </c>
      <c r="C2023" s="10" t="s">
        <v>29</v>
      </c>
      <c r="D2023" s="10" t="s">
        <v>36</v>
      </c>
      <c r="E2023" s="5" t="s">
        <v>31</v>
      </c>
      <c r="F2023" s="11" t="s">
        <v>31</v>
      </c>
      <c r="G2023" s="11" t="s">
        <v>31</v>
      </c>
      <c r="H2023" s="11"/>
    </row>
    <row r="2024" spans="1:8" hidden="1">
      <c r="A2024" s="10" t="s">
        <v>15</v>
      </c>
      <c r="B2024" s="15" t="s">
        <v>2076</v>
      </c>
      <c r="C2024" s="10" t="s">
        <v>42</v>
      </c>
      <c r="D2024" s="10" t="s">
        <v>36</v>
      </c>
      <c r="E2024" s="5" t="s">
        <v>31</v>
      </c>
      <c r="F2024" s="11" t="s">
        <v>31</v>
      </c>
      <c r="G2024" s="11" t="s">
        <v>31</v>
      </c>
      <c r="H2024" s="11"/>
    </row>
    <row r="2025" spans="1:8" hidden="1">
      <c r="A2025" s="10" t="s">
        <v>15</v>
      </c>
      <c r="B2025" s="15" t="s">
        <v>2077</v>
      </c>
      <c r="C2025" s="10" t="s">
        <v>29</v>
      </c>
      <c r="D2025" s="10" t="s">
        <v>30</v>
      </c>
      <c r="E2025" s="5" t="s">
        <v>31</v>
      </c>
      <c r="F2025" s="11" t="s">
        <v>31</v>
      </c>
      <c r="G2025" s="11" t="s">
        <v>31</v>
      </c>
      <c r="H2025" s="11"/>
    </row>
    <row r="2026" spans="1:8" hidden="1">
      <c r="A2026" s="10" t="s">
        <v>15</v>
      </c>
      <c r="B2026" s="15" t="s">
        <v>2078</v>
      </c>
      <c r="C2026" s="10" t="s">
        <v>29</v>
      </c>
      <c r="D2026" s="10" t="s">
        <v>30</v>
      </c>
      <c r="E2026" s="5" t="s">
        <v>31</v>
      </c>
      <c r="F2026" s="11" t="s">
        <v>31</v>
      </c>
      <c r="G2026" s="11" t="s">
        <v>31</v>
      </c>
      <c r="H2026" s="11"/>
    </row>
    <row r="2027" spans="1:8" hidden="1">
      <c r="A2027" s="10" t="s">
        <v>15</v>
      </c>
      <c r="B2027" s="15" t="s">
        <v>2079</v>
      </c>
      <c r="C2027" s="10" t="s">
        <v>29</v>
      </c>
      <c r="D2027" s="10" t="s">
        <v>30</v>
      </c>
      <c r="E2027" s="5" t="s">
        <v>31</v>
      </c>
      <c r="F2027" s="11" t="s">
        <v>31</v>
      </c>
      <c r="G2027" s="11" t="s">
        <v>31</v>
      </c>
      <c r="H2027" s="11"/>
    </row>
    <row r="2028" spans="1:8" hidden="1">
      <c r="A2028" s="10" t="s">
        <v>15</v>
      </c>
      <c r="B2028" s="15" t="s">
        <v>2080</v>
      </c>
      <c r="C2028" s="10" t="s">
        <v>29</v>
      </c>
      <c r="D2028" s="10" t="s">
        <v>36</v>
      </c>
      <c r="E2028" s="5" t="s">
        <v>31</v>
      </c>
      <c r="F2028" s="11" t="s">
        <v>31</v>
      </c>
      <c r="G2028" s="11" t="s">
        <v>31</v>
      </c>
      <c r="H2028" s="11"/>
    </row>
    <row r="2029" spans="1:8" hidden="1">
      <c r="A2029" s="10" t="s">
        <v>15</v>
      </c>
      <c r="B2029" s="15" t="s">
        <v>2081</v>
      </c>
      <c r="C2029" s="10" t="s">
        <v>29</v>
      </c>
      <c r="D2029" s="10" t="s">
        <v>36</v>
      </c>
      <c r="E2029" s="5" t="s">
        <v>31</v>
      </c>
      <c r="F2029" s="11" t="s">
        <v>31</v>
      </c>
      <c r="G2029" s="11" t="s">
        <v>31</v>
      </c>
      <c r="H2029" s="11"/>
    </row>
    <row r="2030" spans="1:8" hidden="1">
      <c r="A2030" s="10" t="s">
        <v>15</v>
      </c>
      <c r="B2030" s="15" t="s">
        <v>2082</v>
      </c>
      <c r="C2030" s="10" t="s">
        <v>29</v>
      </c>
      <c r="D2030" s="10" t="s">
        <v>36</v>
      </c>
      <c r="E2030" s="5" t="s">
        <v>31</v>
      </c>
      <c r="F2030" s="11" t="s">
        <v>31</v>
      </c>
      <c r="G2030" s="11" t="s">
        <v>31</v>
      </c>
      <c r="H2030" s="11"/>
    </row>
    <row r="2031" spans="1:8" hidden="1">
      <c r="A2031" s="10" t="s">
        <v>15</v>
      </c>
      <c r="B2031" s="15" t="s">
        <v>2083</v>
      </c>
      <c r="C2031" s="10" t="s">
        <v>29</v>
      </c>
      <c r="D2031" s="10" t="s">
        <v>30</v>
      </c>
      <c r="E2031" s="5" t="s">
        <v>31</v>
      </c>
      <c r="F2031" s="11" t="s">
        <v>31</v>
      </c>
      <c r="G2031" s="11" t="s">
        <v>31</v>
      </c>
      <c r="H2031" s="11"/>
    </row>
    <row r="2032" spans="1:8" hidden="1">
      <c r="A2032" s="10" t="s">
        <v>15</v>
      </c>
      <c r="B2032" s="15" t="s">
        <v>2084</v>
      </c>
      <c r="C2032" s="10" t="s">
        <v>29</v>
      </c>
      <c r="D2032" s="10" t="s">
        <v>30</v>
      </c>
      <c r="E2032" s="5" t="s">
        <v>31</v>
      </c>
      <c r="F2032" s="11" t="s">
        <v>31</v>
      </c>
      <c r="G2032" s="11" t="s">
        <v>31</v>
      </c>
      <c r="H2032" s="11"/>
    </row>
    <row r="2033" spans="1:8" hidden="1">
      <c r="A2033" s="10" t="s">
        <v>15</v>
      </c>
      <c r="B2033" s="15" t="s">
        <v>2085</v>
      </c>
      <c r="C2033" s="10" t="s">
        <v>29</v>
      </c>
      <c r="D2033" s="10" t="s">
        <v>30</v>
      </c>
      <c r="E2033" s="5" t="s">
        <v>31</v>
      </c>
      <c r="F2033" s="11" t="s">
        <v>31</v>
      </c>
      <c r="G2033" s="11" t="s">
        <v>31</v>
      </c>
      <c r="H2033" s="11"/>
    </row>
    <row r="2034" spans="1:8" hidden="1">
      <c r="A2034" s="10" t="s">
        <v>15</v>
      </c>
      <c r="B2034" s="15" t="s">
        <v>2086</v>
      </c>
      <c r="C2034" s="10" t="s">
        <v>29</v>
      </c>
      <c r="D2034" s="10" t="s">
        <v>36</v>
      </c>
      <c r="E2034" s="5" t="s">
        <v>31</v>
      </c>
      <c r="F2034" s="11" t="s">
        <v>31</v>
      </c>
      <c r="G2034" s="11" t="s">
        <v>31</v>
      </c>
      <c r="H2034" s="11"/>
    </row>
    <row r="2035" spans="1:8" hidden="1">
      <c r="A2035" s="10" t="s">
        <v>15</v>
      </c>
      <c r="B2035" s="15" t="s">
        <v>2087</v>
      </c>
      <c r="C2035" s="10" t="s">
        <v>29</v>
      </c>
      <c r="D2035" s="10" t="s">
        <v>36</v>
      </c>
      <c r="E2035" s="5" t="s">
        <v>31</v>
      </c>
      <c r="F2035" s="11" t="s">
        <v>31</v>
      </c>
      <c r="G2035" s="11" t="s">
        <v>31</v>
      </c>
      <c r="H2035" s="11"/>
    </row>
    <row r="2036" spans="1:8" hidden="1">
      <c r="A2036" s="10" t="s">
        <v>15</v>
      </c>
      <c r="B2036" s="15" t="s">
        <v>2088</v>
      </c>
      <c r="C2036" s="10" t="s">
        <v>29</v>
      </c>
      <c r="D2036" s="10" t="s">
        <v>30</v>
      </c>
      <c r="E2036" s="5" t="s">
        <v>31</v>
      </c>
      <c r="F2036" s="11" t="s">
        <v>31</v>
      </c>
      <c r="G2036" s="11" t="s">
        <v>31</v>
      </c>
      <c r="H2036" s="11"/>
    </row>
    <row r="2037" spans="1:8" hidden="1">
      <c r="A2037" s="10" t="s">
        <v>15</v>
      </c>
      <c r="B2037" s="15" t="s">
        <v>2089</v>
      </c>
      <c r="C2037" s="10" t="s">
        <v>29</v>
      </c>
      <c r="D2037" s="10" t="s">
        <v>36</v>
      </c>
      <c r="E2037" s="5" t="s">
        <v>31</v>
      </c>
      <c r="F2037" s="11" t="s">
        <v>31</v>
      </c>
      <c r="G2037" s="11" t="s">
        <v>31</v>
      </c>
      <c r="H2037" s="11"/>
    </row>
    <row r="2038" spans="1:8" hidden="1">
      <c r="A2038" s="10" t="s">
        <v>15</v>
      </c>
      <c r="B2038" s="15" t="s">
        <v>2090</v>
      </c>
      <c r="C2038" s="10" t="s">
        <v>29</v>
      </c>
      <c r="D2038" s="10" t="s">
        <v>36</v>
      </c>
      <c r="E2038" s="5" t="s">
        <v>31</v>
      </c>
      <c r="F2038" s="11" t="s">
        <v>31</v>
      </c>
      <c r="G2038" s="11" t="s">
        <v>31</v>
      </c>
      <c r="H2038" s="11"/>
    </row>
    <row r="2039" spans="1:8" hidden="1">
      <c r="A2039" s="10" t="s">
        <v>15</v>
      </c>
      <c r="B2039" s="15" t="s">
        <v>2091</v>
      </c>
      <c r="C2039" s="10" t="s">
        <v>29</v>
      </c>
      <c r="D2039" s="10" t="s">
        <v>36</v>
      </c>
      <c r="E2039" s="5" t="s">
        <v>31</v>
      </c>
      <c r="F2039" s="11" t="s">
        <v>31</v>
      </c>
      <c r="G2039" s="11" t="s">
        <v>31</v>
      </c>
      <c r="H2039" s="11"/>
    </row>
    <row r="2040" spans="1:8" hidden="1">
      <c r="A2040" s="10" t="s">
        <v>15</v>
      </c>
      <c r="B2040" s="15" t="s">
        <v>2092</v>
      </c>
      <c r="C2040" s="10" t="s">
        <v>29</v>
      </c>
      <c r="D2040" s="10" t="s">
        <v>36</v>
      </c>
      <c r="E2040" s="5" t="s">
        <v>31</v>
      </c>
      <c r="F2040" s="11" t="s">
        <v>31</v>
      </c>
      <c r="G2040" s="11" t="s">
        <v>31</v>
      </c>
      <c r="H2040" s="11"/>
    </row>
    <row r="2041" spans="1:8" hidden="1">
      <c r="A2041" s="10" t="s">
        <v>15</v>
      </c>
      <c r="B2041" s="15" t="s">
        <v>2093</v>
      </c>
      <c r="C2041" s="10" t="s">
        <v>29</v>
      </c>
      <c r="D2041" s="10" t="s">
        <v>30</v>
      </c>
      <c r="E2041" s="5" t="s">
        <v>31</v>
      </c>
      <c r="F2041" s="11" t="s">
        <v>31</v>
      </c>
      <c r="G2041" s="11" t="s">
        <v>31</v>
      </c>
      <c r="H2041" s="11"/>
    </row>
    <row r="2042" spans="1:8" hidden="1">
      <c r="A2042" s="10" t="s">
        <v>15</v>
      </c>
      <c r="B2042" s="15" t="s">
        <v>2094</v>
      </c>
      <c r="C2042" s="10" t="s">
        <v>29</v>
      </c>
      <c r="D2042" s="10" t="s">
        <v>30</v>
      </c>
      <c r="E2042" s="5" t="s">
        <v>31</v>
      </c>
      <c r="F2042" s="11" t="s">
        <v>31</v>
      </c>
      <c r="G2042" s="11" t="s">
        <v>31</v>
      </c>
      <c r="H2042" s="11"/>
    </row>
    <row r="2043" spans="1:8" hidden="1">
      <c r="A2043" s="10" t="s">
        <v>15</v>
      </c>
      <c r="B2043" s="15" t="s">
        <v>2095</v>
      </c>
      <c r="C2043" s="10" t="s">
        <v>42</v>
      </c>
      <c r="D2043" s="10" t="s">
        <v>30</v>
      </c>
      <c r="E2043" s="5" t="s">
        <v>31</v>
      </c>
      <c r="F2043" s="11" t="s">
        <v>31</v>
      </c>
      <c r="G2043" s="11" t="s">
        <v>31</v>
      </c>
      <c r="H2043" s="11"/>
    </row>
    <row r="2044" spans="1:8" hidden="1">
      <c r="A2044" s="10" t="s">
        <v>15</v>
      </c>
      <c r="B2044" s="15" t="s">
        <v>2096</v>
      </c>
      <c r="C2044" s="10" t="s">
        <v>29</v>
      </c>
      <c r="D2044" s="10" t="s">
        <v>36</v>
      </c>
      <c r="E2044" s="5" t="s">
        <v>31</v>
      </c>
      <c r="F2044" s="11" t="s">
        <v>31</v>
      </c>
      <c r="G2044" s="11" t="s">
        <v>31</v>
      </c>
      <c r="H2044" s="11"/>
    </row>
    <row r="2045" spans="1:8" hidden="1">
      <c r="A2045" s="10" t="s">
        <v>15</v>
      </c>
      <c r="B2045" s="15" t="s">
        <v>2097</v>
      </c>
      <c r="C2045" s="10" t="s">
        <v>29</v>
      </c>
      <c r="D2045" s="10" t="s">
        <v>30</v>
      </c>
      <c r="E2045" s="5" t="s">
        <v>31</v>
      </c>
      <c r="F2045" s="11" t="s">
        <v>31</v>
      </c>
      <c r="G2045" s="11" t="s">
        <v>31</v>
      </c>
      <c r="H2045" s="11"/>
    </row>
    <row r="2046" spans="1:8" hidden="1">
      <c r="A2046" s="10" t="s">
        <v>15</v>
      </c>
      <c r="B2046" s="15" t="s">
        <v>2098</v>
      </c>
      <c r="C2046" s="10" t="s">
        <v>29</v>
      </c>
      <c r="D2046" s="10" t="s">
        <v>30</v>
      </c>
      <c r="E2046" s="5" t="s">
        <v>31</v>
      </c>
      <c r="F2046" s="11" t="s">
        <v>31</v>
      </c>
      <c r="G2046" s="11" t="s">
        <v>31</v>
      </c>
      <c r="H2046" s="11"/>
    </row>
    <row r="2047" spans="1:8" hidden="1">
      <c r="A2047" s="10" t="s">
        <v>15</v>
      </c>
      <c r="B2047" s="15" t="s">
        <v>2099</v>
      </c>
      <c r="C2047" s="10" t="s">
        <v>29</v>
      </c>
      <c r="D2047" s="10" t="s">
        <v>30</v>
      </c>
      <c r="E2047" s="5" t="s">
        <v>31</v>
      </c>
      <c r="F2047" s="11" t="s">
        <v>31</v>
      </c>
      <c r="G2047" s="11" t="s">
        <v>31</v>
      </c>
      <c r="H2047" s="11"/>
    </row>
    <row r="2048" spans="1:8" hidden="1">
      <c r="A2048" s="10" t="s">
        <v>15</v>
      </c>
      <c r="B2048" s="15" t="s">
        <v>2100</v>
      </c>
      <c r="C2048" s="10" t="s">
        <v>29</v>
      </c>
      <c r="D2048" s="10" t="s">
        <v>30</v>
      </c>
      <c r="E2048" s="5" t="s">
        <v>31</v>
      </c>
      <c r="F2048" s="11" t="s">
        <v>31</v>
      </c>
      <c r="G2048" s="11" t="s">
        <v>31</v>
      </c>
      <c r="H2048" s="11"/>
    </row>
    <row r="2049" spans="1:8" hidden="1">
      <c r="A2049" s="10" t="s">
        <v>15</v>
      </c>
      <c r="B2049" s="15" t="s">
        <v>2101</v>
      </c>
      <c r="C2049" s="10" t="s">
        <v>29</v>
      </c>
      <c r="D2049" s="10" t="s">
        <v>36</v>
      </c>
      <c r="E2049" s="5" t="s">
        <v>31</v>
      </c>
      <c r="F2049" s="11" t="s">
        <v>31</v>
      </c>
      <c r="G2049" s="11" t="s">
        <v>31</v>
      </c>
      <c r="H2049" s="11"/>
    </row>
    <row r="2050" spans="1:8" hidden="1">
      <c r="A2050" s="10" t="s">
        <v>15</v>
      </c>
      <c r="B2050" s="15" t="s">
        <v>2102</v>
      </c>
      <c r="C2050" s="10" t="s">
        <v>29</v>
      </c>
      <c r="D2050" s="10" t="s">
        <v>36</v>
      </c>
      <c r="E2050" s="5" t="s">
        <v>31</v>
      </c>
      <c r="F2050" s="11" t="s">
        <v>31</v>
      </c>
      <c r="G2050" s="11" t="s">
        <v>31</v>
      </c>
      <c r="H2050" s="11"/>
    </row>
    <row r="2051" spans="1:8" hidden="1">
      <c r="A2051" s="10" t="s">
        <v>15</v>
      </c>
      <c r="B2051" s="15" t="s">
        <v>2103</v>
      </c>
      <c r="C2051" s="10" t="s">
        <v>29</v>
      </c>
      <c r="D2051" s="10" t="s">
        <v>36</v>
      </c>
      <c r="E2051" s="5" t="s">
        <v>31</v>
      </c>
      <c r="F2051" s="11" t="s">
        <v>31</v>
      </c>
      <c r="G2051" s="11" t="s">
        <v>31</v>
      </c>
      <c r="H2051" s="11"/>
    </row>
    <row r="2052" spans="1:8" hidden="1">
      <c r="A2052" s="10" t="s">
        <v>15</v>
      </c>
      <c r="B2052" s="15" t="s">
        <v>2104</v>
      </c>
      <c r="C2052" s="10" t="s">
        <v>29</v>
      </c>
      <c r="D2052" s="10" t="s">
        <v>30</v>
      </c>
      <c r="E2052" s="5" t="s">
        <v>31</v>
      </c>
      <c r="F2052" s="11" t="s">
        <v>31</v>
      </c>
      <c r="G2052" s="11" t="s">
        <v>31</v>
      </c>
      <c r="H2052" s="11"/>
    </row>
    <row r="2053" spans="1:8" hidden="1">
      <c r="A2053" s="10" t="s">
        <v>15</v>
      </c>
      <c r="B2053" s="15" t="s">
        <v>2105</v>
      </c>
      <c r="C2053" s="10" t="s">
        <v>29</v>
      </c>
      <c r="D2053" s="10" t="s">
        <v>36</v>
      </c>
      <c r="E2053" s="5" t="s">
        <v>31</v>
      </c>
      <c r="F2053" s="11" t="s">
        <v>31</v>
      </c>
      <c r="G2053" s="11" t="s">
        <v>31</v>
      </c>
      <c r="H2053" s="11"/>
    </row>
    <row r="2054" spans="1:8" hidden="1">
      <c r="A2054" s="10" t="s">
        <v>15</v>
      </c>
      <c r="B2054" s="15" t="s">
        <v>2106</v>
      </c>
      <c r="C2054" s="10" t="s">
        <v>29</v>
      </c>
      <c r="D2054" s="10" t="s">
        <v>36</v>
      </c>
      <c r="E2054" s="5" t="s">
        <v>31</v>
      </c>
      <c r="F2054" s="11" t="s">
        <v>31</v>
      </c>
      <c r="G2054" s="11" t="s">
        <v>31</v>
      </c>
      <c r="H2054" s="11"/>
    </row>
    <row r="2055" spans="1:8" hidden="1">
      <c r="A2055" s="10" t="s">
        <v>15</v>
      </c>
      <c r="B2055" s="15" t="s">
        <v>2107</v>
      </c>
      <c r="C2055" s="10" t="s">
        <v>29</v>
      </c>
      <c r="D2055" s="10" t="s">
        <v>36</v>
      </c>
      <c r="E2055" s="5" t="s">
        <v>31</v>
      </c>
      <c r="F2055" s="11" t="s">
        <v>31</v>
      </c>
      <c r="G2055" s="11" t="s">
        <v>31</v>
      </c>
      <c r="H2055" s="11"/>
    </row>
    <row r="2056" spans="1:8" hidden="1">
      <c r="A2056" s="10" t="s">
        <v>15</v>
      </c>
      <c r="B2056" s="15" t="s">
        <v>2108</v>
      </c>
      <c r="C2056" s="10" t="s">
        <v>29</v>
      </c>
      <c r="D2056" s="10" t="s">
        <v>30</v>
      </c>
      <c r="E2056" s="5" t="s">
        <v>31</v>
      </c>
      <c r="F2056" s="11" t="s">
        <v>31</v>
      </c>
      <c r="G2056" s="11" t="s">
        <v>31</v>
      </c>
      <c r="H2056" s="11"/>
    </row>
    <row r="2057" spans="1:8" hidden="1">
      <c r="A2057" s="10" t="s">
        <v>15</v>
      </c>
      <c r="B2057" s="15" t="s">
        <v>2109</v>
      </c>
      <c r="C2057" s="10" t="s">
        <v>29</v>
      </c>
      <c r="D2057" s="10" t="s">
        <v>36</v>
      </c>
      <c r="E2057" s="5" t="s">
        <v>31</v>
      </c>
      <c r="F2057" s="11" t="s">
        <v>31</v>
      </c>
      <c r="G2057" s="11" t="s">
        <v>31</v>
      </c>
      <c r="H2057" s="11"/>
    </row>
    <row r="2058" spans="1:8" hidden="1">
      <c r="A2058" s="10" t="s">
        <v>15</v>
      </c>
      <c r="B2058" s="15" t="s">
        <v>2110</v>
      </c>
      <c r="C2058" s="10" t="s">
        <v>29</v>
      </c>
      <c r="D2058" s="10" t="s">
        <v>36</v>
      </c>
      <c r="E2058" s="5" t="s">
        <v>31</v>
      </c>
      <c r="F2058" s="11" t="s">
        <v>31</v>
      </c>
      <c r="G2058" s="11" t="s">
        <v>31</v>
      </c>
      <c r="H2058" s="11"/>
    </row>
    <row r="2059" spans="1:8" hidden="1">
      <c r="A2059" s="10" t="s">
        <v>15</v>
      </c>
      <c r="B2059" s="15" t="s">
        <v>2111</v>
      </c>
      <c r="C2059" s="10" t="s">
        <v>29</v>
      </c>
      <c r="D2059" s="10" t="s">
        <v>36</v>
      </c>
      <c r="E2059" s="5" t="s">
        <v>31</v>
      </c>
      <c r="F2059" s="11" t="s">
        <v>31</v>
      </c>
      <c r="G2059" s="11" t="s">
        <v>31</v>
      </c>
      <c r="H2059" s="11"/>
    </row>
    <row r="2060" spans="1:8" hidden="1">
      <c r="A2060" s="10" t="s">
        <v>15</v>
      </c>
      <c r="B2060" s="15" t="s">
        <v>2112</v>
      </c>
      <c r="C2060" s="10" t="s">
        <v>29</v>
      </c>
      <c r="D2060" s="10" t="s">
        <v>30</v>
      </c>
      <c r="E2060" s="5" t="s">
        <v>31</v>
      </c>
      <c r="F2060" s="11" t="s">
        <v>31</v>
      </c>
      <c r="G2060" s="11" t="s">
        <v>31</v>
      </c>
      <c r="H2060" s="11"/>
    </row>
    <row r="2061" spans="1:8" hidden="1">
      <c r="A2061" s="10" t="s">
        <v>15</v>
      </c>
      <c r="B2061" s="15" t="s">
        <v>2113</v>
      </c>
      <c r="C2061" s="10" t="s">
        <v>29</v>
      </c>
      <c r="D2061" s="10" t="s">
        <v>36</v>
      </c>
      <c r="E2061" s="5" t="s">
        <v>31</v>
      </c>
      <c r="F2061" s="11" t="s">
        <v>45</v>
      </c>
      <c r="G2061" s="11" t="s">
        <v>45</v>
      </c>
      <c r="H2061" s="11"/>
    </row>
    <row r="2062" spans="1:8" hidden="1">
      <c r="A2062" s="10" t="s">
        <v>15</v>
      </c>
      <c r="B2062" s="15" t="s">
        <v>2114</v>
      </c>
      <c r="C2062" s="10" t="s">
        <v>29</v>
      </c>
      <c r="D2062" s="10" t="s">
        <v>36</v>
      </c>
      <c r="E2062" s="5" t="s">
        <v>31</v>
      </c>
      <c r="F2062" s="11" t="s">
        <v>31</v>
      </c>
      <c r="G2062" s="11" t="s">
        <v>31</v>
      </c>
      <c r="H2062" s="11"/>
    </row>
    <row r="2063" spans="1:8" hidden="1">
      <c r="A2063" s="10" t="s">
        <v>15</v>
      </c>
      <c r="B2063" s="15" t="s">
        <v>2115</v>
      </c>
      <c r="C2063" s="10" t="s">
        <v>29</v>
      </c>
      <c r="D2063" s="10" t="s">
        <v>30</v>
      </c>
      <c r="E2063" s="5" t="s">
        <v>31</v>
      </c>
      <c r="F2063" s="11" t="s">
        <v>31</v>
      </c>
      <c r="G2063" s="11" t="s">
        <v>31</v>
      </c>
      <c r="H2063" s="11"/>
    </row>
    <row r="2064" spans="1:8" hidden="1">
      <c r="A2064" s="10" t="s">
        <v>15</v>
      </c>
      <c r="B2064" s="15" t="s">
        <v>2116</v>
      </c>
      <c r="C2064" s="10" t="s">
        <v>29</v>
      </c>
      <c r="D2064" s="10" t="s">
        <v>30</v>
      </c>
      <c r="E2064" s="5" t="s">
        <v>31</v>
      </c>
      <c r="F2064" s="11" t="s">
        <v>31</v>
      </c>
      <c r="G2064" s="11" t="s">
        <v>31</v>
      </c>
      <c r="H2064" s="11"/>
    </row>
    <row r="2065" spans="1:8" hidden="1">
      <c r="A2065" s="10" t="s">
        <v>15</v>
      </c>
      <c r="B2065" s="15" t="s">
        <v>2117</v>
      </c>
      <c r="C2065" s="10" t="s">
        <v>60</v>
      </c>
      <c r="D2065" s="10" t="s">
        <v>36</v>
      </c>
      <c r="E2065" s="5" t="s">
        <v>31</v>
      </c>
      <c r="F2065" s="11" t="s">
        <v>31</v>
      </c>
      <c r="G2065" s="11" t="s">
        <v>31</v>
      </c>
      <c r="H2065" s="11"/>
    </row>
    <row r="2066" spans="1:8" hidden="1">
      <c r="A2066" s="10" t="s">
        <v>15</v>
      </c>
      <c r="B2066" s="15" t="s">
        <v>2118</v>
      </c>
      <c r="C2066" s="10" t="s">
        <v>29</v>
      </c>
      <c r="D2066" s="10" t="s">
        <v>36</v>
      </c>
      <c r="E2066" s="5" t="s">
        <v>31</v>
      </c>
      <c r="F2066" s="11" t="s">
        <v>31</v>
      </c>
      <c r="G2066" s="11" t="s">
        <v>31</v>
      </c>
      <c r="H2066" s="11"/>
    </row>
    <row r="2067" spans="1:8" hidden="1">
      <c r="A2067" s="10" t="s">
        <v>15</v>
      </c>
      <c r="B2067" s="15" t="s">
        <v>2119</v>
      </c>
      <c r="C2067" s="10" t="s">
        <v>29</v>
      </c>
      <c r="D2067" s="10" t="s">
        <v>36</v>
      </c>
      <c r="E2067" s="5" t="s">
        <v>31</v>
      </c>
      <c r="F2067" s="11" t="s">
        <v>31</v>
      </c>
      <c r="G2067" s="11" t="s">
        <v>31</v>
      </c>
      <c r="H2067" s="11"/>
    </row>
    <row r="2068" spans="1:8" hidden="1">
      <c r="A2068" s="10" t="s">
        <v>15</v>
      </c>
      <c r="B2068" s="15" t="s">
        <v>2120</v>
      </c>
      <c r="C2068" s="10" t="s">
        <v>29</v>
      </c>
      <c r="D2068" s="10" t="s">
        <v>30</v>
      </c>
      <c r="E2068" s="5" t="s">
        <v>31</v>
      </c>
      <c r="F2068" s="11" t="s">
        <v>31</v>
      </c>
      <c r="G2068" s="11" t="s">
        <v>31</v>
      </c>
      <c r="H2068" s="11"/>
    </row>
    <row r="2069" spans="1:8" hidden="1">
      <c r="A2069" s="10" t="s">
        <v>15</v>
      </c>
      <c r="B2069" s="15" t="s">
        <v>2121</v>
      </c>
      <c r="C2069" s="10" t="s">
        <v>29</v>
      </c>
      <c r="D2069" s="10" t="s">
        <v>30</v>
      </c>
      <c r="E2069" s="5" t="s">
        <v>31</v>
      </c>
      <c r="F2069" s="11" t="s">
        <v>31</v>
      </c>
      <c r="G2069" s="11" t="s">
        <v>31</v>
      </c>
      <c r="H2069" s="11"/>
    </row>
    <row r="2070" spans="1:8" hidden="1">
      <c r="A2070" s="10" t="s">
        <v>15</v>
      </c>
      <c r="B2070" s="15" t="s">
        <v>2122</v>
      </c>
      <c r="C2070" s="10" t="s">
        <v>29</v>
      </c>
      <c r="D2070" s="10" t="s">
        <v>30</v>
      </c>
      <c r="E2070" s="5" t="s">
        <v>31</v>
      </c>
      <c r="F2070" s="11" t="s">
        <v>31</v>
      </c>
      <c r="G2070" s="11" t="s">
        <v>31</v>
      </c>
      <c r="H2070" s="11"/>
    </row>
    <row r="2071" spans="1:8" hidden="1">
      <c r="A2071" s="10" t="s">
        <v>15</v>
      </c>
      <c r="B2071" s="15" t="s">
        <v>2123</v>
      </c>
      <c r="C2071" s="10" t="s">
        <v>29</v>
      </c>
      <c r="D2071" s="10" t="s">
        <v>30</v>
      </c>
      <c r="E2071" s="5" t="s">
        <v>31</v>
      </c>
      <c r="F2071" s="11" t="s">
        <v>31</v>
      </c>
      <c r="G2071" s="11" t="s">
        <v>31</v>
      </c>
      <c r="H2071" s="11"/>
    </row>
    <row r="2072" spans="1:8" hidden="1">
      <c r="A2072" s="10" t="s">
        <v>15</v>
      </c>
      <c r="B2072" s="15" t="s">
        <v>2124</v>
      </c>
      <c r="C2072" s="10" t="s">
        <v>29</v>
      </c>
      <c r="D2072" s="10" t="s">
        <v>30</v>
      </c>
      <c r="E2072" s="5" t="s">
        <v>31</v>
      </c>
      <c r="F2072" s="11" t="s">
        <v>31</v>
      </c>
      <c r="G2072" s="11" t="s">
        <v>31</v>
      </c>
      <c r="H2072" s="11"/>
    </row>
    <row r="2073" spans="1:8" hidden="1">
      <c r="A2073" s="10" t="s">
        <v>15</v>
      </c>
      <c r="B2073" s="15" t="s">
        <v>2125</v>
      </c>
      <c r="C2073" s="10" t="s">
        <v>29</v>
      </c>
      <c r="D2073" s="10" t="s">
        <v>30</v>
      </c>
      <c r="E2073" s="5" t="s">
        <v>31</v>
      </c>
      <c r="F2073" s="11" t="s">
        <v>31</v>
      </c>
      <c r="G2073" s="11" t="s">
        <v>31</v>
      </c>
      <c r="H2073" s="11"/>
    </row>
    <row r="2074" spans="1:8" hidden="1">
      <c r="A2074" s="10" t="s">
        <v>15</v>
      </c>
      <c r="B2074" s="15" t="s">
        <v>2126</v>
      </c>
      <c r="C2074" s="10" t="s">
        <v>29</v>
      </c>
      <c r="D2074" s="10" t="s">
        <v>30</v>
      </c>
      <c r="E2074" s="5" t="s">
        <v>31</v>
      </c>
      <c r="F2074" s="11" t="s">
        <v>31</v>
      </c>
      <c r="G2074" s="11" t="s">
        <v>31</v>
      </c>
      <c r="H2074" s="11"/>
    </row>
    <row r="2075" spans="1:8" hidden="1">
      <c r="A2075" s="10" t="s">
        <v>15</v>
      </c>
      <c r="B2075" s="15" t="s">
        <v>2127</v>
      </c>
      <c r="C2075" s="10" t="s">
        <v>29</v>
      </c>
      <c r="D2075" s="10" t="s">
        <v>30</v>
      </c>
      <c r="E2075" s="5" t="s">
        <v>31</v>
      </c>
      <c r="F2075" s="11" t="s">
        <v>31</v>
      </c>
      <c r="G2075" s="11" t="s">
        <v>31</v>
      </c>
      <c r="H2075" s="11"/>
    </row>
    <row r="2076" spans="1:8" hidden="1">
      <c r="A2076" s="10" t="s">
        <v>15</v>
      </c>
      <c r="B2076" s="15" t="s">
        <v>2128</v>
      </c>
      <c r="C2076" s="10" t="s">
        <v>29</v>
      </c>
      <c r="D2076" s="10" t="s">
        <v>30</v>
      </c>
      <c r="E2076" s="5" t="s">
        <v>31</v>
      </c>
      <c r="F2076" s="11" t="s">
        <v>31</v>
      </c>
      <c r="G2076" s="11" t="s">
        <v>31</v>
      </c>
      <c r="H2076" s="11"/>
    </row>
    <row r="2077" spans="1:8" hidden="1">
      <c r="A2077" s="10" t="s">
        <v>15</v>
      </c>
      <c r="B2077" s="15" t="s">
        <v>2129</v>
      </c>
      <c r="C2077" s="10" t="s">
        <v>29</v>
      </c>
      <c r="D2077" s="10" t="s">
        <v>36</v>
      </c>
      <c r="E2077" s="5" t="s">
        <v>31</v>
      </c>
      <c r="F2077" s="11" t="s">
        <v>31</v>
      </c>
      <c r="G2077" s="11" t="s">
        <v>31</v>
      </c>
      <c r="H2077" s="11"/>
    </row>
    <row r="2078" spans="1:8" hidden="1">
      <c r="A2078" s="10" t="s">
        <v>15</v>
      </c>
      <c r="B2078" s="15" t="s">
        <v>2130</v>
      </c>
      <c r="C2078" s="10" t="s">
        <v>29</v>
      </c>
      <c r="D2078" s="10" t="s">
        <v>30</v>
      </c>
      <c r="E2078" s="5" t="s">
        <v>31</v>
      </c>
      <c r="F2078" s="11" t="s">
        <v>31</v>
      </c>
      <c r="G2078" s="11" t="s">
        <v>31</v>
      </c>
      <c r="H2078" s="11"/>
    </row>
    <row r="2079" spans="1:8" hidden="1">
      <c r="A2079" s="10" t="s">
        <v>15</v>
      </c>
      <c r="B2079" s="15" t="s">
        <v>2131</v>
      </c>
      <c r="C2079" s="10" t="s">
        <v>29</v>
      </c>
      <c r="D2079" s="10" t="s">
        <v>30</v>
      </c>
      <c r="E2079" s="5" t="s">
        <v>31</v>
      </c>
      <c r="F2079" s="11" t="s">
        <v>31</v>
      </c>
      <c r="G2079" s="11" t="s">
        <v>31</v>
      </c>
      <c r="H2079" s="11"/>
    </row>
    <row r="2080" spans="1:8" hidden="1">
      <c r="A2080" s="10" t="s">
        <v>15</v>
      </c>
      <c r="B2080" s="15" t="s">
        <v>2132</v>
      </c>
      <c r="C2080" s="10" t="s">
        <v>29</v>
      </c>
      <c r="D2080" s="10" t="s">
        <v>30</v>
      </c>
      <c r="E2080" s="5" t="s">
        <v>31</v>
      </c>
      <c r="F2080" s="11" t="s">
        <v>31</v>
      </c>
      <c r="G2080" s="11" t="s">
        <v>31</v>
      </c>
      <c r="H2080" s="11"/>
    </row>
    <row r="2081" spans="1:8" hidden="1">
      <c r="A2081" s="10" t="s">
        <v>15</v>
      </c>
      <c r="B2081" s="15" t="s">
        <v>2133</v>
      </c>
      <c r="C2081" s="10" t="s">
        <v>29</v>
      </c>
      <c r="D2081" s="10" t="s">
        <v>30</v>
      </c>
      <c r="E2081" s="5" t="s">
        <v>31</v>
      </c>
      <c r="F2081" s="11" t="s">
        <v>31</v>
      </c>
      <c r="G2081" s="11" t="s">
        <v>31</v>
      </c>
      <c r="H2081" s="11"/>
    </row>
    <row r="2082" spans="1:8" hidden="1">
      <c r="A2082" s="10" t="s">
        <v>15</v>
      </c>
      <c r="B2082" s="15" t="s">
        <v>2134</v>
      </c>
      <c r="C2082" s="10" t="s">
        <v>54</v>
      </c>
      <c r="D2082" s="10" t="s">
        <v>36</v>
      </c>
      <c r="E2082" s="5" t="s">
        <v>31</v>
      </c>
      <c r="F2082" s="11" t="s">
        <v>31</v>
      </c>
      <c r="G2082" s="11" t="s">
        <v>31</v>
      </c>
      <c r="H2082" s="11"/>
    </row>
    <row r="2083" spans="1:8" hidden="1">
      <c r="A2083" s="10" t="s">
        <v>15</v>
      </c>
      <c r="B2083" s="15" t="s">
        <v>2135</v>
      </c>
      <c r="C2083" s="10" t="s">
        <v>29</v>
      </c>
      <c r="D2083" s="10" t="s">
        <v>36</v>
      </c>
      <c r="E2083" s="5" t="s">
        <v>31</v>
      </c>
      <c r="F2083" s="11" t="s">
        <v>31</v>
      </c>
      <c r="G2083" s="11" t="s">
        <v>31</v>
      </c>
      <c r="H2083" s="11"/>
    </row>
    <row r="2084" spans="1:8" hidden="1">
      <c r="A2084" s="10" t="s">
        <v>15</v>
      </c>
      <c r="B2084" s="15" t="s">
        <v>2136</v>
      </c>
      <c r="C2084" s="10" t="s">
        <v>29</v>
      </c>
      <c r="D2084" s="10" t="s">
        <v>30</v>
      </c>
      <c r="E2084" s="5" t="s">
        <v>31</v>
      </c>
      <c r="F2084" s="11" t="s">
        <v>31</v>
      </c>
      <c r="G2084" s="11" t="s">
        <v>31</v>
      </c>
      <c r="H2084" s="11"/>
    </row>
    <row r="2085" spans="1:8" hidden="1">
      <c r="A2085" s="10" t="s">
        <v>15</v>
      </c>
      <c r="B2085" s="15" t="s">
        <v>2137</v>
      </c>
      <c r="C2085" s="10" t="s">
        <v>29</v>
      </c>
      <c r="D2085" s="10" t="s">
        <v>36</v>
      </c>
      <c r="E2085" s="5" t="s">
        <v>31</v>
      </c>
      <c r="F2085" s="11" t="s">
        <v>31</v>
      </c>
      <c r="G2085" s="11" t="s">
        <v>31</v>
      </c>
      <c r="H2085" s="11"/>
    </row>
    <row r="2086" spans="1:8" hidden="1">
      <c r="A2086" s="10" t="s">
        <v>15</v>
      </c>
      <c r="B2086" s="15" t="s">
        <v>2138</v>
      </c>
      <c r="C2086" s="10" t="s">
        <v>29</v>
      </c>
      <c r="D2086" s="10" t="s">
        <v>36</v>
      </c>
      <c r="E2086" s="5" t="s">
        <v>31</v>
      </c>
      <c r="F2086" s="11" t="s">
        <v>31</v>
      </c>
      <c r="G2086" s="11" t="s">
        <v>31</v>
      </c>
      <c r="H2086" s="11"/>
    </row>
    <row r="2087" spans="1:8" hidden="1">
      <c r="A2087" s="10" t="s">
        <v>15</v>
      </c>
      <c r="B2087" s="15" t="s">
        <v>2139</v>
      </c>
      <c r="C2087" s="10" t="s">
        <v>29</v>
      </c>
      <c r="D2087" s="10" t="s">
        <v>36</v>
      </c>
      <c r="E2087" s="5" t="s">
        <v>31</v>
      </c>
      <c r="F2087" s="11" t="s">
        <v>31</v>
      </c>
      <c r="G2087" s="11" t="s">
        <v>31</v>
      </c>
      <c r="H2087" s="11"/>
    </row>
    <row r="2088" spans="1:8" hidden="1">
      <c r="A2088" s="10" t="s">
        <v>15</v>
      </c>
      <c r="B2088" s="15" t="s">
        <v>2140</v>
      </c>
      <c r="C2088" s="10" t="s">
        <v>29</v>
      </c>
      <c r="D2088" s="10" t="s">
        <v>30</v>
      </c>
      <c r="E2088" s="5" t="s">
        <v>31</v>
      </c>
      <c r="F2088" s="11" t="s">
        <v>31</v>
      </c>
      <c r="G2088" s="11" t="s">
        <v>31</v>
      </c>
      <c r="H2088" s="11"/>
    </row>
    <row r="2089" spans="1:8" hidden="1">
      <c r="A2089" s="10" t="s">
        <v>15</v>
      </c>
      <c r="B2089" s="15" t="s">
        <v>2141</v>
      </c>
      <c r="C2089" s="10" t="s">
        <v>29</v>
      </c>
      <c r="D2089" s="10" t="s">
        <v>36</v>
      </c>
      <c r="E2089" s="5" t="s">
        <v>31</v>
      </c>
      <c r="F2089" s="11" t="s">
        <v>31</v>
      </c>
      <c r="G2089" s="11" t="s">
        <v>31</v>
      </c>
      <c r="H2089" s="11"/>
    </row>
    <row r="2090" spans="1:8" hidden="1">
      <c r="A2090" s="10" t="s">
        <v>15</v>
      </c>
      <c r="B2090" s="15" t="s">
        <v>2142</v>
      </c>
      <c r="C2090" s="10" t="s">
        <v>29</v>
      </c>
      <c r="D2090" s="10" t="s">
        <v>36</v>
      </c>
      <c r="E2090" s="5" t="s">
        <v>31</v>
      </c>
      <c r="F2090" s="11" t="s">
        <v>31</v>
      </c>
      <c r="G2090" s="11" t="s">
        <v>31</v>
      </c>
      <c r="H2090" s="11"/>
    </row>
    <row r="2091" spans="1:8" hidden="1">
      <c r="A2091" s="10" t="s">
        <v>15</v>
      </c>
      <c r="B2091" s="15" t="s">
        <v>2143</v>
      </c>
      <c r="C2091" s="10" t="s">
        <v>54</v>
      </c>
      <c r="D2091" s="10" t="s">
        <v>36</v>
      </c>
      <c r="E2091" s="5" t="s">
        <v>31</v>
      </c>
      <c r="F2091" s="11" t="s">
        <v>31</v>
      </c>
      <c r="G2091" s="11" t="s">
        <v>31</v>
      </c>
      <c r="H2091" s="11"/>
    </row>
    <row r="2092" spans="1:8" hidden="1">
      <c r="A2092" s="10" t="s">
        <v>15</v>
      </c>
      <c r="B2092" s="15" t="s">
        <v>2144</v>
      </c>
      <c r="C2092" s="10" t="s">
        <v>2145</v>
      </c>
      <c r="D2092" s="10" t="s">
        <v>36</v>
      </c>
      <c r="E2092" s="5" t="s">
        <v>31</v>
      </c>
      <c r="F2092" s="11" t="s">
        <v>49</v>
      </c>
      <c r="G2092" s="11" t="s">
        <v>49</v>
      </c>
      <c r="H2092" s="11"/>
    </row>
    <row r="2093" spans="1:8" hidden="1">
      <c r="A2093" s="10" t="s">
        <v>15</v>
      </c>
      <c r="B2093" s="15" t="s">
        <v>2146</v>
      </c>
      <c r="C2093" s="10" t="s">
        <v>35</v>
      </c>
      <c r="D2093" s="10" t="s">
        <v>36</v>
      </c>
      <c r="E2093" s="5" t="s">
        <v>31</v>
      </c>
      <c r="F2093" s="11" t="s">
        <v>31</v>
      </c>
      <c r="G2093" s="11" t="s">
        <v>31</v>
      </c>
      <c r="H2093" s="11"/>
    </row>
    <row r="2094" spans="1:8" hidden="1">
      <c r="A2094" s="10" t="s">
        <v>15</v>
      </c>
      <c r="B2094" s="15" t="s">
        <v>2147</v>
      </c>
      <c r="C2094" s="10" t="s">
        <v>29</v>
      </c>
      <c r="D2094" s="10" t="s">
        <v>36</v>
      </c>
      <c r="E2094" s="5" t="s">
        <v>31</v>
      </c>
      <c r="F2094" s="11" t="s">
        <v>31</v>
      </c>
      <c r="G2094" s="11" t="s">
        <v>31</v>
      </c>
      <c r="H2094" s="11"/>
    </row>
    <row r="2095" spans="1:8" hidden="1">
      <c r="A2095" s="10" t="s">
        <v>15</v>
      </c>
      <c r="B2095" s="15" t="s">
        <v>2148</v>
      </c>
      <c r="C2095" s="10" t="s">
        <v>54</v>
      </c>
      <c r="D2095" s="10" t="s">
        <v>36</v>
      </c>
      <c r="E2095" s="5" t="s">
        <v>31</v>
      </c>
      <c r="F2095" s="11" t="s">
        <v>31</v>
      </c>
      <c r="G2095" s="11" t="s">
        <v>31</v>
      </c>
      <c r="H2095" s="11"/>
    </row>
    <row r="2096" spans="1:8" hidden="1">
      <c r="A2096" s="10" t="s">
        <v>15</v>
      </c>
      <c r="B2096" s="15" t="s">
        <v>2149</v>
      </c>
      <c r="C2096" s="10" t="s">
        <v>54</v>
      </c>
      <c r="D2096" s="10" t="s">
        <v>36</v>
      </c>
      <c r="E2096" s="5" t="s">
        <v>31</v>
      </c>
      <c r="F2096" s="11" t="s">
        <v>31</v>
      </c>
      <c r="G2096" s="11" t="s">
        <v>31</v>
      </c>
      <c r="H2096" s="11"/>
    </row>
    <row r="2097" spans="1:11" hidden="1">
      <c r="A2097" s="10" t="s">
        <v>15</v>
      </c>
      <c r="B2097" s="15" t="s">
        <v>2150</v>
      </c>
      <c r="C2097" s="10" t="s">
        <v>42</v>
      </c>
      <c r="D2097" s="10" t="s">
        <v>36</v>
      </c>
      <c r="E2097" s="5" t="s">
        <v>31</v>
      </c>
      <c r="F2097" s="11" t="s">
        <v>31</v>
      </c>
      <c r="G2097" s="11" t="s">
        <v>31</v>
      </c>
      <c r="H2097" s="11"/>
    </row>
    <row r="2098" spans="1:11" hidden="1">
      <c r="A2098" s="10" t="s">
        <v>15</v>
      </c>
      <c r="B2098" s="15" t="s">
        <v>2151</v>
      </c>
      <c r="C2098" s="10" t="s">
        <v>29</v>
      </c>
      <c r="D2098" s="10" t="s">
        <v>30</v>
      </c>
      <c r="E2098" s="5" t="s">
        <v>31</v>
      </c>
      <c r="F2098" s="11" t="s">
        <v>31</v>
      </c>
      <c r="G2098" s="11" t="s">
        <v>31</v>
      </c>
      <c r="H2098" s="11"/>
    </row>
    <row r="2099" spans="1:11" hidden="1">
      <c r="A2099" s="10" t="s">
        <v>15</v>
      </c>
      <c r="B2099" s="15" t="s">
        <v>2152</v>
      </c>
      <c r="C2099" s="10" t="s">
        <v>29</v>
      </c>
      <c r="D2099" s="10" t="s">
        <v>36</v>
      </c>
      <c r="E2099" s="5" t="s">
        <v>31</v>
      </c>
      <c r="F2099" s="11" t="s">
        <v>31</v>
      </c>
      <c r="G2099" s="11" t="s">
        <v>31</v>
      </c>
      <c r="H2099" s="11"/>
    </row>
    <row r="2100" spans="1:11" hidden="1">
      <c r="A2100" s="10" t="s">
        <v>15</v>
      </c>
      <c r="B2100" s="15" t="s">
        <v>2153</v>
      </c>
      <c r="C2100" s="10" t="s">
        <v>35</v>
      </c>
      <c r="D2100" s="10" t="s">
        <v>36</v>
      </c>
      <c r="E2100" s="5" t="s">
        <v>31</v>
      </c>
      <c r="F2100" s="11" t="s">
        <v>31</v>
      </c>
      <c r="G2100" s="11" t="s">
        <v>31</v>
      </c>
      <c r="H2100" s="11"/>
    </row>
    <row r="2101" spans="1:11" hidden="1">
      <c r="A2101" s="10" t="s">
        <v>15</v>
      </c>
      <c r="B2101" s="15" t="s">
        <v>2154</v>
      </c>
      <c r="C2101" s="10" t="s">
        <v>29</v>
      </c>
      <c r="D2101" s="10" t="s">
        <v>36</v>
      </c>
      <c r="E2101" s="5" t="s">
        <v>31</v>
      </c>
      <c r="F2101" s="11" t="s">
        <v>31</v>
      </c>
      <c r="G2101" s="11" t="s">
        <v>31</v>
      </c>
      <c r="H2101" s="11"/>
    </row>
    <row r="2102" spans="1:11" hidden="1">
      <c r="A2102" s="10" t="s">
        <v>15</v>
      </c>
      <c r="B2102" s="15" t="s">
        <v>2155</v>
      </c>
      <c r="C2102" s="10" t="s">
        <v>29</v>
      </c>
      <c r="D2102" s="10" t="s">
        <v>30</v>
      </c>
      <c r="E2102" s="5" t="s">
        <v>31</v>
      </c>
      <c r="F2102" s="11" t="s">
        <v>31</v>
      </c>
      <c r="G2102" s="11" t="s">
        <v>31</v>
      </c>
      <c r="H2102" s="11"/>
    </row>
    <row r="2103" spans="1:11" hidden="1">
      <c r="A2103" s="10" t="s">
        <v>15</v>
      </c>
      <c r="B2103" s="15" t="s">
        <v>2156</v>
      </c>
      <c r="C2103" s="10" t="s">
        <v>54</v>
      </c>
      <c r="D2103" s="10" t="s">
        <v>36</v>
      </c>
      <c r="E2103" s="5" t="s">
        <v>31</v>
      </c>
      <c r="F2103" s="11" t="s">
        <v>31</v>
      </c>
      <c r="G2103" s="11" t="s">
        <v>31</v>
      </c>
      <c r="H2103" s="11"/>
    </row>
    <row r="2104" spans="1:11" hidden="1">
      <c r="A2104" s="10" t="s">
        <v>15</v>
      </c>
      <c r="B2104" s="15" t="s">
        <v>2157</v>
      </c>
      <c r="C2104" s="10" t="s">
        <v>29</v>
      </c>
      <c r="D2104" s="10" t="s">
        <v>36</v>
      </c>
      <c r="E2104" s="5" t="s">
        <v>31</v>
      </c>
      <c r="F2104" s="11" t="s">
        <v>31</v>
      </c>
      <c r="G2104" s="11" t="s">
        <v>31</v>
      </c>
      <c r="H2104" s="11"/>
    </row>
    <row r="2105" spans="1:11" hidden="1">
      <c r="A2105" s="10" t="s">
        <v>15</v>
      </c>
      <c r="B2105" s="15" t="s">
        <v>2158</v>
      </c>
      <c r="C2105" s="10" t="s">
        <v>29</v>
      </c>
      <c r="D2105" s="10" t="s">
        <v>36</v>
      </c>
      <c r="E2105" s="5" t="s">
        <v>31</v>
      </c>
      <c r="F2105" s="11" t="s">
        <v>37</v>
      </c>
      <c r="G2105" s="11" t="s">
        <v>45</v>
      </c>
      <c r="H2105" s="11" t="s">
        <v>2159</v>
      </c>
    </row>
    <row r="2106" spans="1:11" hidden="1">
      <c r="A2106" s="10" t="s">
        <v>15</v>
      </c>
      <c r="B2106" s="15" t="s">
        <v>2160</v>
      </c>
      <c r="C2106" s="10" t="s">
        <v>29</v>
      </c>
      <c r="D2106" s="10" t="s">
        <v>36</v>
      </c>
      <c r="E2106" s="5" t="s">
        <v>31</v>
      </c>
      <c r="F2106" s="11" t="s">
        <v>31</v>
      </c>
      <c r="G2106" s="11" t="s">
        <v>31</v>
      </c>
      <c r="H2106" s="11"/>
    </row>
    <row r="2107" spans="1:11" hidden="1">
      <c r="A2107" s="10" t="s">
        <v>15</v>
      </c>
      <c r="B2107" s="15" t="s">
        <v>2161</v>
      </c>
      <c r="C2107" s="10" t="s">
        <v>60</v>
      </c>
      <c r="D2107" s="10" t="s">
        <v>36</v>
      </c>
      <c r="E2107" s="5" t="s">
        <v>31</v>
      </c>
      <c r="F2107" s="11" t="s">
        <v>49</v>
      </c>
      <c r="G2107" s="11" t="s">
        <v>49</v>
      </c>
      <c r="H2107" s="11"/>
      <c r="I2107">
        <v>1</v>
      </c>
      <c r="K2107" t="b">
        <f>G2107=F2107</f>
        <v>1</v>
      </c>
    </row>
    <row r="2108" spans="1:11" hidden="1">
      <c r="A2108" s="10" t="s">
        <v>15</v>
      </c>
      <c r="B2108" s="15" t="s">
        <v>2162</v>
      </c>
      <c r="C2108" s="10" t="s">
        <v>29</v>
      </c>
      <c r="D2108" s="10" t="s">
        <v>36</v>
      </c>
      <c r="E2108" s="5" t="s">
        <v>31</v>
      </c>
      <c r="F2108" s="11" t="s">
        <v>45</v>
      </c>
      <c r="G2108" s="11" t="s">
        <v>45</v>
      </c>
      <c r="H2108" s="11"/>
    </row>
    <row r="2109" spans="1:11" hidden="1">
      <c r="A2109" s="10" t="s">
        <v>15</v>
      </c>
      <c r="B2109" s="15" t="s">
        <v>2163</v>
      </c>
      <c r="C2109" s="10" t="s">
        <v>71</v>
      </c>
      <c r="D2109" s="10" t="s">
        <v>36</v>
      </c>
      <c r="E2109" s="5" t="s">
        <v>31</v>
      </c>
      <c r="F2109" s="11" t="s">
        <v>31</v>
      </c>
      <c r="G2109" s="11" t="s">
        <v>31</v>
      </c>
      <c r="H2109" s="11"/>
    </row>
    <row r="2110" spans="1:11" hidden="1">
      <c r="A2110" s="10" t="s">
        <v>15</v>
      </c>
      <c r="B2110" s="15" t="s">
        <v>2164</v>
      </c>
      <c r="C2110" s="10" t="s">
        <v>29</v>
      </c>
      <c r="D2110" s="10" t="s">
        <v>36</v>
      </c>
      <c r="E2110" s="5" t="s">
        <v>31</v>
      </c>
      <c r="F2110" s="11" t="s">
        <v>45</v>
      </c>
      <c r="G2110" s="11" t="s">
        <v>45</v>
      </c>
      <c r="H2110" s="11"/>
    </row>
    <row r="2111" spans="1:11" hidden="1">
      <c r="A2111" s="10" t="s">
        <v>15</v>
      </c>
      <c r="B2111" s="15" t="s">
        <v>2165</v>
      </c>
      <c r="C2111" s="10" t="s">
        <v>71</v>
      </c>
      <c r="D2111" s="10" t="s">
        <v>36</v>
      </c>
      <c r="E2111" s="5" t="s">
        <v>31</v>
      </c>
      <c r="F2111" s="11" t="s">
        <v>37</v>
      </c>
      <c r="G2111" s="11" t="s">
        <v>37</v>
      </c>
      <c r="H2111" s="11"/>
    </row>
    <row r="2112" spans="1:11" hidden="1">
      <c r="A2112" s="10" t="s">
        <v>15</v>
      </c>
      <c r="B2112" s="15" t="s">
        <v>2166</v>
      </c>
      <c r="C2112" s="10" t="s">
        <v>29</v>
      </c>
      <c r="D2112" s="10" t="s">
        <v>36</v>
      </c>
      <c r="E2112" s="5" t="s">
        <v>31</v>
      </c>
      <c r="F2112" s="11" t="s">
        <v>31</v>
      </c>
      <c r="G2112" s="11" t="s">
        <v>31</v>
      </c>
      <c r="H2112" s="11"/>
    </row>
    <row r="2113" spans="1:11" hidden="1">
      <c r="A2113" s="10" t="s">
        <v>15</v>
      </c>
      <c r="B2113" s="15" t="s">
        <v>2167</v>
      </c>
      <c r="C2113" s="10" t="s">
        <v>29</v>
      </c>
      <c r="D2113" s="10" t="s">
        <v>36</v>
      </c>
      <c r="E2113" s="5" t="s">
        <v>31</v>
      </c>
      <c r="F2113" s="11" t="s">
        <v>31</v>
      </c>
      <c r="G2113" s="11" t="s">
        <v>31</v>
      </c>
      <c r="H2113" s="11"/>
    </row>
    <row r="2114" spans="1:11" hidden="1">
      <c r="A2114" s="10" t="s">
        <v>15</v>
      </c>
      <c r="B2114" s="15" t="s">
        <v>2168</v>
      </c>
      <c r="C2114" s="10" t="s">
        <v>29</v>
      </c>
      <c r="D2114" s="10" t="s">
        <v>36</v>
      </c>
      <c r="E2114" s="5" t="s">
        <v>31</v>
      </c>
      <c r="F2114" s="11" t="s">
        <v>31</v>
      </c>
      <c r="G2114" s="11" t="s">
        <v>31</v>
      </c>
      <c r="H2114" s="11"/>
    </row>
    <row r="2115" spans="1:11" hidden="1">
      <c r="A2115" s="10" t="s">
        <v>15</v>
      </c>
      <c r="B2115" s="15" t="s">
        <v>2169</v>
      </c>
      <c r="C2115" s="10" t="s">
        <v>60</v>
      </c>
      <c r="D2115" s="10" t="s">
        <v>36</v>
      </c>
      <c r="E2115" s="5" t="s">
        <v>31</v>
      </c>
      <c r="F2115" s="11" t="s">
        <v>37</v>
      </c>
      <c r="G2115" s="11" t="s">
        <v>37</v>
      </c>
      <c r="H2115" s="11"/>
      <c r="I2115">
        <v>1</v>
      </c>
      <c r="K2115" t="b">
        <f>G2115=F2115</f>
        <v>1</v>
      </c>
    </row>
    <row r="2116" spans="1:11" hidden="1">
      <c r="A2116" s="10" t="s">
        <v>15</v>
      </c>
      <c r="B2116" s="15" t="s">
        <v>2170</v>
      </c>
      <c r="C2116" s="10" t="s">
        <v>42</v>
      </c>
      <c r="D2116" s="10" t="s">
        <v>36</v>
      </c>
      <c r="E2116" s="5" t="s">
        <v>31</v>
      </c>
      <c r="F2116" s="11" t="s">
        <v>49</v>
      </c>
      <c r="G2116" s="11" t="s">
        <v>49</v>
      </c>
      <c r="H2116" s="11"/>
    </row>
    <row r="2117" spans="1:11" hidden="1">
      <c r="A2117" s="10" t="s">
        <v>15</v>
      </c>
      <c r="B2117" s="15" t="s">
        <v>2171</v>
      </c>
      <c r="C2117" s="10" t="s">
        <v>29</v>
      </c>
      <c r="D2117" s="10" t="s">
        <v>36</v>
      </c>
      <c r="E2117" s="5" t="s">
        <v>31</v>
      </c>
      <c r="F2117" s="11" t="s">
        <v>31</v>
      </c>
      <c r="G2117" s="11" t="s">
        <v>31</v>
      </c>
      <c r="H2117" s="11"/>
    </row>
    <row r="2118" spans="1:11" hidden="1">
      <c r="A2118" s="10" t="s">
        <v>15</v>
      </c>
      <c r="B2118" s="15" t="s">
        <v>2172</v>
      </c>
      <c r="C2118" s="10" t="s">
        <v>42</v>
      </c>
      <c r="D2118" s="10" t="s">
        <v>36</v>
      </c>
      <c r="E2118" s="5" t="s">
        <v>31</v>
      </c>
      <c r="F2118" s="11" t="s">
        <v>45</v>
      </c>
      <c r="G2118" s="11" t="s">
        <v>45</v>
      </c>
      <c r="H2118" s="11"/>
    </row>
    <row r="2119" spans="1:11" hidden="1">
      <c r="A2119" s="10" t="s">
        <v>15</v>
      </c>
      <c r="B2119" s="15" t="s">
        <v>2173</v>
      </c>
      <c r="C2119" s="10" t="s">
        <v>29</v>
      </c>
      <c r="D2119" s="10" t="s">
        <v>36</v>
      </c>
      <c r="E2119" s="5" t="s">
        <v>31</v>
      </c>
      <c r="F2119" s="11" t="s">
        <v>31</v>
      </c>
      <c r="G2119" s="11" t="s">
        <v>31</v>
      </c>
      <c r="H2119" s="11"/>
    </row>
    <row r="2120" spans="1:11" hidden="1">
      <c r="A2120" s="10" t="s">
        <v>15</v>
      </c>
      <c r="B2120" s="15" t="s">
        <v>2174</v>
      </c>
      <c r="C2120" s="10" t="s">
        <v>29</v>
      </c>
      <c r="D2120" s="10" t="s">
        <v>36</v>
      </c>
      <c r="E2120" s="5" t="s">
        <v>31</v>
      </c>
      <c r="F2120" s="11" t="s">
        <v>37</v>
      </c>
      <c r="G2120" s="11" t="s">
        <v>37</v>
      </c>
      <c r="H2120" s="11"/>
    </row>
    <row r="2121" spans="1:11" hidden="1">
      <c r="A2121" s="10" t="s">
        <v>15</v>
      </c>
      <c r="B2121" s="15" t="s">
        <v>2175</v>
      </c>
      <c r="C2121" s="10" t="s">
        <v>29</v>
      </c>
      <c r="D2121" s="10" t="s">
        <v>36</v>
      </c>
      <c r="E2121" s="5" t="s">
        <v>31</v>
      </c>
      <c r="F2121" s="11" t="s">
        <v>31</v>
      </c>
      <c r="G2121" s="11" t="s">
        <v>31</v>
      </c>
      <c r="H2121" s="11"/>
    </row>
    <row r="2122" spans="1:11" hidden="1">
      <c r="A2122" s="10" t="s">
        <v>15</v>
      </c>
      <c r="B2122" s="15" t="s">
        <v>2176</v>
      </c>
      <c r="C2122" s="10" t="s">
        <v>29</v>
      </c>
      <c r="D2122" s="10" t="s">
        <v>30</v>
      </c>
      <c r="E2122" s="5" t="s">
        <v>31</v>
      </c>
      <c r="F2122" s="11" t="s">
        <v>31</v>
      </c>
      <c r="G2122" s="11" t="s">
        <v>31</v>
      </c>
      <c r="H2122" s="11"/>
    </row>
    <row r="2123" spans="1:11" hidden="1">
      <c r="A2123" s="10" t="s">
        <v>15</v>
      </c>
      <c r="B2123" s="15" t="s">
        <v>2177</v>
      </c>
      <c r="C2123" s="10" t="s">
        <v>29</v>
      </c>
      <c r="D2123" s="10" t="s">
        <v>36</v>
      </c>
      <c r="E2123" s="5" t="s">
        <v>31</v>
      </c>
      <c r="F2123" s="11" t="s">
        <v>31</v>
      </c>
      <c r="G2123" s="11" t="s">
        <v>31</v>
      </c>
      <c r="H2123" s="11"/>
    </row>
    <row r="2124" spans="1:11" hidden="1">
      <c r="A2124" s="10" t="s">
        <v>15</v>
      </c>
      <c r="B2124" s="15" t="s">
        <v>2178</v>
      </c>
      <c r="C2124" s="10" t="s">
        <v>29</v>
      </c>
      <c r="D2124" s="10" t="s">
        <v>36</v>
      </c>
      <c r="E2124" s="5" t="s">
        <v>31</v>
      </c>
      <c r="F2124" s="11" t="s">
        <v>31</v>
      </c>
      <c r="G2124" s="11" t="s">
        <v>31</v>
      </c>
      <c r="H2124" s="11"/>
    </row>
    <row r="2125" spans="1:11" hidden="1">
      <c r="A2125" s="10" t="s">
        <v>15</v>
      </c>
      <c r="B2125" s="15" t="s">
        <v>2179</v>
      </c>
      <c r="C2125" s="10" t="s">
        <v>54</v>
      </c>
      <c r="D2125" s="10" t="s">
        <v>36</v>
      </c>
      <c r="E2125" s="5" t="s">
        <v>31</v>
      </c>
      <c r="F2125" s="11" t="s">
        <v>31</v>
      </c>
      <c r="G2125" s="11" t="s">
        <v>31</v>
      </c>
      <c r="H2125" s="11"/>
    </row>
    <row r="2126" spans="1:11" hidden="1">
      <c r="A2126" s="10" t="s">
        <v>15</v>
      </c>
      <c r="B2126" s="15" t="s">
        <v>2180</v>
      </c>
      <c r="C2126" s="10" t="s">
        <v>29</v>
      </c>
      <c r="D2126" s="10" t="s">
        <v>36</v>
      </c>
      <c r="E2126" s="5" t="s">
        <v>31</v>
      </c>
      <c r="F2126" s="11" t="s">
        <v>31</v>
      </c>
      <c r="G2126" s="11" t="s">
        <v>31</v>
      </c>
      <c r="H2126" s="11"/>
    </row>
    <row r="2127" spans="1:11" hidden="1">
      <c r="A2127" s="10" t="s">
        <v>15</v>
      </c>
      <c r="B2127" s="33" t="s">
        <v>2181</v>
      </c>
      <c r="C2127" s="10" t="s">
        <v>29</v>
      </c>
      <c r="D2127" s="10" t="s">
        <v>36</v>
      </c>
      <c r="E2127" s="5" t="s">
        <v>31</v>
      </c>
      <c r="F2127" s="11" t="s">
        <v>45</v>
      </c>
      <c r="G2127" s="11" t="s">
        <v>31</v>
      </c>
      <c r="H2127" s="11" t="s">
        <v>2182</v>
      </c>
    </row>
    <row r="2128" spans="1:11" hidden="1">
      <c r="A2128" s="10" t="s">
        <v>15</v>
      </c>
      <c r="B2128" s="33" t="s">
        <v>2183</v>
      </c>
      <c r="C2128" s="10" t="s">
        <v>29</v>
      </c>
      <c r="D2128" s="10" t="s">
        <v>30</v>
      </c>
      <c r="E2128" s="5" t="s">
        <v>31</v>
      </c>
      <c r="F2128" s="11" t="s">
        <v>31</v>
      </c>
      <c r="G2128" s="11" t="s">
        <v>31</v>
      </c>
      <c r="H2128" s="11"/>
    </row>
    <row r="2129" spans="1:8" hidden="1">
      <c r="A2129" s="10" t="s">
        <v>15</v>
      </c>
      <c r="B2129" s="15" t="s">
        <v>2184</v>
      </c>
      <c r="C2129" s="10" t="s">
        <v>54</v>
      </c>
      <c r="D2129" s="10" t="s">
        <v>30</v>
      </c>
      <c r="E2129" s="5" t="s">
        <v>31</v>
      </c>
      <c r="F2129" s="11" t="s">
        <v>31</v>
      </c>
      <c r="G2129" s="11" t="s">
        <v>31</v>
      </c>
      <c r="H2129" s="11"/>
    </row>
    <row r="2130" spans="1:8" hidden="1">
      <c r="A2130" s="10" t="s">
        <v>15</v>
      </c>
      <c r="B2130" s="33" t="s">
        <v>2185</v>
      </c>
      <c r="C2130" s="10" t="s">
        <v>29</v>
      </c>
      <c r="D2130" s="10" t="s">
        <v>30</v>
      </c>
      <c r="E2130" s="5" t="s">
        <v>31</v>
      </c>
      <c r="F2130" s="11" t="s">
        <v>31</v>
      </c>
      <c r="G2130" s="11" t="s">
        <v>31</v>
      </c>
      <c r="H2130" s="11"/>
    </row>
    <row r="2131" spans="1:8" hidden="1">
      <c r="A2131" s="10" t="s">
        <v>15</v>
      </c>
      <c r="B2131" s="15" t="s">
        <v>2186</v>
      </c>
      <c r="C2131" s="10" t="s">
        <v>42</v>
      </c>
      <c r="D2131" s="10" t="s">
        <v>30</v>
      </c>
      <c r="E2131" s="5" t="s">
        <v>31</v>
      </c>
      <c r="F2131" s="11" t="s">
        <v>31</v>
      </c>
      <c r="G2131" s="11" t="s">
        <v>31</v>
      </c>
      <c r="H2131" s="11"/>
    </row>
    <row r="2132" spans="1:8" hidden="1">
      <c r="A2132" s="10" t="s">
        <v>15</v>
      </c>
      <c r="B2132" s="15" t="s">
        <v>2187</v>
      </c>
      <c r="C2132" s="10" t="s">
        <v>42</v>
      </c>
      <c r="D2132" s="10" t="s">
        <v>30</v>
      </c>
      <c r="E2132" s="5" t="s">
        <v>31</v>
      </c>
      <c r="F2132" s="11" t="s">
        <v>31</v>
      </c>
      <c r="G2132" s="11" t="s">
        <v>31</v>
      </c>
      <c r="H2132" s="11"/>
    </row>
    <row r="2133" spans="1:8" hidden="1">
      <c r="A2133" s="10" t="s">
        <v>15</v>
      </c>
      <c r="B2133" s="15" t="s">
        <v>2188</v>
      </c>
      <c r="C2133" s="10" t="s">
        <v>29</v>
      </c>
      <c r="D2133" s="10" t="s">
        <v>30</v>
      </c>
      <c r="E2133" s="5" t="s">
        <v>31</v>
      </c>
      <c r="F2133" s="11" t="s">
        <v>31</v>
      </c>
      <c r="G2133" s="11" t="s">
        <v>31</v>
      </c>
      <c r="H2133" s="11"/>
    </row>
    <row r="2134" spans="1:8" hidden="1">
      <c r="A2134" s="10" t="s">
        <v>15</v>
      </c>
      <c r="B2134" s="15" t="s">
        <v>2189</v>
      </c>
      <c r="C2134" s="10" t="s">
        <v>29</v>
      </c>
      <c r="D2134" s="10" t="s">
        <v>36</v>
      </c>
      <c r="E2134" s="5" t="s">
        <v>31</v>
      </c>
      <c r="F2134" s="11" t="s">
        <v>31</v>
      </c>
      <c r="G2134" s="11" t="s">
        <v>31</v>
      </c>
      <c r="H2134" s="11"/>
    </row>
    <row r="2135" spans="1:8" hidden="1">
      <c r="A2135" s="10" t="s">
        <v>15</v>
      </c>
      <c r="B2135" s="15" t="s">
        <v>2190</v>
      </c>
      <c r="C2135" s="10" t="s">
        <v>29</v>
      </c>
      <c r="D2135" s="10" t="s">
        <v>30</v>
      </c>
      <c r="E2135" s="5" t="s">
        <v>31</v>
      </c>
      <c r="F2135" s="11" t="s">
        <v>31</v>
      </c>
      <c r="G2135" s="11" t="s">
        <v>31</v>
      </c>
      <c r="H2135" s="11"/>
    </row>
    <row r="2136" spans="1:8" hidden="1">
      <c r="A2136" s="10" t="s">
        <v>15</v>
      </c>
      <c r="B2136" s="15" t="s">
        <v>2191</v>
      </c>
      <c r="C2136" s="10" t="s">
        <v>29</v>
      </c>
      <c r="D2136" s="10" t="s">
        <v>30</v>
      </c>
      <c r="E2136" s="5" t="s">
        <v>31</v>
      </c>
      <c r="F2136" s="11" t="s">
        <v>31</v>
      </c>
      <c r="G2136" s="11" t="s">
        <v>31</v>
      </c>
      <c r="H2136" s="11"/>
    </row>
    <row r="2137" spans="1:8" hidden="1">
      <c r="A2137" s="10" t="s">
        <v>15</v>
      </c>
      <c r="B2137" s="15" t="s">
        <v>2192</v>
      </c>
      <c r="C2137" s="10" t="s">
        <v>54</v>
      </c>
      <c r="D2137" s="10" t="s">
        <v>30</v>
      </c>
      <c r="E2137" s="5" t="s">
        <v>31</v>
      </c>
      <c r="F2137" s="11" t="s">
        <v>31</v>
      </c>
      <c r="G2137" s="11" t="s">
        <v>31</v>
      </c>
      <c r="H2137" s="11"/>
    </row>
    <row r="2138" spans="1:8" hidden="1">
      <c r="A2138" s="10" t="s">
        <v>15</v>
      </c>
      <c r="B2138" s="15" t="s">
        <v>2193</v>
      </c>
      <c r="C2138" s="10" t="s">
        <v>29</v>
      </c>
      <c r="D2138" s="10" t="s">
        <v>30</v>
      </c>
      <c r="E2138" s="5" t="s">
        <v>31</v>
      </c>
      <c r="F2138" s="11" t="s">
        <v>31</v>
      </c>
      <c r="G2138" s="11" t="s">
        <v>31</v>
      </c>
      <c r="H2138" s="11"/>
    </row>
    <row r="2139" spans="1:8" hidden="1">
      <c r="A2139" s="10" t="s">
        <v>15</v>
      </c>
      <c r="B2139" s="15" t="s">
        <v>2194</v>
      </c>
      <c r="C2139" s="10" t="s">
        <v>29</v>
      </c>
      <c r="D2139" s="10" t="s">
        <v>30</v>
      </c>
      <c r="E2139" s="5" t="s">
        <v>31</v>
      </c>
      <c r="F2139" s="11" t="s">
        <v>31</v>
      </c>
      <c r="G2139" s="11" t="s">
        <v>31</v>
      </c>
      <c r="H2139" s="11"/>
    </row>
    <row r="2140" spans="1:8" hidden="1">
      <c r="A2140" s="10" t="s">
        <v>15</v>
      </c>
      <c r="B2140" s="15" t="s">
        <v>2195</v>
      </c>
      <c r="C2140" s="10" t="s">
        <v>29</v>
      </c>
      <c r="D2140" s="10" t="s">
        <v>30</v>
      </c>
      <c r="E2140" s="5" t="s">
        <v>31</v>
      </c>
      <c r="F2140" s="11" t="s">
        <v>31</v>
      </c>
      <c r="G2140" s="11" t="s">
        <v>31</v>
      </c>
      <c r="H2140" s="11"/>
    </row>
    <row r="2141" spans="1:8" hidden="1">
      <c r="A2141" s="10" t="s">
        <v>15</v>
      </c>
      <c r="B2141" s="15" t="s">
        <v>2196</v>
      </c>
      <c r="C2141" s="10" t="s">
        <v>54</v>
      </c>
      <c r="D2141" s="10" t="s">
        <v>30</v>
      </c>
      <c r="E2141" s="5" t="s">
        <v>31</v>
      </c>
      <c r="F2141" s="11" t="s">
        <v>31</v>
      </c>
      <c r="G2141" s="11" t="s">
        <v>31</v>
      </c>
      <c r="H2141" s="11"/>
    </row>
    <row r="2142" spans="1:8" hidden="1">
      <c r="A2142" s="10" t="s">
        <v>15</v>
      </c>
      <c r="B2142" s="15" t="s">
        <v>2197</v>
      </c>
      <c r="C2142" s="10" t="s">
        <v>29</v>
      </c>
      <c r="D2142" s="10" t="s">
        <v>30</v>
      </c>
      <c r="E2142" s="5" t="s">
        <v>31</v>
      </c>
      <c r="F2142" s="11" t="s">
        <v>31</v>
      </c>
      <c r="G2142" s="11" t="s">
        <v>31</v>
      </c>
      <c r="H2142" s="11"/>
    </row>
    <row r="2143" spans="1:8" hidden="1">
      <c r="A2143" s="10" t="s">
        <v>15</v>
      </c>
      <c r="B2143" s="15" t="s">
        <v>2198</v>
      </c>
      <c r="C2143" s="10" t="s">
        <v>29</v>
      </c>
      <c r="D2143" s="10" t="s">
        <v>30</v>
      </c>
      <c r="E2143" s="5" t="s">
        <v>31</v>
      </c>
      <c r="F2143" s="11" t="s">
        <v>31</v>
      </c>
      <c r="G2143" s="11" t="s">
        <v>31</v>
      </c>
      <c r="H2143" s="11"/>
    </row>
    <row r="2144" spans="1:8" hidden="1">
      <c r="A2144" s="10" t="s">
        <v>15</v>
      </c>
      <c r="B2144" s="15" t="s">
        <v>2199</v>
      </c>
      <c r="C2144" s="10" t="s">
        <v>54</v>
      </c>
      <c r="D2144" s="10" t="s">
        <v>30</v>
      </c>
      <c r="E2144" s="5" t="s">
        <v>31</v>
      </c>
      <c r="F2144" s="11" t="s">
        <v>31</v>
      </c>
      <c r="G2144" s="11" t="s">
        <v>31</v>
      </c>
      <c r="H2144" s="11"/>
    </row>
    <row r="2145" spans="1:9" hidden="1">
      <c r="A2145" s="10" t="s">
        <v>15</v>
      </c>
      <c r="B2145" s="15" t="s">
        <v>2200</v>
      </c>
      <c r="C2145" s="10" t="s">
        <v>29</v>
      </c>
      <c r="D2145" s="10" t="s">
        <v>30</v>
      </c>
      <c r="E2145" s="5" t="s">
        <v>31</v>
      </c>
      <c r="F2145" s="11" t="s">
        <v>31</v>
      </c>
      <c r="G2145" s="11" t="s">
        <v>31</v>
      </c>
      <c r="H2145" s="11"/>
    </row>
    <row r="2146" spans="1:9" hidden="1">
      <c r="A2146" s="10" t="s">
        <v>15</v>
      </c>
      <c r="B2146" s="15" t="s">
        <v>2201</v>
      </c>
      <c r="C2146" s="10" t="s">
        <v>29</v>
      </c>
      <c r="D2146" s="10" t="s">
        <v>30</v>
      </c>
      <c r="E2146" s="5" t="s">
        <v>31</v>
      </c>
      <c r="F2146" s="11" t="s">
        <v>31</v>
      </c>
      <c r="G2146" s="11" t="s">
        <v>31</v>
      </c>
      <c r="H2146" s="11"/>
    </row>
    <row r="2147" spans="1:9" hidden="1">
      <c r="A2147" s="10" t="s">
        <v>15</v>
      </c>
      <c r="B2147" s="15" t="s">
        <v>2202</v>
      </c>
      <c r="C2147" s="10" t="s">
        <v>29</v>
      </c>
      <c r="D2147" s="10" t="s">
        <v>30</v>
      </c>
      <c r="E2147" s="5" t="s">
        <v>31</v>
      </c>
      <c r="F2147" s="11" t="s">
        <v>31</v>
      </c>
      <c r="G2147" s="11" t="s">
        <v>31</v>
      </c>
      <c r="H2147" s="11"/>
    </row>
    <row r="2148" spans="1:9" hidden="1">
      <c r="A2148" s="10" t="s">
        <v>15</v>
      </c>
      <c r="B2148" s="15" t="s">
        <v>2203</v>
      </c>
      <c r="C2148" s="10" t="s">
        <v>60</v>
      </c>
      <c r="D2148" s="10" t="s">
        <v>30</v>
      </c>
      <c r="E2148" s="5" t="s">
        <v>31</v>
      </c>
      <c r="F2148" s="11" t="s">
        <v>31</v>
      </c>
      <c r="G2148" s="11" t="s">
        <v>31</v>
      </c>
      <c r="H2148" s="11"/>
    </row>
    <row r="2149" spans="1:9" hidden="1">
      <c r="A2149" s="10" t="s">
        <v>15</v>
      </c>
      <c r="B2149" s="15" t="s">
        <v>2204</v>
      </c>
      <c r="C2149" s="10" t="s">
        <v>35</v>
      </c>
      <c r="D2149" s="10" t="s">
        <v>36</v>
      </c>
      <c r="E2149" s="5" t="s">
        <v>31</v>
      </c>
      <c r="F2149" s="11" t="s">
        <v>37</v>
      </c>
      <c r="G2149" s="11" t="s">
        <v>37</v>
      </c>
      <c r="H2149" s="11"/>
      <c r="I2149">
        <v>1</v>
      </c>
    </row>
    <row r="2150" spans="1:9" hidden="1">
      <c r="A2150" s="10" t="s">
        <v>15</v>
      </c>
      <c r="B2150" s="15" t="s">
        <v>2205</v>
      </c>
      <c r="C2150" s="10" t="s">
        <v>29</v>
      </c>
      <c r="D2150" s="10" t="s">
        <v>36</v>
      </c>
      <c r="E2150" s="5" t="s">
        <v>31</v>
      </c>
      <c r="F2150" s="11" t="s">
        <v>31</v>
      </c>
      <c r="G2150" s="11" t="s">
        <v>31</v>
      </c>
      <c r="H2150" s="11"/>
    </row>
    <row r="2151" spans="1:9" hidden="1">
      <c r="A2151" s="10" t="s">
        <v>15</v>
      </c>
      <c r="B2151" s="15" t="s">
        <v>2206</v>
      </c>
      <c r="C2151" s="10" t="s">
        <v>29</v>
      </c>
      <c r="D2151" s="10" t="s">
        <v>36</v>
      </c>
      <c r="E2151" s="5" t="s">
        <v>31</v>
      </c>
      <c r="F2151" s="11" t="s">
        <v>31</v>
      </c>
      <c r="G2151" s="11" t="s">
        <v>31</v>
      </c>
      <c r="H2151" s="11"/>
    </row>
    <row r="2152" spans="1:9" hidden="1">
      <c r="A2152" s="10" t="s">
        <v>15</v>
      </c>
      <c r="B2152" s="15" t="s">
        <v>2207</v>
      </c>
      <c r="C2152" s="10" t="s">
        <v>29</v>
      </c>
      <c r="D2152" s="10" t="s">
        <v>36</v>
      </c>
      <c r="E2152" s="5" t="s">
        <v>31</v>
      </c>
      <c r="F2152" s="11" t="s">
        <v>31</v>
      </c>
      <c r="G2152" s="11" t="s">
        <v>31</v>
      </c>
      <c r="H2152" s="11"/>
    </row>
    <row r="2153" spans="1:9" hidden="1">
      <c r="A2153" s="10" t="s">
        <v>15</v>
      </c>
      <c r="B2153" s="15" t="s">
        <v>2208</v>
      </c>
      <c r="C2153" s="10" t="s">
        <v>35</v>
      </c>
      <c r="D2153" s="10" t="s">
        <v>36</v>
      </c>
      <c r="E2153" s="5" t="s">
        <v>31</v>
      </c>
      <c r="F2153" s="11" t="s">
        <v>31</v>
      </c>
      <c r="G2153" s="11" t="s">
        <v>31</v>
      </c>
      <c r="H2153" s="11"/>
    </row>
    <row r="2154" spans="1:9" hidden="1">
      <c r="A2154" s="10" t="s">
        <v>15</v>
      </c>
      <c r="B2154" s="15" t="s">
        <v>2209</v>
      </c>
      <c r="C2154" s="10" t="s">
        <v>54</v>
      </c>
      <c r="D2154" s="10" t="s">
        <v>36</v>
      </c>
      <c r="E2154" s="5" t="s">
        <v>31</v>
      </c>
      <c r="F2154" s="11" t="s">
        <v>31</v>
      </c>
      <c r="G2154" s="11" t="s">
        <v>31</v>
      </c>
      <c r="H2154" s="11"/>
    </row>
    <row r="2155" spans="1:9" hidden="1">
      <c r="A2155" s="10" t="s">
        <v>15</v>
      </c>
      <c r="B2155" s="15" t="s">
        <v>2210</v>
      </c>
      <c r="C2155" s="10" t="s">
        <v>2145</v>
      </c>
      <c r="D2155" s="10" t="s">
        <v>36</v>
      </c>
      <c r="E2155" s="5" t="s">
        <v>31</v>
      </c>
      <c r="F2155" s="11" t="s">
        <v>37</v>
      </c>
      <c r="G2155" s="11" t="s">
        <v>37</v>
      </c>
      <c r="H2155" s="11"/>
    </row>
    <row r="2156" spans="1:9" hidden="1">
      <c r="A2156" s="10" t="s">
        <v>15</v>
      </c>
      <c r="B2156" s="15" t="s">
        <v>2211</v>
      </c>
      <c r="C2156" s="10" t="s">
        <v>29</v>
      </c>
      <c r="D2156" s="10" t="s">
        <v>30</v>
      </c>
      <c r="E2156" s="5" t="s">
        <v>31</v>
      </c>
      <c r="F2156" s="11" t="s">
        <v>31</v>
      </c>
      <c r="G2156" s="11" t="s">
        <v>31</v>
      </c>
      <c r="H2156" s="11"/>
    </row>
    <row r="2157" spans="1:9" hidden="1">
      <c r="A2157" s="10" t="s">
        <v>15</v>
      </c>
      <c r="B2157" s="15" t="s">
        <v>2212</v>
      </c>
      <c r="C2157" s="10" t="s">
        <v>71</v>
      </c>
      <c r="D2157" s="10" t="s">
        <v>36</v>
      </c>
      <c r="E2157" s="5" t="s">
        <v>31</v>
      </c>
      <c r="F2157" s="11" t="s">
        <v>31</v>
      </c>
      <c r="G2157" s="11" t="s">
        <v>31</v>
      </c>
      <c r="H2157" s="11"/>
    </row>
    <row r="2158" spans="1:9" hidden="1">
      <c r="A2158" s="10" t="s">
        <v>15</v>
      </c>
      <c r="B2158" s="15" t="s">
        <v>2213</v>
      </c>
      <c r="C2158" s="10" t="s">
        <v>29</v>
      </c>
      <c r="D2158" s="10" t="s">
        <v>36</v>
      </c>
      <c r="E2158" s="5" t="s">
        <v>31</v>
      </c>
      <c r="F2158" s="11" t="s">
        <v>31</v>
      </c>
      <c r="G2158" s="11" t="s">
        <v>31</v>
      </c>
      <c r="H2158" s="11"/>
    </row>
    <row r="2159" spans="1:9" hidden="1">
      <c r="A2159" s="10" t="s">
        <v>15</v>
      </c>
      <c r="B2159" s="15" t="s">
        <v>2214</v>
      </c>
      <c r="C2159" s="10" t="s">
        <v>231</v>
      </c>
      <c r="D2159" s="10" t="s">
        <v>2215</v>
      </c>
      <c r="E2159" s="5" t="s">
        <v>31</v>
      </c>
      <c r="F2159" s="11" t="s">
        <v>31</v>
      </c>
      <c r="G2159" s="11" t="s">
        <v>31</v>
      </c>
      <c r="H2159" s="11"/>
    </row>
    <row r="2160" spans="1:9" hidden="1">
      <c r="A2160" s="10" t="s">
        <v>15</v>
      </c>
      <c r="B2160" s="15" t="s">
        <v>2216</v>
      </c>
      <c r="C2160" s="10" t="s">
        <v>71</v>
      </c>
      <c r="D2160" s="10" t="s">
        <v>36</v>
      </c>
      <c r="E2160" s="5" t="s">
        <v>31</v>
      </c>
      <c r="F2160" s="11" t="s">
        <v>31</v>
      </c>
      <c r="G2160" s="11" t="s">
        <v>31</v>
      </c>
      <c r="H2160" s="11"/>
    </row>
    <row r="2161" spans="1:8" hidden="1">
      <c r="A2161" s="10" t="s">
        <v>15</v>
      </c>
      <c r="B2161" s="15" t="s">
        <v>2217</v>
      </c>
      <c r="C2161" s="10" t="s">
        <v>29</v>
      </c>
      <c r="D2161" s="10" t="s">
        <v>36</v>
      </c>
      <c r="E2161" s="5" t="s">
        <v>31</v>
      </c>
      <c r="F2161" s="11" t="s">
        <v>31</v>
      </c>
      <c r="G2161" s="11" t="s">
        <v>31</v>
      </c>
      <c r="H2161" s="11"/>
    </row>
    <row r="2162" spans="1:8" hidden="1">
      <c r="A2162" s="10" t="s">
        <v>15</v>
      </c>
      <c r="B2162" s="15" t="s">
        <v>2218</v>
      </c>
      <c r="C2162" s="10" t="s">
        <v>29</v>
      </c>
      <c r="D2162" s="10" t="s">
        <v>30</v>
      </c>
      <c r="E2162" s="5" t="s">
        <v>31</v>
      </c>
      <c r="F2162" s="11" t="s">
        <v>31</v>
      </c>
      <c r="G2162" s="11" t="s">
        <v>31</v>
      </c>
      <c r="H2162" s="11"/>
    </row>
    <row r="2163" spans="1:8" hidden="1">
      <c r="A2163" s="10" t="s">
        <v>15</v>
      </c>
      <c r="B2163" s="15" t="s">
        <v>2219</v>
      </c>
      <c r="C2163" s="10" t="s">
        <v>29</v>
      </c>
      <c r="D2163" s="10" t="s">
        <v>36</v>
      </c>
      <c r="E2163" s="5" t="s">
        <v>31</v>
      </c>
      <c r="F2163" s="11" t="s">
        <v>31</v>
      </c>
      <c r="G2163" s="11" t="s">
        <v>31</v>
      </c>
      <c r="H2163" s="11"/>
    </row>
    <row r="2164" spans="1:8" hidden="1">
      <c r="A2164" s="10" t="s">
        <v>15</v>
      </c>
      <c r="B2164" s="15" t="s">
        <v>2220</v>
      </c>
      <c r="C2164" s="10" t="s">
        <v>29</v>
      </c>
      <c r="D2164" s="10" t="s">
        <v>36</v>
      </c>
      <c r="E2164" s="5" t="s">
        <v>31</v>
      </c>
      <c r="F2164" s="11" t="s">
        <v>31</v>
      </c>
      <c r="G2164" s="11" t="s">
        <v>31</v>
      </c>
      <c r="H2164" s="11"/>
    </row>
    <row r="2165" spans="1:8" hidden="1">
      <c r="A2165" s="10" t="s">
        <v>15</v>
      </c>
      <c r="B2165" s="15" t="s">
        <v>2221</v>
      </c>
      <c r="C2165" s="10" t="s">
        <v>29</v>
      </c>
      <c r="D2165" s="10" t="s">
        <v>30</v>
      </c>
      <c r="E2165" s="5" t="s">
        <v>31</v>
      </c>
      <c r="F2165" s="11" t="s">
        <v>31</v>
      </c>
      <c r="G2165" s="11" t="s">
        <v>31</v>
      </c>
      <c r="H2165" s="11"/>
    </row>
    <row r="2166" spans="1:8" hidden="1">
      <c r="A2166" s="10" t="s">
        <v>15</v>
      </c>
      <c r="B2166" s="15" t="s">
        <v>2222</v>
      </c>
      <c r="C2166" s="10" t="s">
        <v>29</v>
      </c>
      <c r="D2166" s="10" t="s">
        <v>36</v>
      </c>
      <c r="E2166" s="5" t="s">
        <v>31</v>
      </c>
      <c r="F2166" s="11" t="s">
        <v>31</v>
      </c>
      <c r="G2166" s="11" t="s">
        <v>31</v>
      </c>
      <c r="H2166" s="11"/>
    </row>
    <row r="2167" spans="1:8" hidden="1">
      <c r="A2167" s="10" t="s">
        <v>15</v>
      </c>
      <c r="B2167" s="15" t="s">
        <v>2223</v>
      </c>
      <c r="C2167" s="10" t="s">
        <v>29</v>
      </c>
      <c r="D2167" s="10" t="s">
        <v>30</v>
      </c>
      <c r="E2167" s="5" t="s">
        <v>31</v>
      </c>
      <c r="F2167" s="11" t="s">
        <v>31</v>
      </c>
      <c r="G2167" s="11" t="s">
        <v>31</v>
      </c>
      <c r="H2167" s="11"/>
    </row>
    <row r="2168" spans="1:8" hidden="1">
      <c r="A2168" s="10" t="s">
        <v>15</v>
      </c>
      <c r="B2168" s="15" t="s">
        <v>2224</v>
      </c>
      <c r="C2168" s="10" t="s">
        <v>29</v>
      </c>
      <c r="D2168" s="10" t="s">
        <v>36</v>
      </c>
      <c r="E2168" s="5" t="s">
        <v>31</v>
      </c>
      <c r="F2168" s="11" t="s">
        <v>31</v>
      </c>
      <c r="G2168" s="11" t="s">
        <v>31</v>
      </c>
      <c r="H2168" s="11"/>
    </row>
    <row r="2169" spans="1:8" hidden="1">
      <c r="A2169" s="10" t="s">
        <v>15</v>
      </c>
      <c r="B2169" s="15" t="s">
        <v>2225</v>
      </c>
      <c r="C2169" s="10" t="s">
        <v>29</v>
      </c>
      <c r="D2169" s="10" t="s">
        <v>30</v>
      </c>
      <c r="E2169" s="5" t="s">
        <v>31</v>
      </c>
      <c r="F2169" s="11" t="s">
        <v>31</v>
      </c>
      <c r="G2169" s="11" t="s">
        <v>31</v>
      </c>
      <c r="H2169" s="11"/>
    </row>
    <row r="2170" spans="1:8" hidden="1">
      <c r="A2170" s="10" t="s">
        <v>15</v>
      </c>
      <c r="B2170" s="15" t="s">
        <v>2226</v>
      </c>
      <c r="C2170" s="10" t="s">
        <v>29</v>
      </c>
      <c r="D2170" s="10" t="s">
        <v>36</v>
      </c>
      <c r="E2170" s="5" t="s">
        <v>31</v>
      </c>
      <c r="F2170" s="11" t="s">
        <v>31</v>
      </c>
      <c r="G2170" s="11" t="s">
        <v>31</v>
      </c>
      <c r="H2170" s="11"/>
    </row>
    <row r="2171" spans="1:8" hidden="1">
      <c r="A2171" s="10" t="s">
        <v>15</v>
      </c>
      <c r="B2171" s="15" t="s">
        <v>2227</v>
      </c>
      <c r="C2171" s="10" t="s">
        <v>29</v>
      </c>
      <c r="D2171" s="10" t="s">
        <v>30</v>
      </c>
      <c r="E2171" s="5" t="s">
        <v>31</v>
      </c>
      <c r="F2171" s="11" t="s">
        <v>31</v>
      </c>
      <c r="G2171" s="11" t="s">
        <v>31</v>
      </c>
      <c r="H2171" s="11"/>
    </row>
    <row r="2172" spans="1:8" hidden="1">
      <c r="A2172" s="10" t="s">
        <v>15</v>
      </c>
      <c r="B2172" s="15" t="s">
        <v>2228</v>
      </c>
      <c r="C2172" s="10" t="s">
        <v>29</v>
      </c>
      <c r="D2172" s="10" t="s">
        <v>36</v>
      </c>
      <c r="E2172" s="5" t="s">
        <v>31</v>
      </c>
      <c r="F2172" s="11" t="s">
        <v>31</v>
      </c>
      <c r="G2172" s="11" t="s">
        <v>31</v>
      </c>
      <c r="H2172" s="11"/>
    </row>
    <row r="2173" spans="1:8" hidden="1">
      <c r="A2173" s="10" t="s">
        <v>15</v>
      </c>
      <c r="B2173" s="15" t="s">
        <v>2229</v>
      </c>
      <c r="C2173" s="10" t="s">
        <v>29</v>
      </c>
      <c r="D2173" s="10" t="s">
        <v>30</v>
      </c>
      <c r="E2173" s="5" t="s">
        <v>31</v>
      </c>
      <c r="F2173" s="11" t="s">
        <v>31</v>
      </c>
      <c r="G2173" s="11" t="s">
        <v>31</v>
      </c>
      <c r="H2173" s="11"/>
    </row>
    <row r="2174" spans="1:8" hidden="1">
      <c r="A2174" s="10" t="s">
        <v>15</v>
      </c>
      <c r="B2174" s="15" t="s">
        <v>2230</v>
      </c>
      <c r="C2174" s="10" t="s">
        <v>29</v>
      </c>
      <c r="D2174" s="10" t="s">
        <v>36</v>
      </c>
      <c r="E2174" s="5" t="s">
        <v>31</v>
      </c>
      <c r="F2174" s="11" t="s">
        <v>45</v>
      </c>
      <c r="G2174" s="11" t="s">
        <v>45</v>
      </c>
      <c r="H2174" s="11"/>
    </row>
    <row r="2175" spans="1:8" hidden="1">
      <c r="A2175" s="10" t="s">
        <v>15</v>
      </c>
      <c r="B2175" s="15" t="s">
        <v>2231</v>
      </c>
      <c r="C2175" s="10" t="s">
        <v>29</v>
      </c>
      <c r="D2175" s="10" t="s">
        <v>30</v>
      </c>
      <c r="E2175" s="5" t="s">
        <v>31</v>
      </c>
      <c r="F2175" s="11" t="s">
        <v>31</v>
      </c>
      <c r="G2175" s="11" t="s">
        <v>31</v>
      </c>
      <c r="H2175" s="11"/>
    </row>
    <row r="2176" spans="1:8" hidden="1">
      <c r="A2176" s="10" t="s">
        <v>15</v>
      </c>
      <c r="B2176" s="33" t="s">
        <v>2232</v>
      </c>
      <c r="C2176" s="10" t="s">
        <v>29</v>
      </c>
      <c r="D2176" s="10" t="s">
        <v>30</v>
      </c>
      <c r="E2176" s="5" t="s">
        <v>31</v>
      </c>
      <c r="F2176" s="11" t="s">
        <v>31</v>
      </c>
      <c r="G2176" s="11" t="s">
        <v>31</v>
      </c>
      <c r="H2176" s="11"/>
    </row>
    <row r="2177" spans="1:9" hidden="1">
      <c r="A2177" s="10" t="s">
        <v>15</v>
      </c>
      <c r="B2177" s="15" t="s">
        <v>2233</v>
      </c>
      <c r="C2177" s="10" t="s">
        <v>35</v>
      </c>
      <c r="D2177" s="10" t="s">
        <v>36</v>
      </c>
      <c r="E2177" s="5" t="s">
        <v>31</v>
      </c>
      <c r="F2177" s="11" t="s">
        <v>37</v>
      </c>
      <c r="G2177" s="11" t="s">
        <v>37</v>
      </c>
      <c r="H2177" s="11"/>
      <c r="I2177">
        <v>1</v>
      </c>
    </row>
    <row r="2178" spans="1:9" hidden="1">
      <c r="A2178" s="10" t="s">
        <v>15</v>
      </c>
      <c r="B2178" s="15" t="s">
        <v>2234</v>
      </c>
      <c r="C2178" s="10" t="s">
        <v>42</v>
      </c>
      <c r="D2178" s="10" t="s">
        <v>36</v>
      </c>
      <c r="E2178" s="5" t="s">
        <v>31</v>
      </c>
      <c r="F2178" s="11" t="s">
        <v>37</v>
      </c>
      <c r="G2178" s="11" t="s">
        <v>37</v>
      </c>
      <c r="H2178" s="11"/>
    </row>
    <row r="2179" spans="1:9" hidden="1">
      <c r="A2179" s="10" t="s">
        <v>15</v>
      </c>
      <c r="B2179" s="15" t="s">
        <v>2235</v>
      </c>
      <c r="C2179" s="10" t="s">
        <v>71</v>
      </c>
      <c r="D2179" s="10" t="s">
        <v>36</v>
      </c>
      <c r="E2179" s="5" t="s">
        <v>31</v>
      </c>
      <c r="F2179" s="11" t="s">
        <v>31</v>
      </c>
      <c r="G2179" s="11" t="s">
        <v>31</v>
      </c>
      <c r="H2179" s="11"/>
    </row>
    <row r="2180" spans="1:9" hidden="1">
      <c r="A2180" s="10" t="s">
        <v>15</v>
      </c>
      <c r="B2180" s="15" t="s">
        <v>2236</v>
      </c>
      <c r="C2180" s="10" t="s">
        <v>29</v>
      </c>
      <c r="D2180" s="10" t="s">
        <v>30</v>
      </c>
      <c r="E2180" s="5" t="s">
        <v>31</v>
      </c>
      <c r="F2180" s="11" t="s">
        <v>31</v>
      </c>
      <c r="G2180" s="11" t="s">
        <v>31</v>
      </c>
      <c r="H2180" s="11"/>
    </row>
    <row r="2181" spans="1:9" hidden="1">
      <c r="A2181" s="10" t="s">
        <v>15</v>
      </c>
      <c r="B2181" s="15" t="s">
        <v>2237</v>
      </c>
      <c r="C2181" s="10" t="s">
        <v>29</v>
      </c>
      <c r="D2181" s="10" t="s">
        <v>36</v>
      </c>
      <c r="E2181" s="5" t="s">
        <v>31</v>
      </c>
      <c r="F2181" s="11" t="s">
        <v>37</v>
      </c>
      <c r="G2181" s="11" t="s">
        <v>37</v>
      </c>
      <c r="H2181" s="11"/>
    </row>
    <row r="2182" spans="1:9" hidden="1">
      <c r="A2182" s="10" t="s">
        <v>15</v>
      </c>
      <c r="B2182" s="15" t="s">
        <v>2238</v>
      </c>
      <c r="C2182" s="10" t="s">
        <v>29</v>
      </c>
      <c r="D2182" s="10" t="s">
        <v>30</v>
      </c>
      <c r="E2182" s="5" t="s">
        <v>31</v>
      </c>
      <c r="F2182" s="11" t="s">
        <v>31</v>
      </c>
      <c r="G2182" s="11" t="s">
        <v>31</v>
      </c>
      <c r="H2182" s="11"/>
    </row>
    <row r="2183" spans="1:9" hidden="1">
      <c r="A2183" s="10" t="s">
        <v>15</v>
      </c>
      <c r="B2183" s="15" t="s">
        <v>2239</v>
      </c>
      <c r="C2183" s="10" t="s">
        <v>29</v>
      </c>
      <c r="D2183" s="10" t="s">
        <v>30</v>
      </c>
      <c r="E2183" s="5" t="s">
        <v>31</v>
      </c>
      <c r="F2183" s="11" t="s">
        <v>31</v>
      </c>
      <c r="G2183" s="11" t="s">
        <v>31</v>
      </c>
      <c r="H2183" s="11"/>
    </row>
    <row r="2184" spans="1:9" hidden="1">
      <c r="A2184" s="10" t="s">
        <v>15</v>
      </c>
      <c r="B2184" s="15" t="s">
        <v>2240</v>
      </c>
      <c r="C2184" s="10" t="s">
        <v>29</v>
      </c>
      <c r="D2184" s="10" t="s">
        <v>36</v>
      </c>
      <c r="E2184" s="5" t="s">
        <v>31</v>
      </c>
      <c r="F2184" s="11" t="s">
        <v>31</v>
      </c>
      <c r="G2184" s="11" t="s">
        <v>31</v>
      </c>
      <c r="H2184" s="11"/>
    </row>
    <row r="2185" spans="1:9" hidden="1">
      <c r="A2185" s="10" t="s">
        <v>15</v>
      </c>
      <c r="B2185" s="15" t="s">
        <v>2241</v>
      </c>
      <c r="C2185" s="10" t="s">
        <v>29</v>
      </c>
      <c r="D2185" s="10" t="s">
        <v>36</v>
      </c>
      <c r="E2185" s="5" t="s">
        <v>31</v>
      </c>
      <c r="F2185" s="11" t="s">
        <v>31</v>
      </c>
      <c r="G2185" s="11" t="s">
        <v>31</v>
      </c>
      <c r="H2185" s="11"/>
    </row>
    <row r="2186" spans="1:9" hidden="1">
      <c r="A2186" s="10" t="s">
        <v>15</v>
      </c>
      <c r="B2186" s="15" t="s">
        <v>2242</v>
      </c>
      <c r="C2186" s="10" t="s">
        <v>29</v>
      </c>
      <c r="D2186" s="10" t="s">
        <v>36</v>
      </c>
      <c r="E2186" s="5" t="s">
        <v>31</v>
      </c>
      <c r="F2186" s="11" t="s">
        <v>31</v>
      </c>
      <c r="G2186" s="11" t="s">
        <v>31</v>
      </c>
      <c r="H2186" s="11"/>
    </row>
    <row r="2187" spans="1:9" hidden="1">
      <c r="A2187" s="10" t="s">
        <v>15</v>
      </c>
      <c r="B2187" s="15" t="s">
        <v>2243</v>
      </c>
      <c r="C2187" s="10" t="s">
        <v>29</v>
      </c>
      <c r="D2187" s="10" t="s">
        <v>30</v>
      </c>
      <c r="E2187" s="5" t="s">
        <v>31</v>
      </c>
      <c r="F2187" s="11" t="s">
        <v>31</v>
      </c>
      <c r="G2187" s="11" t="s">
        <v>31</v>
      </c>
      <c r="H2187" s="11"/>
    </row>
    <row r="2188" spans="1:9" hidden="1">
      <c r="A2188" s="10" t="s">
        <v>15</v>
      </c>
      <c r="B2188" s="15" t="s">
        <v>2244</v>
      </c>
      <c r="C2188" s="10" t="s">
        <v>71</v>
      </c>
      <c r="D2188" s="10" t="s">
        <v>30</v>
      </c>
      <c r="E2188" s="5" t="s">
        <v>31</v>
      </c>
      <c r="F2188" s="11" t="s">
        <v>31</v>
      </c>
      <c r="G2188" s="11" t="s">
        <v>31</v>
      </c>
      <c r="H2188" s="11"/>
    </row>
    <row r="2189" spans="1:9" hidden="1">
      <c r="A2189" s="10" t="s">
        <v>15</v>
      </c>
      <c r="B2189" s="15" t="s">
        <v>2245</v>
      </c>
      <c r="C2189" s="10" t="s">
        <v>29</v>
      </c>
      <c r="D2189" s="10" t="s">
        <v>30</v>
      </c>
      <c r="E2189" s="5" t="s">
        <v>31</v>
      </c>
      <c r="F2189" s="11" t="s">
        <v>31</v>
      </c>
      <c r="G2189" s="11" t="s">
        <v>31</v>
      </c>
      <c r="H2189" s="11"/>
    </row>
    <row r="2190" spans="1:9" hidden="1">
      <c r="A2190" s="10" t="s">
        <v>15</v>
      </c>
      <c r="B2190" s="15" t="s">
        <v>2246</v>
      </c>
      <c r="C2190" s="10" t="s">
        <v>71</v>
      </c>
      <c r="D2190" s="10" t="s">
        <v>36</v>
      </c>
      <c r="E2190" s="5" t="s">
        <v>31</v>
      </c>
      <c r="F2190" s="11" t="s">
        <v>31</v>
      </c>
      <c r="G2190" s="11" t="s">
        <v>31</v>
      </c>
      <c r="H2190" s="11"/>
    </row>
    <row r="2191" spans="1:9" hidden="1">
      <c r="A2191" s="10" t="s">
        <v>15</v>
      </c>
      <c r="B2191" s="15" t="s">
        <v>2247</v>
      </c>
      <c r="C2191" s="10" t="s">
        <v>42</v>
      </c>
      <c r="D2191" s="10" t="s">
        <v>36</v>
      </c>
      <c r="E2191" s="5" t="s">
        <v>31</v>
      </c>
      <c r="F2191" s="11" t="s">
        <v>37</v>
      </c>
      <c r="G2191" s="11" t="s">
        <v>37</v>
      </c>
      <c r="H2191" s="11"/>
    </row>
    <row r="2192" spans="1:9" hidden="1">
      <c r="A2192" s="10" t="s">
        <v>15</v>
      </c>
      <c r="B2192" s="15" t="s">
        <v>2248</v>
      </c>
      <c r="C2192" s="10" t="s">
        <v>29</v>
      </c>
      <c r="D2192" s="10" t="s">
        <v>30</v>
      </c>
      <c r="E2192" s="5" t="s">
        <v>31</v>
      </c>
      <c r="F2192" s="11" t="s">
        <v>31</v>
      </c>
      <c r="G2192" s="11" t="s">
        <v>31</v>
      </c>
      <c r="H2192" s="11"/>
    </row>
    <row r="2193" spans="1:8" hidden="1">
      <c r="A2193" s="10" t="s">
        <v>15</v>
      </c>
      <c r="B2193" s="15" t="s">
        <v>2249</v>
      </c>
      <c r="C2193" s="10" t="s">
        <v>29</v>
      </c>
      <c r="D2193" s="10" t="s">
        <v>36</v>
      </c>
      <c r="E2193" s="5" t="s">
        <v>31</v>
      </c>
      <c r="F2193" s="11" t="s">
        <v>31</v>
      </c>
      <c r="G2193" s="11" t="s">
        <v>31</v>
      </c>
      <c r="H2193" s="11"/>
    </row>
    <row r="2194" spans="1:8" hidden="1">
      <c r="A2194" s="10" t="s">
        <v>15</v>
      </c>
      <c r="B2194" s="15" t="s">
        <v>2250</v>
      </c>
      <c r="C2194" s="10" t="s">
        <v>29</v>
      </c>
      <c r="D2194" s="10" t="s">
        <v>30</v>
      </c>
      <c r="E2194" s="5" t="s">
        <v>31</v>
      </c>
      <c r="F2194" s="11" t="s">
        <v>31</v>
      </c>
      <c r="G2194" s="11" t="s">
        <v>31</v>
      </c>
      <c r="H2194" s="11"/>
    </row>
    <row r="2195" spans="1:8" hidden="1">
      <c r="A2195" s="10" t="s">
        <v>15</v>
      </c>
      <c r="B2195" s="15" t="s">
        <v>2251</v>
      </c>
      <c r="C2195" s="10" t="s">
        <v>29</v>
      </c>
      <c r="D2195" s="10" t="s">
        <v>30</v>
      </c>
      <c r="E2195" s="5" t="s">
        <v>31</v>
      </c>
      <c r="F2195" s="11" t="s">
        <v>31</v>
      </c>
      <c r="G2195" s="11" t="s">
        <v>31</v>
      </c>
      <c r="H2195" s="11"/>
    </row>
    <row r="2196" spans="1:8" hidden="1">
      <c r="A2196" s="10" t="s">
        <v>15</v>
      </c>
      <c r="B2196" s="15" t="s">
        <v>2252</v>
      </c>
      <c r="C2196" s="10" t="s">
        <v>29</v>
      </c>
      <c r="D2196" s="10" t="s">
        <v>30</v>
      </c>
      <c r="E2196" s="5" t="s">
        <v>31</v>
      </c>
      <c r="F2196" s="11" t="s">
        <v>31</v>
      </c>
      <c r="G2196" s="11" t="s">
        <v>31</v>
      </c>
      <c r="H2196" s="11"/>
    </row>
    <row r="2197" spans="1:8" hidden="1">
      <c r="A2197" s="10" t="s">
        <v>15</v>
      </c>
      <c r="B2197" s="15" t="s">
        <v>2253</v>
      </c>
      <c r="C2197" s="10" t="s">
        <v>29</v>
      </c>
      <c r="D2197" s="10" t="s">
        <v>30</v>
      </c>
      <c r="E2197" s="5" t="s">
        <v>31</v>
      </c>
      <c r="F2197" s="11" t="s">
        <v>31</v>
      </c>
      <c r="G2197" s="11" t="s">
        <v>31</v>
      </c>
      <c r="H2197" s="11"/>
    </row>
    <row r="2198" spans="1:8" hidden="1">
      <c r="A2198" s="10" t="s">
        <v>15</v>
      </c>
      <c r="B2198" s="15" t="s">
        <v>2254</v>
      </c>
      <c r="C2198" s="10" t="s">
        <v>54</v>
      </c>
      <c r="D2198" s="10" t="s">
        <v>36</v>
      </c>
      <c r="E2198" s="5" t="s">
        <v>31</v>
      </c>
      <c r="F2198" s="11" t="s">
        <v>37</v>
      </c>
      <c r="G2198" s="11" t="s">
        <v>45</v>
      </c>
      <c r="H2198" s="11" t="s">
        <v>2255</v>
      </c>
    </row>
    <row r="2199" spans="1:8" hidden="1">
      <c r="A2199" s="10" t="s">
        <v>15</v>
      </c>
      <c r="B2199" s="15" t="s">
        <v>2256</v>
      </c>
      <c r="C2199" s="10" t="s">
        <v>29</v>
      </c>
      <c r="D2199" s="10" t="s">
        <v>30</v>
      </c>
      <c r="E2199" s="5" t="s">
        <v>31</v>
      </c>
      <c r="F2199" s="11" t="s">
        <v>31</v>
      </c>
      <c r="G2199" s="11" t="s">
        <v>31</v>
      </c>
      <c r="H2199" s="11"/>
    </row>
    <row r="2200" spans="1:8" hidden="1">
      <c r="A2200" s="10" t="s">
        <v>15</v>
      </c>
      <c r="B2200" s="15" t="s">
        <v>2257</v>
      </c>
      <c r="C2200" s="10" t="s">
        <v>29</v>
      </c>
      <c r="D2200" s="10" t="s">
        <v>36</v>
      </c>
      <c r="E2200" s="5" t="s">
        <v>31</v>
      </c>
      <c r="F2200" s="11" t="s">
        <v>49</v>
      </c>
      <c r="G2200" s="11" t="s">
        <v>49</v>
      </c>
      <c r="H2200" s="11"/>
    </row>
    <row r="2201" spans="1:8" hidden="1">
      <c r="A2201" s="10" t="s">
        <v>15</v>
      </c>
      <c r="B2201" s="15" t="s">
        <v>2258</v>
      </c>
      <c r="C2201" s="10" t="s">
        <v>29</v>
      </c>
      <c r="D2201" s="10" t="s">
        <v>36</v>
      </c>
      <c r="E2201" s="5" t="s">
        <v>31</v>
      </c>
      <c r="F2201" s="11" t="s">
        <v>37</v>
      </c>
      <c r="G2201" s="11" t="s">
        <v>37</v>
      </c>
      <c r="H2201" s="11"/>
    </row>
    <row r="2202" spans="1:8" hidden="1">
      <c r="A2202" s="10" t="s">
        <v>15</v>
      </c>
      <c r="B2202" s="15" t="s">
        <v>2259</v>
      </c>
      <c r="C2202" s="10" t="s">
        <v>42</v>
      </c>
      <c r="D2202" s="10" t="s">
        <v>36</v>
      </c>
      <c r="E2202" s="5" t="s">
        <v>31</v>
      </c>
      <c r="F2202" s="11" t="s">
        <v>37</v>
      </c>
      <c r="G2202" s="11" t="s">
        <v>37</v>
      </c>
      <c r="H2202" s="11"/>
    </row>
    <row r="2203" spans="1:8" hidden="1">
      <c r="A2203" s="10" t="s">
        <v>15</v>
      </c>
      <c r="B2203" s="15" t="s">
        <v>2260</v>
      </c>
      <c r="C2203" s="10" t="s">
        <v>54</v>
      </c>
      <c r="D2203" s="10" t="s">
        <v>36</v>
      </c>
      <c r="E2203" s="5" t="s">
        <v>31</v>
      </c>
      <c r="F2203" s="11" t="s">
        <v>31</v>
      </c>
      <c r="G2203" s="11" t="s">
        <v>31</v>
      </c>
      <c r="H2203" s="11"/>
    </row>
    <row r="2204" spans="1:8" hidden="1">
      <c r="A2204" s="10" t="s">
        <v>15</v>
      </c>
      <c r="B2204" s="15" t="s">
        <v>2261</v>
      </c>
      <c r="C2204" s="10" t="s">
        <v>29</v>
      </c>
      <c r="D2204" s="10" t="s">
        <v>36</v>
      </c>
      <c r="E2204" s="5" t="s">
        <v>31</v>
      </c>
      <c r="F2204" s="11" t="s">
        <v>31</v>
      </c>
      <c r="G2204" s="11" t="s">
        <v>31</v>
      </c>
      <c r="H2204" s="11"/>
    </row>
    <row r="2205" spans="1:8" hidden="1">
      <c r="A2205" s="10" t="s">
        <v>15</v>
      </c>
      <c r="B2205" s="15" t="s">
        <v>2262</v>
      </c>
      <c r="C2205" s="10" t="s">
        <v>29</v>
      </c>
      <c r="D2205" s="10" t="s">
        <v>30</v>
      </c>
      <c r="E2205" s="5" t="s">
        <v>31</v>
      </c>
      <c r="F2205" s="11" t="s">
        <v>31</v>
      </c>
      <c r="G2205" s="11" t="s">
        <v>31</v>
      </c>
      <c r="H2205" s="11"/>
    </row>
    <row r="2206" spans="1:8" hidden="1">
      <c r="A2206" s="10" t="s">
        <v>15</v>
      </c>
      <c r="B2206" s="15" t="s">
        <v>2263</v>
      </c>
      <c r="C2206" s="10" t="s">
        <v>29</v>
      </c>
      <c r="D2206" s="10" t="s">
        <v>30</v>
      </c>
      <c r="E2206" s="5" t="s">
        <v>31</v>
      </c>
      <c r="F2206" s="11" t="s">
        <v>45</v>
      </c>
      <c r="G2206" s="11" t="s">
        <v>45</v>
      </c>
      <c r="H2206" s="11"/>
    </row>
    <row r="2207" spans="1:8" hidden="1">
      <c r="A2207" s="10" t="s">
        <v>15</v>
      </c>
      <c r="B2207" s="15" t="s">
        <v>2264</v>
      </c>
      <c r="C2207" s="10" t="s">
        <v>29</v>
      </c>
      <c r="D2207" s="10" t="s">
        <v>30</v>
      </c>
      <c r="E2207" s="5" t="s">
        <v>31</v>
      </c>
      <c r="F2207" s="11" t="s">
        <v>45</v>
      </c>
      <c r="G2207" s="11" t="s">
        <v>31</v>
      </c>
      <c r="H2207" s="11" t="s">
        <v>2265</v>
      </c>
    </row>
    <row r="2208" spans="1:8" hidden="1">
      <c r="A2208" s="10" t="s">
        <v>15</v>
      </c>
      <c r="B2208" s="15" t="s">
        <v>2266</v>
      </c>
      <c r="C2208" s="10" t="s">
        <v>29</v>
      </c>
      <c r="D2208" s="10" t="s">
        <v>30</v>
      </c>
      <c r="E2208" s="5" t="s">
        <v>31</v>
      </c>
      <c r="F2208" s="11" t="s">
        <v>31</v>
      </c>
      <c r="G2208" s="11" t="s">
        <v>31</v>
      </c>
      <c r="H2208" s="11"/>
    </row>
    <row r="2209" spans="1:9" hidden="1">
      <c r="A2209" s="10" t="s">
        <v>15</v>
      </c>
      <c r="B2209" s="15" t="s">
        <v>2267</v>
      </c>
      <c r="C2209" s="10" t="s">
        <v>29</v>
      </c>
      <c r="D2209" s="10" t="s">
        <v>30</v>
      </c>
      <c r="E2209" s="5" t="s">
        <v>31</v>
      </c>
      <c r="F2209" s="11" t="s">
        <v>45</v>
      </c>
      <c r="G2209" s="11" t="s">
        <v>31</v>
      </c>
      <c r="H2209" s="11" t="s">
        <v>2265</v>
      </c>
    </row>
    <row r="2210" spans="1:9" hidden="1">
      <c r="A2210" s="10" t="s">
        <v>15</v>
      </c>
      <c r="B2210" s="15" t="s">
        <v>2268</v>
      </c>
      <c r="C2210" s="10" t="s">
        <v>29</v>
      </c>
      <c r="D2210" s="10" t="s">
        <v>36</v>
      </c>
      <c r="E2210" s="5" t="s">
        <v>31</v>
      </c>
      <c r="F2210" s="11" t="s">
        <v>37</v>
      </c>
      <c r="G2210" s="11" t="s">
        <v>37</v>
      </c>
      <c r="H2210" s="11"/>
    </row>
    <row r="2211" spans="1:9" hidden="1">
      <c r="A2211" s="10" t="s">
        <v>15</v>
      </c>
      <c r="B2211" s="15" t="s">
        <v>2269</v>
      </c>
      <c r="C2211" s="10" t="s">
        <v>29</v>
      </c>
      <c r="D2211" s="10" t="s">
        <v>30</v>
      </c>
      <c r="E2211" s="5" t="s">
        <v>31</v>
      </c>
      <c r="F2211" s="11" t="s">
        <v>31</v>
      </c>
      <c r="G2211" s="11" t="s">
        <v>31</v>
      </c>
      <c r="H2211" s="11"/>
    </row>
    <row r="2212" spans="1:9" hidden="1">
      <c r="A2212" s="10" t="s">
        <v>15</v>
      </c>
      <c r="B2212" s="15" t="s">
        <v>2270</v>
      </c>
      <c r="C2212" s="10" t="s">
        <v>2215</v>
      </c>
      <c r="D2212" s="10" t="s">
        <v>2215</v>
      </c>
      <c r="E2212" s="5" t="s">
        <v>2271</v>
      </c>
      <c r="F2212" s="11" t="s">
        <v>2271</v>
      </c>
      <c r="G2212" s="11" t="s">
        <v>2271</v>
      </c>
      <c r="H2212" s="11"/>
    </row>
    <row r="2213" spans="1:9" hidden="1">
      <c r="A2213" s="10" t="s">
        <v>15</v>
      </c>
      <c r="B2213" s="15" t="s">
        <v>2272</v>
      </c>
      <c r="C2213" s="10" t="s">
        <v>29</v>
      </c>
      <c r="D2213" s="10" t="s">
        <v>36</v>
      </c>
      <c r="E2213" s="5" t="s">
        <v>31</v>
      </c>
      <c r="F2213" s="11" t="s">
        <v>49</v>
      </c>
      <c r="G2213" s="11" t="s">
        <v>49</v>
      </c>
      <c r="H2213" s="11"/>
    </row>
    <row r="2214" spans="1:9" hidden="1">
      <c r="A2214" s="10" t="s">
        <v>15</v>
      </c>
      <c r="B2214" s="15" t="s">
        <v>2273</v>
      </c>
      <c r="C2214" s="10" t="s">
        <v>29</v>
      </c>
      <c r="D2214" s="10" t="s">
        <v>36</v>
      </c>
      <c r="E2214" s="5" t="s">
        <v>31</v>
      </c>
      <c r="F2214" s="11" t="s">
        <v>49</v>
      </c>
      <c r="G2214" s="11" t="s">
        <v>49</v>
      </c>
      <c r="H2214" s="11"/>
    </row>
    <row r="2215" spans="1:9" hidden="1">
      <c r="A2215" s="10" t="s">
        <v>15</v>
      </c>
      <c r="B2215" s="15" t="s">
        <v>2274</v>
      </c>
      <c r="C2215" s="10" t="s">
        <v>2215</v>
      </c>
      <c r="D2215" s="10" t="s">
        <v>2215</v>
      </c>
      <c r="E2215" s="5" t="s">
        <v>2271</v>
      </c>
      <c r="F2215" s="11" t="s">
        <v>2271</v>
      </c>
      <c r="G2215" s="11" t="s">
        <v>2271</v>
      </c>
      <c r="H2215" s="11"/>
    </row>
    <row r="2216" spans="1:9" hidden="1">
      <c r="A2216" s="10" t="s">
        <v>15</v>
      </c>
      <c r="B2216" s="15" t="s">
        <v>2275</v>
      </c>
      <c r="C2216" s="10" t="s">
        <v>54</v>
      </c>
      <c r="D2216" s="10" t="s">
        <v>36</v>
      </c>
      <c r="E2216" s="5" t="s">
        <v>31</v>
      </c>
      <c r="F2216" s="11" t="s">
        <v>49</v>
      </c>
      <c r="G2216" s="11" t="s">
        <v>49</v>
      </c>
      <c r="H2216" s="11"/>
    </row>
    <row r="2217" spans="1:9" hidden="1">
      <c r="A2217" s="10" t="s">
        <v>16</v>
      </c>
      <c r="B2217" t="s">
        <v>2276</v>
      </c>
      <c r="C2217" t="s">
        <v>54</v>
      </c>
      <c r="D2217" t="s">
        <v>36</v>
      </c>
      <c r="E2217" s="5" t="s">
        <v>2277</v>
      </c>
      <c r="F2217" s="10" t="s">
        <v>45</v>
      </c>
      <c r="G2217" t="s">
        <v>45</v>
      </c>
    </row>
    <row r="2218" spans="1:9" hidden="1">
      <c r="A2218" s="10" t="s">
        <v>16</v>
      </c>
      <c r="B2218" t="s">
        <v>2278</v>
      </c>
      <c r="C2218" t="s">
        <v>29</v>
      </c>
      <c r="D2218" t="s">
        <v>36</v>
      </c>
      <c r="E2218" s="5" t="s">
        <v>2277</v>
      </c>
      <c r="F2218" t="s">
        <v>31</v>
      </c>
      <c r="G2218" t="s">
        <v>31</v>
      </c>
    </row>
    <row r="2219" spans="1:9" hidden="1">
      <c r="A2219" s="10" t="s">
        <v>16</v>
      </c>
      <c r="B2219" t="s">
        <v>2279</v>
      </c>
      <c r="C2219" t="s">
        <v>35</v>
      </c>
      <c r="D2219" t="s">
        <v>36</v>
      </c>
      <c r="E2219" s="5" t="s">
        <v>2277</v>
      </c>
      <c r="F2219" t="s">
        <v>37</v>
      </c>
      <c r="G2219" t="s">
        <v>37</v>
      </c>
      <c r="I2219">
        <v>1</v>
      </c>
    </row>
    <row r="2220" spans="1:9" hidden="1">
      <c r="A2220" s="10" t="s">
        <v>16</v>
      </c>
      <c r="B2220" t="s">
        <v>2280</v>
      </c>
      <c r="C2220" t="s">
        <v>42</v>
      </c>
      <c r="D2220" t="s">
        <v>36</v>
      </c>
      <c r="E2220" s="5" t="s">
        <v>2277</v>
      </c>
      <c r="F2220" t="s">
        <v>37</v>
      </c>
      <c r="G2220" t="s">
        <v>37</v>
      </c>
    </row>
    <row r="2221" spans="1:9" hidden="1">
      <c r="A2221" s="10" t="s">
        <v>16</v>
      </c>
      <c r="B2221" t="s">
        <v>2281</v>
      </c>
      <c r="C2221" t="s">
        <v>42</v>
      </c>
      <c r="D2221" t="s">
        <v>36</v>
      </c>
      <c r="E2221" s="5" t="s">
        <v>2277</v>
      </c>
      <c r="F2221" t="s">
        <v>37</v>
      </c>
      <c r="G2221" t="s">
        <v>37</v>
      </c>
    </row>
    <row r="2222" spans="1:9" hidden="1">
      <c r="A2222" s="10" t="s">
        <v>16</v>
      </c>
      <c r="B2222" t="s">
        <v>2282</v>
      </c>
      <c r="C2222" t="s">
        <v>54</v>
      </c>
      <c r="D2222" t="s">
        <v>36</v>
      </c>
      <c r="E2222" s="5" t="s">
        <v>2277</v>
      </c>
      <c r="F2222" t="s">
        <v>45</v>
      </c>
      <c r="G2222" t="s">
        <v>45</v>
      </c>
    </row>
    <row r="2223" spans="1:9" hidden="1">
      <c r="A2223" s="10" t="s">
        <v>16</v>
      </c>
      <c r="B2223" t="s">
        <v>2283</v>
      </c>
      <c r="C2223" t="s">
        <v>54</v>
      </c>
      <c r="D2223" t="s">
        <v>30</v>
      </c>
      <c r="E2223" s="5" t="s">
        <v>2277</v>
      </c>
      <c r="F2223" t="s">
        <v>45</v>
      </c>
      <c r="G2223" t="s">
        <v>45</v>
      </c>
    </row>
    <row r="2224" spans="1:9" hidden="1">
      <c r="A2224" s="10" t="s">
        <v>16</v>
      </c>
      <c r="B2224" t="s">
        <v>2284</v>
      </c>
      <c r="C2224" t="s">
        <v>42</v>
      </c>
      <c r="D2224" t="s">
        <v>36</v>
      </c>
      <c r="E2224" s="5" t="s">
        <v>2277</v>
      </c>
      <c r="F2224" t="s">
        <v>37</v>
      </c>
      <c r="G2224" t="s">
        <v>37</v>
      </c>
    </row>
    <row r="2225" spans="1:11" hidden="1">
      <c r="A2225" s="10" t="s">
        <v>16</v>
      </c>
      <c r="B2225" t="s">
        <v>2285</v>
      </c>
      <c r="C2225" t="s">
        <v>29</v>
      </c>
      <c r="D2225" t="s">
        <v>36</v>
      </c>
      <c r="E2225" s="5" t="s">
        <v>2277</v>
      </c>
      <c r="F2225" t="s">
        <v>45</v>
      </c>
      <c r="G2225" t="s">
        <v>45</v>
      </c>
    </row>
    <row r="2226" spans="1:11" hidden="1">
      <c r="A2226" s="10" t="s">
        <v>16</v>
      </c>
      <c r="B2226" t="s">
        <v>2286</v>
      </c>
      <c r="C2226" t="s">
        <v>29</v>
      </c>
      <c r="D2226" t="s">
        <v>36</v>
      </c>
      <c r="E2226" s="5" t="s">
        <v>2277</v>
      </c>
      <c r="F2226" t="s">
        <v>31</v>
      </c>
      <c r="G2226" t="s">
        <v>31</v>
      </c>
    </row>
    <row r="2227" spans="1:11" hidden="1">
      <c r="A2227" s="10" t="s">
        <v>16</v>
      </c>
      <c r="B2227" t="s">
        <v>2287</v>
      </c>
      <c r="C2227" t="s">
        <v>35</v>
      </c>
      <c r="D2227" t="s">
        <v>36</v>
      </c>
      <c r="E2227" s="5" t="s">
        <v>2277</v>
      </c>
      <c r="F2227" t="s">
        <v>37</v>
      </c>
      <c r="G2227" t="s">
        <v>37</v>
      </c>
      <c r="I2227">
        <v>1</v>
      </c>
    </row>
    <row r="2228" spans="1:11" hidden="1">
      <c r="A2228" s="10" t="s">
        <v>16</v>
      </c>
      <c r="B2228" t="s">
        <v>2288</v>
      </c>
      <c r="C2228" t="s">
        <v>42</v>
      </c>
      <c r="D2228" t="s">
        <v>36</v>
      </c>
      <c r="E2228" s="5" t="s">
        <v>2277</v>
      </c>
      <c r="F2228" t="s">
        <v>49</v>
      </c>
      <c r="G2228" t="s">
        <v>37</v>
      </c>
    </row>
    <row r="2229" spans="1:11" hidden="1">
      <c r="A2229" s="10" t="s">
        <v>16</v>
      </c>
      <c r="B2229" t="s">
        <v>2289</v>
      </c>
      <c r="C2229" t="s">
        <v>60</v>
      </c>
      <c r="D2229" t="s">
        <v>36</v>
      </c>
      <c r="E2229" s="5" t="s">
        <v>2277</v>
      </c>
      <c r="F2229" t="s">
        <v>49</v>
      </c>
      <c r="G2229" t="s">
        <v>49</v>
      </c>
      <c r="I2229">
        <v>1</v>
      </c>
      <c r="K2229" t="b">
        <f>G2229=F2229</f>
        <v>1</v>
      </c>
    </row>
    <row r="2230" spans="1:11" hidden="1">
      <c r="A2230" s="10" t="s">
        <v>16</v>
      </c>
      <c r="B2230" t="s">
        <v>2290</v>
      </c>
      <c r="C2230" t="s">
        <v>35</v>
      </c>
      <c r="D2230" t="s">
        <v>36</v>
      </c>
      <c r="E2230" s="5" t="s">
        <v>2277</v>
      </c>
      <c r="F2230" t="s">
        <v>37</v>
      </c>
      <c r="G2230" t="s">
        <v>37</v>
      </c>
      <c r="I2230">
        <v>1</v>
      </c>
    </row>
    <row r="2231" spans="1:11" hidden="1">
      <c r="A2231" s="10" t="s">
        <v>16</v>
      </c>
      <c r="B2231" t="s">
        <v>2291</v>
      </c>
      <c r="C2231" t="s">
        <v>42</v>
      </c>
      <c r="D2231" t="s">
        <v>30</v>
      </c>
      <c r="E2231" s="5" t="s">
        <v>2277</v>
      </c>
      <c r="F2231" t="s">
        <v>37</v>
      </c>
      <c r="G2231" t="s">
        <v>37</v>
      </c>
    </row>
    <row r="2232" spans="1:11" hidden="1">
      <c r="A2232" s="10" t="s">
        <v>16</v>
      </c>
      <c r="B2232" t="s">
        <v>2292</v>
      </c>
      <c r="C2232" t="s">
        <v>35</v>
      </c>
      <c r="D2232" t="s">
        <v>36</v>
      </c>
      <c r="E2232" s="5" t="s">
        <v>2277</v>
      </c>
      <c r="F2232" t="s">
        <v>37</v>
      </c>
      <c r="G2232" t="s">
        <v>45</v>
      </c>
      <c r="I2232">
        <v>1</v>
      </c>
    </row>
    <row r="2233" spans="1:11" hidden="1">
      <c r="A2233" s="10" t="s">
        <v>16</v>
      </c>
      <c r="B2233" t="s">
        <v>2293</v>
      </c>
      <c r="C2233" t="s">
        <v>35</v>
      </c>
      <c r="D2233" t="s">
        <v>36</v>
      </c>
      <c r="E2233" s="5" t="s">
        <v>2277</v>
      </c>
      <c r="F2233" t="s">
        <v>37</v>
      </c>
      <c r="G2233" t="s">
        <v>37</v>
      </c>
      <c r="I2233">
        <v>1</v>
      </c>
    </row>
    <row r="2234" spans="1:11">
      <c r="A2234" s="10" t="s">
        <v>16</v>
      </c>
      <c r="B2234" t="s">
        <v>2294</v>
      </c>
      <c r="C2234" t="s">
        <v>60</v>
      </c>
      <c r="D2234" t="s">
        <v>36</v>
      </c>
      <c r="E2234" s="5" t="s">
        <v>2277</v>
      </c>
      <c r="F2234" t="s">
        <v>49</v>
      </c>
      <c r="G2234" t="s">
        <v>37</v>
      </c>
      <c r="I2234">
        <v>1</v>
      </c>
      <c r="K2234" t="b">
        <f>G2234=F2234</f>
        <v>0</v>
      </c>
    </row>
    <row r="2235" spans="1:11" hidden="1">
      <c r="A2235" s="10" t="s">
        <v>16</v>
      </c>
      <c r="B2235" t="s">
        <v>2295</v>
      </c>
      <c r="C2235" t="s">
        <v>29</v>
      </c>
      <c r="D2235" t="s">
        <v>30</v>
      </c>
      <c r="E2235" s="5" t="s">
        <v>2277</v>
      </c>
      <c r="F2235" t="s">
        <v>31</v>
      </c>
      <c r="G2235" t="s">
        <v>31</v>
      </c>
    </row>
    <row r="2236" spans="1:11" hidden="1">
      <c r="A2236" s="10" t="s">
        <v>16</v>
      </c>
      <c r="B2236" t="s">
        <v>2296</v>
      </c>
      <c r="C2236" t="s">
        <v>29</v>
      </c>
      <c r="D2236" t="s">
        <v>30</v>
      </c>
      <c r="E2236" s="5" t="s">
        <v>2277</v>
      </c>
      <c r="F2236" t="s">
        <v>31</v>
      </c>
      <c r="G2236" t="s">
        <v>31</v>
      </c>
    </row>
    <row r="2237" spans="1:11" hidden="1">
      <c r="A2237" s="10" t="s">
        <v>16</v>
      </c>
      <c r="B2237" t="s">
        <v>2297</v>
      </c>
      <c r="C2237" t="s">
        <v>29</v>
      </c>
      <c r="D2237" t="s">
        <v>30</v>
      </c>
      <c r="E2237" s="5" t="s">
        <v>2277</v>
      </c>
      <c r="F2237" t="s">
        <v>31</v>
      </c>
      <c r="G2237" t="s">
        <v>31</v>
      </c>
    </row>
    <row r="2238" spans="1:11" hidden="1">
      <c r="A2238" s="10" t="s">
        <v>16</v>
      </c>
      <c r="B2238" t="s">
        <v>2298</v>
      </c>
      <c r="C2238" t="s">
        <v>54</v>
      </c>
      <c r="D2238" t="s">
        <v>30</v>
      </c>
      <c r="E2238" s="5" t="s">
        <v>2277</v>
      </c>
      <c r="F2238" t="s">
        <v>31</v>
      </c>
      <c r="G2238" t="s">
        <v>31</v>
      </c>
    </row>
    <row r="2239" spans="1:11" hidden="1">
      <c r="A2239" s="10" t="s">
        <v>16</v>
      </c>
      <c r="B2239" t="s">
        <v>2299</v>
      </c>
      <c r="C2239" t="s">
        <v>29</v>
      </c>
      <c r="D2239" t="s">
        <v>36</v>
      </c>
      <c r="E2239" s="5" t="s">
        <v>2277</v>
      </c>
      <c r="F2239" t="s">
        <v>31</v>
      </c>
      <c r="G2239" t="s">
        <v>31</v>
      </c>
    </row>
    <row r="2240" spans="1:11" hidden="1">
      <c r="A2240" s="10" t="s">
        <v>16</v>
      </c>
      <c r="B2240" t="s">
        <v>2300</v>
      </c>
      <c r="C2240" t="s">
        <v>29</v>
      </c>
      <c r="D2240" t="s">
        <v>30</v>
      </c>
      <c r="E2240" s="5" t="s">
        <v>2277</v>
      </c>
      <c r="F2240" t="s">
        <v>31</v>
      </c>
      <c r="G2240" t="s">
        <v>31</v>
      </c>
    </row>
    <row r="2241" spans="1:9" hidden="1">
      <c r="A2241" s="10" t="s">
        <v>16</v>
      </c>
      <c r="B2241" t="s">
        <v>2301</v>
      </c>
      <c r="C2241" t="s">
        <v>42</v>
      </c>
      <c r="D2241" t="s">
        <v>30</v>
      </c>
      <c r="E2241" s="5" t="s">
        <v>2277</v>
      </c>
      <c r="F2241" t="s">
        <v>45</v>
      </c>
      <c r="G2241" t="s">
        <v>45</v>
      </c>
    </row>
    <row r="2242" spans="1:9" hidden="1">
      <c r="A2242" s="10" t="s">
        <v>16</v>
      </c>
      <c r="B2242" t="s">
        <v>2302</v>
      </c>
      <c r="C2242" t="s">
        <v>29</v>
      </c>
      <c r="D2242" t="s">
        <v>36</v>
      </c>
      <c r="E2242" s="5" t="s">
        <v>2277</v>
      </c>
      <c r="F2242" t="s">
        <v>31</v>
      </c>
      <c r="G2242" t="s">
        <v>31</v>
      </c>
    </row>
    <row r="2243" spans="1:9" hidden="1">
      <c r="A2243" s="10" t="s">
        <v>16</v>
      </c>
      <c r="B2243" t="s">
        <v>2303</v>
      </c>
      <c r="C2243" t="s">
        <v>42</v>
      </c>
      <c r="D2243" t="s">
        <v>36</v>
      </c>
      <c r="E2243" s="5" t="s">
        <v>2277</v>
      </c>
      <c r="F2243" t="s">
        <v>37</v>
      </c>
      <c r="G2243" t="s">
        <v>37</v>
      </c>
    </row>
    <row r="2244" spans="1:9" hidden="1">
      <c r="A2244" s="10" t="s">
        <v>16</v>
      </c>
      <c r="B2244" t="s">
        <v>2304</v>
      </c>
      <c r="C2244" t="s">
        <v>29</v>
      </c>
      <c r="D2244" t="s">
        <v>30</v>
      </c>
      <c r="E2244" s="5" t="s">
        <v>2277</v>
      </c>
      <c r="F2244" t="s">
        <v>31</v>
      </c>
      <c r="G2244" t="s">
        <v>31</v>
      </c>
    </row>
    <row r="2245" spans="1:9" hidden="1">
      <c r="A2245" s="10" t="s">
        <v>16</v>
      </c>
      <c r="B2245" t="s">
        <v>2305</v>
      </c>
      <c r="C2245" t="s">
        <v>29</v>
      </c>
      <c r="D2245" t="s">
        <v>30</v>
      </c>
      <c r="E2245" s="5" t="s">
        <v>2277</v>
      </c>
      <c r="F2245" t="s">
        <v>31</v>
      </c>
      <c r="G2245" t="s">
        <v>31</v>
      </c>
    </row>
    <row r="2246" spans="1:9" hidden="1">
      <c r="A2246" s="10" t="s">
        <v>16</v>
      </c>
      <c r="B2246" t="s">
        <v>2306</v>
      </c>
      <c r="C2246" t="s">
        <v>42</v>
      </c>
      <c r="D2246" t="s">
        <v>30</v>
      </c>
      <c r="E2246" s="5" t="s">
        <v>2277</v>
      </c>
      <c r="F2246" t="s">
        <v>37</v>
      </c>
      <c r="G2246" t="s">
        <v>37</v>
      </c>
    </row>
    <row r="2247" spans="1:9" hidden="1">
      <c r="A2247" s="10" t="s">
        <v>16</v>
      </c>
      <c r="B2247" t="s">
        <v>2307</v>
      </c>
      <c r="C2247" t="s">
        <v>42</v>
      </c>
      <c r="D2247" t="s">
        <v>30</v>
      </c>
      <c r="E2247" s="5" t="s">
        <v>2277</v>
      </c>
      <c r="F2247" t="s">
        <v>37</v>
      </c>
      <c r="G2247" t="s">
        <v>37</v>
      </c>
    </row>
    <row r="2248" spans="1:9" hidden="1">
      <c r="A2248" s="10" t="s">
        <v>16</v>
      </c>
      <c r="B2248" t="s">
        <v>2308</v>
      </c>
      <c r="C2248" t="s">
        <v>29</v>
      </c>
      <c r="D2248" t="s">
        <v>30</v>
      </c>
      <c r="E2248" s="5" t="s">
        <v>2277</v>
      </c>
      <c r="F2248" t="s">
        <v>31</v>
      </c>
      <c r="G2248" t="s">
        <v>31</v>
      </c>
    </row>
    <row r="2249" spans="1:9" hidden="1">
      <c r="A2249" s="10" t="s">
        <v>16</v>
      </c>
      <c r="B2249" t="s">
        <v>2309</v>
      </c>
      <c r="C2249" t="s">
        <v>35</v>
      </c>
      <c r="D2249" t="s">
        <v>30</v>
      </c>
      <c r="E2249" s="5" t="s">
        <v>2277</v>
      </c>
      <c r="F2249" t="s">
        <v>45</v>
      </c>
      <c r="G2249" t="s">
        <v>45</v>
      </c>
    </row>
    <row r="2250" spans="1:9" hidden="1">
      <c r="A2250" s="10" t="s">
        <v>16</v>
      </c>
      <c r="B2250" t="s">
        <v>2310</v>
      </c>
      <c r="C2250" t="s">
        <v>29</v>
      </c>
      <c r="D2250" t="s">
        <v>30</v>
      </c>
      <c r="E2250" s="5" t="s">
        <v>2277</v>
      </c>
      <c r="F2250" t="s">
        <v>31</v>
      </c>
      <c r="G2250" t="s">
        <v>31</v>
      </c>
    </row>
    <row r="2251" spans="1:9" hidden="1">
      <c r="A2251" s="10" t="s">
        <v>16</v>
      </c>
      <c r="B2251" t="s">
        <v>2311</v>
      </c>
      <c r="C2251" t="s">
        <v>29</v>
      </c>
      <c r="D2251" t="s">
        <v>30</v>
      </c>
      <c r="E2251" s="5" t="s">
        <v>2277</v>
      </c>
      <c r="F2251" t="s">
        <v>31</v>
      </c>
      <c r="G2251" t="s">
        <v>31</v>
      </c>
    </row>
    <row r="2252" spans="1:9" hidden="1">
      <c r="A2252" s="10" t="s">
        <v>16</v>
      </c>
      <c r="B2252" t="s">
        <v>2312</v>
      </c>
      <c r="C2252" t="s">
        <v>35</v>
      </c>
      <c r="D2252" t="s">
        <v>30</v>
      </c>
      <c r="E2252" s="5" t="s">
        <v>2277</v>
      </c>
      <c r="F2252" t="s">
        <v>37</v>
      </c>
      <c r="G2252" t="s">
        <v>45</v>
      </c>
      <c r="I2252">
        <v>1</v>
      </c>
    </row>
    <row r="2253" spans="1:9" hidden="1">
      <c r="A2253" s="10" t="s">
        <v>16</v>
      </c>
      <c r="B2253" t="s">
        <v>2313</v>
      </c>
      <c r="C2253" t="s">
        <v>54</v>
      </c>
      <c r="D2253" t="s">
        <v>36</v>
      </c>
      <c r="E2253" s="5" t="s">
        <v>2277</v>
      </c>
      <c r="F2253" t="s">
        <v>31</v>
      </c>
      <c r="G2253" t="s">
        <v>31</v>
      </c>
    </row>
    <row r="2254" spans="1:9" hidden="1">
      <c r="A2254" s="10" t="s">
        <v>16</v>
      </c>
      <c r="B2254" t="s">
        <v>2314</v>
      </c>
      <c r="C2254" t="s">
        <v>29</v>
      </c>
      <c r="D2254" t="s">
        <v>30</v>
      </c>
      <c r="E2254" s="5" t="s">
        <v>2277</v>
      </c>
      <c r="F2254" t="s">
        <v>31</v>
      </c>
      <c r="G2254" t="s">
        <v>31</v>
      </c>
    </row>
    <row r="2255" spans="1:9" hidden="1">
      <c r="A2255" s="10" t="s">
        <v>16</v>
      </c>
      <c r="B2255" t="s">
        <v>2315</v>
      </c>
      <c r="C2255" t="s">
        <v>42</v>
      </c>
      <c r="D2255" t="s">
        <v>30</v>
      </c>
      <c r="E2255" s="5" t="s">
        <v>2277</v>
      </c>
      <c r="F2255" t="s">
        <v>31</v>
      </c>
      <c r="G2255" t="s">
        <v>31</v>
      </c>
    </row>
    <row r="2256" spans="1:9" hidden="1">
      <c r="A2256" s="10" t="s">
        <v>16</v>
      </c>
      <c r="B2256" t="s">
        <v>2316</v>
      </c>
      <c r="C2256" t="s">
        <v>29</v>
      </c>
      <c r="D2256" t="s">
        <v>30</v>
      </c>
      <c r="E2256" s="5" t="s">
        <v>2277</v>
      </c>
      <c r="F2256" t="s">
        <v>31</v>
      </c>
      <c r="G2256" t="s">
        <v>31</v>
      </c>
    </row>
    <row r="2257" spans="1:7" hidden="1">
      <c r="A2257" s="10" t="s">
        <v>16</v>
      </c>
      <c r="B2257" t="s">
        <v>2317</v>
      </c>
      <c r="C2257" t="s">
        <v>29</v>
      </c>
      <c r="D2257" t="s">
        <v>30</v>
      </c>
      <c r="E2257" s="5" t="s">
        <v>2277</v>
      </c>
      <c r="F2257" t="s">
        <v>31</v>
      </c>
      <c r="G2257" t="s">
        <v>31</v>
      </c>
    </row>
    <row r="2258" spans="1:7" hidden="1">
      <c r="A2258" s="10" t="s">
        <v>16</v>
      </c>
      <c r="B2258" t="s">
        <v>2318</v>
      </c>
      <c r="C2258" t="s">
        <v>29</v>
      </c>
      <c r="D2258" t="s">
        <v>36</v>
      </c>
      <c r="E2258" s="5" t="s">
        <v>2277</v>
      </c>
      <c r="F2258" t="s">
        <v>31</v>
      </c>
      <c r="G2258" t="s">
        <v>31</v>
      </c>
    </row>
    <row r="2259" spans="1:7" hidden="1">
      <c r="A2259" s="10" t="s">
        <v>16</v>
      </c>
      <c r="B2259" t="s">
        <v>2319</v>
      </c>
      <c r="C2259" t="s">
        <v>29</v>
      </c>
      <c r="D2259" t="s">
        <v>30</v>
      </c>
      <c r="E2259" s="5" t="s">
        <v>2277</v>
      </c>
      <c r="F2259" t="s">
        <v>31</v>
      </c>
      <c r="G2259" t="s">
        <v>31</v>
      </c>
    </row>
    <row r="2260" spans="1:7" hidden="1">
      <c r="A2260" s="10" t="s">
        <v>16</v>
      </c>
      <c r="B2260" t="s">
        <v>2320</v>
      </c>
      <c r="C2260" t="s">
        <v>29</v>
      </c>
      <c r="D2260" t="s">
        <v>30</v>
      </c>
      <c r="E2260" s="5" t="s">
        <v>2277</v>
      </c>
      <c r="F2260" t="s">
        <v>37</v>
      </c>
      <c r="G2260" t="s">
        <v>45</v>
      </c>
    </row>
    <row r="2261" spans="1:7" hidden="1">
      <c r="A2261" s="10" t="s">
        <v>16</v>
      </c>
      <c r="B2261" t="s">
        <v>2321</v>
      </c>
      <c r="C2261" t="s">
        <v>35</v>
      </c>
      <c r="D2261" t="s">
        <v>30</v>
      </c>
      <c r="E2261" s="5" t="s">
        <v>2277</v>
      </c>
      <c r="F2261" t="s">
        <v>31</v>
      </c>
      <c r="G2261" t="s">
        <v>31</v>
      </c>
    </row>
    <row r="2262" spans="1:7" hidden="1">
      <c r="A2262" s="10" t="s">
        <v>16</v>
      </c>
      <c r="B2262" t="s">
        <v>2322</v>
      </c>
      <c r="C2262" t="s">
        <v>29</v>
      </c>
      <c r="D2262" t="s">
        <v>30</v>
      </c>
      <c r="E2262" s="5" t="s">
        <v>2277</v>
      </c>
      <c r="F2262" t="s">
        <v>31</v>
      </c>
      <c r="G2262" t="s">
        <v>31</v>
      </c>
    </row>
    <row r="2263" spans="1:7" hidden="1">
      <c r="A2263" s="10" t="s">
        <v>16</v>
      </c>
      <c r="B2263" t="s">
        <v>2323</v>
      </c>
      <c r="C2263" t="s">
        <v>29</v>
      </c>
      <c r="D2263" t="s">
        <v>30</v>
      </c>
      <c r="E2263" s="5" t="s">
        <v>2277</v>
      </c>
      <c r="F2263" t="s">
        <v>31</v>
      </c>
      <c r="G2263" t="s">
        <v>31</v>
      </c>
    </row>
    <row r="2264" spans="1:7" hidden="1">
      <c r="A2264" s="10" t="s">
        <v>16</v>
      </c>
      <c r="B2264" t="s">
        <v>2324</v>
      </c>
      <c r="C2264" t="s">
        <v>29</v>
      </c>
      <c r="D2264" t="s">
        <v>30</v>
      </c>
      <c r="E2264" s="5" t="s">
        <v>2277</v>
      </c>
      <c r="F2264" t="s">
        <v>31</v>
      </c>
      <c r="G2264" t="s">
        <v>31</v>
      </c>
    </row>
    <row r="2265" spans="1:7" hidden="1">
      <c r="A2265" s="10" t="s">
        <v>16</v>
      </c>
      <c r="B2265" t="s">
        <v>2325</v>
      </c>
      <c r="C2265" t="s">
        <v>29</v>
      </c>
      <c r="D2265" t="s">
        <v>30</v>
      </c>
      <c r="E2265" s="5" t="s">
        <v>2277</v>
      </c>
      <c r="F2265" t="s">
        <v>31</v>
      </c>
      <c r="G2265" t="s">
        <v>31</v>
      </c>
    </row>
    <row r="2266" spans="1:7" hidden="1">
      <c r="A2266" s="10" t="s">
        <v>16</v>
      </c>
      <c r="B2266" t="s">
        <v>2326</v>
      </c>
      <c r="C2266" t="s">
        <v>29</v>
      </c>
      <c r="D2266" t="s">
        <v>30</v>
      </c>
      <c r="E2266" s="5" t="s">
        <v>2277</v>
      </c>
      <c r="F2266" t="s">
        <v>31</v>
      </c>
      <c r="G2266" t="s">
        <v>31</v>
      </c>
    </row>
    <row r="2267" spans="1:7" hidden="1">
      <c r="A2267" s="10" t="s">
        <v>16</v>
      </c>
      <c r="B2267" t="s">
        <v>2327</v>
      </c>
      <c r="C2267" t="s">
        <v>29</v>
      </c>
      <c r="D2267" t="s">
        <v>30</v>
      </c>
      <c r="E2267" s="5" t="s">
        <v>2277</v>
      </c>
      <c r="F2267" t="s">
        <v>31</v>
      </c>
      <c r="G2267" t="s">
        <v>31</v>
      </c>
    </row>
    <row r="2268" spans="1:7" hidden="1">
      <c r="A2268" s="10" t="s">
        <v>16</v>
      </c>
      <c r="B2268" t="s">
        <v>2328</v>
      </c>
      <c r="C2268" t="s">
        <v>42</v>
      </c>
      <c r="D2268" t="s">
        <v>30</v>
      </c>
      <c r="E2268" s="5" t="s">
        <v>2277</v>
      </c>
      <c r="F2268" t="s">
        <v>37</v>
      </c>
      <c r="G2268" t="s">
        <v>37</v>
      </c>
    </row>
    <row r="2269" spans="1:7" hidden="1">
      <c r="A2269" s="10" t="s">
        <v>16</v>
      </c>
      <c r="B2269" t="s">
        <v>2329</v>
      </c>
      <c r="C2269" t="s">
        <v>54</v>
      </c>
      <c r="D2269" t="s">
        <v>30</v>
      </c>
      <c r="E2269" s="5" t="s">
        <v>2277</v>
      </c>
      <c r="F2269" t="s">
        <v>45</v>
      </c>
      <c r="G2269" t="s">
        <v>45</v>
      </c>
    </row>
    <row r="2270" spans="1:7" hidden="1">
      <c r="A2270" s="10" t="s">
        <v>16</v>
      </c>
      <c r="B2270" t="s">
        <v>2330</v>
      </c>
      <c r="C2270" t="s">
        <v>29</v>
      </c>
      <c r="D2270" t="s">
        <v>30</v>
      </c>
      <c r="E2270" s="5" t="s">
        <v>2277</v>
      </c>
      <c r="F2270" t="s">
        <v>31</v>
      </c>
      <c r="G2270" t="s">
        <v>31</v>
      </c>
    </row>
    <row r="2271" spans="1:7" hidden="1">
      <c r="A2271" s="10" t="s">
        <v>16</v>
      </c>
      <c r="B2271" t="s">
        <v>2331</v>
      </c>
      <c r="C2271" t="s">
        <v>29</v>
      </c>
      <c r="D2271" t="s">
        <v>30</v>
      </c>
      <c r="E2271" s="5" t="s">
        <v>2277</v>
      </c>
      <c r="F2271" t="s">
        <v>45</v>
      </c>
      <c r="G2271" t="s">
        <v>31</v>
      </c>
    </row>
    <row r="2272" spans="1:7" hidden="1">
      <c r="A2272" s="10" t="s">
        <v>16</v>
      </c>
      <c r="B2272" t="s">
        <v>2332</v>
      </c>
      <c r="C2272" t="s">
        <v>29</v>
      </c>
      <c r="D2272" t="s">
        <v>30</v>
      </c>
      <c r="E2272" s="5" t="s">
        <v>2277</v>
      </c>
      <c r="F2272" t="s">
        <v>31</v>
      </c>
      <c r="G2272" t="s">
        <v>31</v>
      </c>
    </row>
    <row r="2273" spans="1:7" hidden="1">
      <c r="A2273" s="10" t="s">
        <v>16</v>
      </c>
      <c r="B2273" t="s">
        <v>2333</v>
      </c>
      <c r="C2273" t="s">
        <v>29</v>
      </c>
      <c r="D2273" t="s">
        <v>30</v>
      </c>
      <c r="E2273" s="5" t="s">
        <v>2277</v>
      </c>
      <c r="F2273" t="s">
        <v>31</v>
      </c>
      <c r="G2273" t="s">
        <v>31</v>
      </c>
    </row>
    <row r="2274" spans="1:7" hidden="1">
      <c r="A2274" s="10" t="s">
        <v>16</v>
      </c>
      <c r="B2274" t="s">
        <v>2334</v>
      </c>
      <c r="C2274" t="s">
        <v>29</v>
      </c>
      <c r="D2274" t="s">
        <v>30</v>
      </c>
      <c r="E2274" s="5" t="s">
        <v>2277</v>
      </c>
      <c r="F2274" t="s">
        <v>37</v>
      </c>
      <c r="G2274" t="s">
        <v>45</v>
      </c>
    </row>
    <row r="2275" spans="1:7" hidden="1">
      <c r="A2275" s="10" t="s">
        <v>16</v>
      </c>
      <c r="B2275" t="s">
        <v>2335</v>
      </c>
      <c r="C2275" t="s">
        <v>54</v>
      </c>
      <c r="D2275" t="s">
        <v>30</v>
      </c>
      <c r="E2275" s="5" t="s">
        <v>2277</v>
      </c>
      <c r="F2275" t="s">
        <v>31</v>
      </c>
      <c r="G2275" t="s">
        <v>31</v>
      </c>
    </row>
    <row r="2276" spans="1:7" hidden="1">
      <c r="A2276" s="10" t="s">
        <v>16</v>
      </c>
      <c r="B2276" t="s">
        <v>2336</v>
      </c>
      <c r="C2276" t="s">
        <v>29</v>
      </c>
      <c r="D2276" t="s">
        <v>30</v>
      </c>
      <c r="E2276" s="5" t="s">
        <v>2277</v>
      </c>
      <c r="F2276" t="s">
        <v>31</v>
      </c>
      <c r="G2276" t="s">
        <v>31</v>
      </c>
    </row>
    <row r="2277" spans="1:7" hidden="1">
      <c r="A2277" s="10" t="s">
        <v>16</v>
      </c>
      <c r="B2277" t="s">
        <v>2337</v>
      </c>
      <c r="C2277" t="s">
        <v>42</v>
      </c>
      <c r="D2277" t="s">
        <v>30</v>
      </c>
      <c r="E2277" s="5" t="s">
        <v>2277</v>
      </c>
      <c r="F2277" t="s">
        <v>49</v>
      </c>
      <c r="G2277" t="s">
        <v>37</v>
      </c>
    </row>
    <row r="2278" spans="1:7" hidden="1">
      <c r="A2278" s="10" t="s">
        <v>16</v>
      </c>
      <c r="B2278" t="s">
        <v>2338</v>
      </c>
      <c r="C2278" t="s">
        <v>29</v>
      </c>
      <c r="D2278" t="s">
        <v>30</v>
      </c>
      <c r="E2278" s="5" t="s">
        <v>2277</v>
      </c>
      <c r="F2278" t="s">
        <v>31</v>
      </c>
      <c r="G2278" t="s">
        <v>31</v>
      </c>
    </row>
    <row r="2279" spans="1:7" hidden="1">
      <c r="A2279" s="10" t="s">
        <v>16</v>
      </c>
      <c r="B2279" t="s">
        <v>2339</v>
      </c>
      <c r="C2279" t="s">
        <v>29</v>
      </c>
      <c r="D2279" t="s">
        <v>30</v>
      </c>
      <c r="E2279" s="5" t="s">
        <v>2277</v>
      </c>
      <c r="F2279" t="s">
        <v>31</v>
      </c>
      <c r="G2279" t="s">
        <v>31</v>
      </c>
    </row>
    <row r="2280" spans="1:7" hidden="1">
      <c r="A2280" s="10" t="s">
        <v>16</v>
      </c>
      <c r="B2280" t="s">
        <v>2340</v>
      </c>
      <c r="C2280" t="s">
        <v>29</v>
      </c>
      <c r="D2280" t="s">
        <v>30</v>
      </c>
      <c r="E2280" s="5" t="s">
        <v>2277</v>
      </c>
      <c r="F2280" t="s">
        <v>31</v>
      </c>
      <c r="G2280" t="s">
        <v>31</v>
      </c>
    </row>
    <row r="2281" spans="1:7" hidden="1">
      <c r="A2281" s="10" t="s">
        <v>16</v>
      </c>
      <c r="B2281" t="s">
        <v>2341</v>
      </c>
      <c r="C2281" t="s">
        <v>29</v>
      </c>
      <c r="D2281" t="s">
        <v>36</v>
      </c>
      <c r="E2281" s="5" t="s">
        <v>2277</v>
      </c>
      <c r="F2281" t="s">
        <v>45</v>
      </c>
      <c r="G2281" t="s">
        <v>31</v>
      </c>
    </row>
    <row r="2282" spans="1:7" hidden="1">
      <c r="A2282" s="10" t="s">
        <v>16</v>
      </c>
      <c r="B2282" t="s">
        <v>2342</v>
      </c>
      <c r="C2282" t="s">
        <v>29</v>
      </c>
      <c r="D2282" t="s">
        <v>30</v>
      </c>
      <c r="E2282" s="5" t="s">
        <v>2277</v>
      </c>
      <c r="F2282" t="s">
        <v>31</v>
      </c>
      <c r="G2282" t="s">
        <v>31</v>
      </c>
    </row>
    <row r="2283" spans="1:7" hidden="1">
      <c r="A2283" s="10" t="s">
        <v>16</v>
      </c>
      <c r="B2283" t="s">
        <v>2343</v>
      </c>
      <c r="C2283" t="s">
        <v>29</v>
      </c>
      <c r="D2283" t="s">
        <v>30</v>
      </c>
      <c r="E2283" s="5" t="s">
        <v>2277</v>
      </c>
      <c r="F2283" t="s">
        <v>37</v>
      </c>
      <c r="G2283" t="s">
        <v>45</v>
      </c>
    </row>
    <row r="2284" spans="1:7" hidden="1">
      <c r="A2284" s="10" t="s">
        <v>16</v>
      </c>
      <c r="B2284" t="s">
        <v>2344</v>
      </c>
      <c r="C2284" t="s">
        <v>29</v>
      </c>
      <c r="D2284" t="s">
        <v>30</v>
      </c>
      <c r="E2284" s="5" t="s">
        <v>2277</v>
      </c>
      <c r="F2284" t="s">
        <v>31</v>
      </c>
      <c r="G2284" t="s">
        <v>31</v>
      </c>
    </row>
    <row r="2285" spans="1:7" hidden="1">
      <c r="A2285" s="10" t="s">
        <v>16</v>
      </c>
      <c r="B2285" t="s">
        <v>2345</v>
      </c>
      <c r="C2285" t="s">
        <v>29</v>
      </c>
      <c r="D2285" t="s">
        <v>30</v>
      </c>
      <c r="E2285" s="5" t="s">
        <v>2277</v>
      </c>
      <c r="F2285" t="s">
        <v>31</v>
      </c>
      <c r="G2285" t="s">
        <v>31</v>
      </c>
    </row>
    <row r="2286" spans="1:7" hidden="1">
      <c r="A2286" s="10" t="s">
        <v>16</v>
      </c>
      <c r="B2286" t="s">
        <v>2346</v>
      </c>
      <c r="C2286" t="s">
        <v>42</v>
      </c>
      <c r="D2286" t="s">
        <v>30</v>
      </c>
      <c r="E2286" s="5" t="s">
        <v>2277</v>
      </c>
      <c r="F2286" t="s">
        <v>37</v>
      </c>
      <c r="G2286" t="s">
        <v>37</v>
      </c>
    </row>
    <row r="2287" spans="1:7" hidden="1">
      <c r="A2287" s="10" t="s">
        <v>16</v>
      </c>
      <c r="B2287" t="s">
        <v>2347</v>
      </c>
      <c r="C2287" t="s">
        <v>29</v>
      </c>
      <c r="D2287" t="s">
        <v>30</v>
      </c>
      <c r="E2287" s="5" t="s">
        <v>2277</v>
      </c>
      <c r="F2287" t="s">
        <v>31</v>
      </c>
      <c r="G2287" t="s">
        <v>31</v>
      </c>
    </row>
    <row r="2288" spans="1:7" hidden="1">
      <c r="A2288" s="10" t="s">
        <v>16</v>
      </c>
      <c r="B2288" t="s">
        <v>2348</v>
      </c>
      <c r="C2288" t="s">
        <v>29</v>
      </c>
      <c r="D2288" t="s">
        <v>30</v>
      </c>
      <c r="E2288" s="5" t="s">
        <v>2277</v>
      </c>
      <c r="F2288" t="s">
        <v>31</v>
      </c>
      <c r="G2288" t="s">
        <v>31</v>
      </c>
    </row>
    <row r="2289" spans="1:9" hidden="1">
      <c r="A2289" s="10" t="s">
        <v>16</v>
      </c>
      <c r="B2289" t="s">
        <v>2349</v>
      </c>
      <c r="C2289" t="s">
        <v>54</v>
      </c>
      <c r="D2289" t="s">
        <v>30</v>
      </c>
      <c r="E2289" s="5" t="s">
        <v>2277</v>
      </c>
      <c r="F2289" t="s">
        <v>45</v>
      </c>
      <c r="G2289" t="s">
        <v>31</v>
      </c>
    </row>
    <row r="2290" spans="1:9" hidden="1">
      <c r="A2290" s="10" t="s">
        <v>16</v>
      </c>
      <c r="B2290" t="s">
        <v>2350</v>
      </c>
      <c r="C2290" t="s">
        <v>35</v>
      </c>
      <c r="D2290" t="s">
        <v>30</v>
      </c>
      <c r="E2290" s="5" t="s">
        <v>2277</v>
      </c>
      <c r="F2290" t="s">
        <v>37</v>
      </c>
      <c r="G2290" t="s">
        <v>37</v>
      </c>
      <c r="I2290">
        <v>1</v>
      </c>
    </row>
    <row r="2291" spans="1:9" hidden="1">
      <c r="A2291" s="10" t="s">
        <v>16</v>
      </c>
      <c r="B2291" t="s">
        <v>2351</v>
      </c>
      <c r="C2291" t="s">
        <v>29</v>
      </c>
      <c r="D2291" t="s">
        <v>30</v>
      </c>
      <c r="E2291" s="5" t="s">
        <v>2277</v>
      </c>
      <c r="F2291" t="s">
        <v>45</v>
      </c>
      <c r="G2291" t="s">
        <v>31</v>
      </c>
    </row>
    <row r="2292" spans="1:9" hidden="1">
      <c r="A2292" s="10" t="s">
        <v>16</v>
      </c>
      <c r="B2292" t="s">
        <v>2352</v>
      </c>
      <c r="C2292" t="s">
        <v>29</v>
      </c>
      <c r="D2292" t="s">
        <v>30</v>
      </c>
      <c r="E2292" s="5" t="s">
        <v>2277</v>
      </c>
      <c r="F2292" t="s">
        <v>31</v>
      </c>
      <c r="G2292" t="s">
        <v>31</v>
      </c>
    </row>
    <row r="2293" spans="1:9" hidden="1">
      <c r="A2293" s="10" t="s">
        <v>16</v>
      </c>
      <c r="B2293" t="s">
        <v>2353</v>
      </c>
      <c r="C2293" t="s">
        <v>29</v>
      </c>
      <c r="D2293" t="s">
        <v>30</v>
      </c>
      <c r="E2293" s="5" t="s">
        <v>2277</v>
      </c>
      <c r="F2293" t="s">
        <v>31</v>
      </c>
      <c r="G2293" t="s">
        <v>31</v>
      </c>
    </row>
    <row r="2294" spans="1:9" hidden="1">
      <c r="A2294" s="10" t="s">
        <v>16</v>
      </c>
      <c r="B2294" t="s">
        <v>2354</v>
      </c>
      <c r="C2294" t="s">
        <v>29</v>
      </c>
      <c r="D2294" t="s">
        <v>30</v>
      </c>
      <c r="E2294" s="5" t="s">
        <v>2277</v>
      </c>
      <c r="F2294" t="s">
        <v>45</v>
      </c>
      <c r="G2294" t="s">
        <v>45</v>
      </c>
    </row>
    <row r="2295" spans="1:9" hidden="1">
      <c r="A2295" s="10" t="s">
        <v>16</v>
      </c>
      <c r="B2295" t="s">
        <v>2355</v>
      </c>
      <c r="C2295" t="s">
        <v>42</v>
      </c>
      <c r="D2295" t="s">
        <v>30</v>
      </c>
      <c r="E2295" s="5" t="s">
        <v>2277</v>
      </c>
      <c r="F2295" t="s">
        <v>45</v>
      </c>
      <c r="G2295" t="s">
        <v>45</v>
      </c>
    </row>
    <row r="2296" spans="1:9" hidden="1">
      <c r="A2296" s="10" t="s">
        <v>16</v>
      </c>
      <c r="B2296" t="s">
        <v>2356</v>
      </c>
      <c r="C2296" t="s">
        <v>29</v>
      </c>
      <c r="D2296" t="s">
        <v>30</v>
      </c>
      <c r="E2296" s="5" t="s">
        <v>2277</v>
      </c>
      <c r="F2296" t="s">
        <v>37</v>
      </c>
      <c r="G2296" t="s">
        <v>45</v>
      </c>
    </row>
    <row r="2297" spans="1:9" hidden="1">
      <c r="A2297" s="10" t="s">
        <v>16</v>
      </c>
      <c r="B2297" t="s">
        <v>2357</v>
      </c>
      <c r="C2297" t="s">
        <v>54</v>
      </c>
      <c r="D2297" t="s">
        <v>30</v>
      </c>
      <c r="E2297" s="5" t="s">
        <v>2277</v>
      </c>
      <c r="F2297" t="s">
        <v>45</v>
      </c>
      <c r="G2297" t="s">
        <v>45</v>
      </c>
    </row>
    <row r="2298" spans="1:9" hidden="1">
      <c r="A2298" s="10" t="s">
        <v>16</v>
      </c>
      <c r="B2298" t="s">
        <v>2358</v>
      </c>
      <c r="C2298" t="s">
        <v>54</v>
      </c>
      <c r="D2298" t="s">
        <v>30</v>
      </c>
      <c r="E2298" s="5" t="s">
        <v>2277</v>
      </c>
      <c r="F2298" t="s">
        <v>49</v>
      </c>
      <c r="G2298" t="s">
        <v>37</v>
      </c>
    </row>
    <row r="2299" spans="1:9" hidden="1">
      <c r="A2299" s="10" t="s">
        <v>16</v>
      </c>
      <c r="B2299" t="s">
        <v>2359</v>
      </c>
      <c r="C2299" t="s">
        <v>29</v>
      </c>
      <c r="D2299" t="s">
        <v>30</v>
      </c>
      <c r="E2299" s="5" t="s">
        <v>2277</v>
      </c>
      <c r="F2299" t="s">
        <v>31</v>
      </c>
      <c r="G2299" t="s">
        <v>31</v>
      </c>
    </row>
    <row r="2300" spans="1:9" hidden="1">
      <c r="A2300" s="10" t="s">
        <v>16</v>
      </c>
      <c r="B2300" t="s">
        <v>2360</v>
      </c>
      <c r="C2300" t="s">
        <v>29</v>
      </c>
      <c r="D2300" t="s">
        <v>30</v>
      </c>
      <c r="E2300" s="5" t="s">
        <v>2277</v>
      </c>
      <c r="F2300" t="s">
        <v>31</v>
      </c>
      <c r="G2300" t="s">
        <v>31</v>
      </c>
    </row>
    <row r="2301" spans="1:9" hidden="1">
      <c r="A2301" s="10" t="s">
        <v>16</v>
      </c>
      <c r="B2301" t="s">
        <v>2361</v>
      </c>
      <c r="C2301" t="s">
        <v>29</v>
      </c>
      <c r="D2301" t="s">
        <v>30</v>
      </c>
      <c r="E2301" s="5" t="s">
        <v>2277</v>
      </c>
      <c r="F2301" t="s">
        <v>31</v>
      </c>
      <c r="G2301" t="s">
        <v>31</v>
      </c>
    </row>
    <row r="2302" spans="1:9" hidden="1">
      <c r="A2302" s="10" t="s">
        <v>16</v>
      </c>
      <c r="B2302" t="s">
        <v>2362</v>
      </c>
      <c r="C2302" t="s">
        <v>29</v>
      </c>
      <c r="D2302" t="s">
        <v>30</v>
      </c>
      <c r="E2302" s="5" t="s">
        <v>2277</v>
      </c>
      <c r="F2302" t="s">
        <v>31</v>
      </c>
      <c r="G2302" t="s">
        <v>31</v>
      </c>
    </row>
    <row r="2303" spans="1:9" hidden="1">
      <c r="A2303" s="10" t="s">
        <v>16</v>
      </c>
      <c r="B2303" t="s">
        <v>2363</v>
      </c>
      <c r="C2303" t="s">
        <v>29</v>
      </c>
      <c r="D2303" t="s">
        <v>30</v>
      </c>
      <c r="E2303" s="5" t="s">
        <v>2277</v>
      </c>
      <c r="F2303" t="s">
        <v>31</v>
      </c>
      <c r="G2303" t="s">
        <v>31</v>
      </c>
    </row>
    <row r="2304" spans="1:9" hidden="1">
      <c r="A2304" s="10" t="s">
        <v>16</v>
      </c>
      <c r="B2304" t="s">
        <v>2364</v>
      </c>
      <c r="C2304" t="s">
        <v>42</v>
      </c>
      <c r="D2304" t="s">
        <v>36</v>
      </c>
      <c r="E2304" s="5" t="s">
        <v>2277</v>
      </c>
      <c r="F2304" t="s">
        <v>37</v>
      </c>
      <c r="G2304" t="s">
        <v>37</v>
      </c>
    </row>
    <row r="2305" spans="1:9" hidden="1">
      <c r="A2305" s="10" t="s">
        <v>16</v>
      </c>
      <c r="B2305" t="s">
        <v>2365</v>
      </c>
      <c r="C2305" t="s">
        <v>42</v>
      </c>
      <c r="D2305" t="s">
        <v>30</v>
      </c>
      <c r="E2305" s="5" t="s">
        <v>2277</v>
      </c>
      <c r="F2305" t="s">
        <v>37</v>
      </c>
      <c r="G2305" t="s">
        <v>37</v>
      </c>
    </row>
    <row r="2306" spans="1:9" hidden="1">
      <c r="A2306" s="10" t="s">
        <v>16</v>
      </c>
      <c r="B2306" t="s">
        <v>2366</v>
      </c>
      <c r="C2306" t="s">
        <v>35</v>
      </c>
      <c r="D2306" t="s">
        <v>30</v>
      </c>
      <c r="E2306" s="5" t="s">
        <v>2277</v>
      </c>
      <c r="F2306" t="s">
        <v>37</v>
      </c>
      <c r="G2306" t="s">
        <v>37</v>
      </c>
      <c r="I2306">
        <v>1</v>
      </c>
    </row>
    <row r="2307" spans="1:9" hidden="1">
      <c r="A2307" s="10" t="s">
        <v>16</v>
      </c>
      <c r="B2307" t="s">
        <v>2367</v>
      </c>
      <c r="C2307" t="s">
        <v>29</v>
      </c>
      <c r="D2307" t="s">
        <v>30</v>
      </c>
      <c r="E2307" s="5" t="s">
        <v>2277</v>
      </c>
      <c r="F2307" t="s">
        <v>31</v>
      </c>
      <c r="G2307" t="s">
        <v>31</v>
      </c>
    </row>
    <row r="2308" spans="1:9" hidden="1">
      <c r="A2308" s="10" t="s">
        <v>16</v>
      </c>
      <c r="B2308" t="s">
        <v>2368</v>
      </c>
      <c r="C2308" t="s">
        <v>54</v>
      </c>
      <c r="D2308" t="s">
        <v>30</v>
      </c>
      <c r="E2308" s="5" t="s">
        <v>2277</v>
      </c>
      <c r="F2308" t="s">
        <v>37</v>
      </c>
      <c r="G2308" t="s">
        <v>37</v>
      </c>
    </row>
    <row r="2309" spans="1:9" hidden="1">
      <c r="A2309" s="10" t="s">
        <v>16</v>
      </c>
      <c r="B2309" t="s">
        <v>2369</v>
      </c>
      <c r="C2309" t="s">
        <v>29</v>
      </c>
      <c r="D2309" t="s">
        <v>30</v>
      </c>
      <c r="E2309" s="5" t="s">
        <v>2277</v>
      </c>
      <c r="F2309" t="s">
        <v>45</v>
      </c>
      <c r="G2309" t="s">
        <v>45</v>
      </c>
    </row>
    <row r="2310" spans="1:9" hidden="1">
      <c r="A2310" s="10" t="s">
        <v>16</v>
      </c>
      <c r="B2310" t="s">
        <v>2370</v>
      </c>
      <c r="C2310" t="s">
        <v>29</v>
      </c>
      <c r="D2310" t="s">
        <v>30</v>
      </c>
      <c r="E2310" s="5" t="s">
        <v>2277</v>
      </c>
      <c r="F2310" t="s">
        <v>31</v>
      </c>
      <c r="G2310" t="s">
        <v>31</v>
      </c>
    </row>
    <row r="2311" spans="1:9" hidden="1">
      <c r="A2311" s="10" t="s">
        <v>16</v>
      </c>
      <c r="B2311" t="s">
        <v>2371</v>
      </c>
      <c r="C2311" t="s">
        <v>29</v>
      </c>
      <c r="D2311" t="s">
        <v>30</v>
      </c>
      <c r="E2311" s="5" t="s">
        <v>2277</v>
      </c>
      <c r="F2311" t="s">
        <v>45</v>
      </c>
      <c r="G2311" t="s">
        <v>45</v>
      </c>
    </row>
    <row r="2312" spans="1:9" hidden="1">
      <c r="A2312" s="10" t="s">
        <v>16</v>
      </c>
      <c r="B2312" t="s">
        <v>2372</v>
      </c>
      <c r="C2312" t="s">
        <v>29</v>
      </c>
      <c r="D2312" t="s">
        <v>30</v>
      </c>
      <c r="E2312" s="5" t="s">
        <v>2277</v>
      </c>
      <c r="F2312" t="s">
        <v>31</v>
      </c>
      <c r="G2312" t="s">
        <v>31</v>
      </c>
    </row>
    <row r="2313" spans="1:9" hidden="1">
      <c r="A2313" s="10" t="s">
        <v>16</v>
      </c>
      <c r="B2313" t="s">
        <v>2373</v>
      </c>
      <c r="C2313" t="s">
        <v>54</v>
      </c>
      <c r="D2313" t="s">
        <v>30</v>
      </c>
      <c r="E2313" s="5" t="s">
        <v>2277</v>
      </c>
      <c r="F2313" t="s">
        <v>37</v>
      </c>
      <c r="G2313" t="s">
        <v>37</v>
      </c>
    </row>
    <row r="2314" spans="1:9" hidden="1">
      <c r="A2314" s="10" t="s">
        <v>16</v>
      </c>
      <c r="B2314" t="s">
        <v>2374</v>
      </c>
      <c r="C2314" t="s">
        <v>29</v>
      </c>
      <c r="D2314" t="s">
        <v>30</v>
      </c>
      <c r="E2314" s="5" t="s">
        <v>2277</v>
      </c>
      <c r="F2314" t="s">
        <v>37</v>
      </c>
      <c r="G2314" t="s">
        <v>37</v>
      </c>
    </row>
    <row r="2315" spans="1:9" hidden="1">
      <c r="A2315" s="10" t="s">
        <v>16</v>
      </c>
      <c r="B2315" t="s">
        <v>2375</v>
      </c>
      <c r="C2315" t="s">
        <v>29</v>
      </c>
      <c r="D2315" t="s">
        <v>30</v>
      </c>
      <c r="E2315" s="5" t="s">
        <v>2277</v>
      </c>
      <c r="F2315" t="s">
        <v>31</v>
      </c>
      <c r="G2315" t="s">
        <v>31</v>
      </c>
    </row>
    <row r="2316" spans="1:9" hidden="1">
      <c r="A2316" s="10" t="s">
        <v>16</v>
      </c>
      <c r="B2316" t="s">
        <v>2376</v>
      </c>
      <c r="C2316" t="s">
        <v>29</v>
      </c>
      <c r="D2316" t="s">
        <v>30</v>
      </c>
      <c r="E2316" s="5" t="s">
        <v>2277</v>
      </c>
      <c r="F2316" t="s">
        <v>37</v>
      </c>
      <c r="G2316" t="s">
        <v>37</v>
      </c>
    </row>
    <row r="2317" spans="1:9" hidden="1">
      <c r="A2317" s="10" t="s">
        <v>16</v>
      </c>
      <c r="B2317" t="s">
        <v>2377</v>
      </c>
      <c r="C2317" t="s">
        <v>42</v>
      </c>
      <c r="D2317" t="s">
        <v>30</v>
      </c>
      <c r="E2317" s="5" t="s">
        <v>2277</v>
      </c>
      <c r="F2317" t="s">
        <v>37</v>
      </c>
      <c r="G2317" t="s">
        <v>37</v>
      </c>
    </row>
    <row r="2318" spans="1:9" hidden="1">
      <c r="A2318" s="10" t="s">
        <v>16</v>
      </c>
      <c r="B2318" t="s">
        <v>2378</v>
      </c>
      <c r="C2318" t="s">
        <v>42</v>
      </c>
      <c r="D2318" t="s">
        <v>30</v>
      </c>
      <c r="E2318" s="5" t="s">
        <v>2277</v>
      </c>
      <c r="F2318" t="s">
        <v>37</v>
      </c>
      <c r="G2318" t="s">
        <v>37</v>
      </c>
    </row>
    <row r="2319" spans="1:9" hidden="1">
      <c r="A2319" s="10" t="s">
        <v>16</v>
      </c>
      <c r="B2319" t="s">
        <v>2379</v>
      </c>
      <c r="C2319" t="s">
        <v>54</v>
      </c>
      <c r="D2319" t="s">
        <v>30</v>
      </c>
      <c r="E2319" s="5" t="s">
        <v>2277</v>
      </c>
      <c r="F2319" t="s">
        <v>37</v>
      </c>
      <c r="G2319" t="s">
        <v>37</v>
      </c>
    </row>
    <row r="2320" spans="1:9" hidden="1">
      <c r="A2320" s="10" t="s">
        <v>16</v>
      </c>
      <c r="B2320" t="s">
        <v>2380</v>
      </c>
      <c r="C2320" t="s">
        <v>54</v>
      </c>
      <c r="D2320" t="s">
        <v>30</v>
      </c>
      <c r="E2320" s="5" t="s">
        <v>2277</v>
      </c>
      <c r="F2320" t="s">
        <v>31</v>
      </c>
      <c r="G2320" t="s">
        <v>31</v>
      </c>
    </row>
    <row r="2321" spans="1:7" hidden="1">
      <c r="A2321" s="10" t="s">
        <v>16</v>
      </c>
      <c r="B2321" t="s">
        <v>2381</v>
      </c>
      <c r="C2321" t="s">
        <v>54</v>
      </c>
      <c r="D2321" t="s">
        <v>30</v>
      </c>
      <c r="E2321" s="5" t="s">
        <v>2277</v>
      </c>
      <c r="F2321" t="s">
        <v>37</v>
      </c>
      <c r="G2321" t="s">
        <v>37</v>
      </c>
    </row>
    <row r="2322" spans="1:7" hidden="1">
      <c r="A2322" s="10" t="s">
        <v>16</v>
      </c>
      <c r="B2322" t="s">
        <v>2382</v>
      </c>
      <c r="C2322" t="s">
        <v>54</v>
      </c>
      <c r="D2322" t="s">
        <v>30</v>
      </c>
      <c r="E2322" s="5" t="s">
        <v>2277</v>
      </c>
      <c r="F2322" t="s">
        <v>31</v>
      </c>
      <c r="G2322" t="s">
        <v>31</v>
      </c>
    </row>
    <row r="2323" spans="1:7" hidden="1">
      <c r="A2323" s="10" t="s">
        <v>16</v>
      </c>
      <c r="B2323" t="s">
        <v>2383</v>
      </c>
      <c r="C2323" t="s">
        <v>29</v>
      </c>
      <c r="D2323" t="s">
        <v>30</v>
      </c>
      <c r="E2323" s="5" t="s">
        <v>2277</v>
      </c>
      <c r="F2323" t="s">
        <v>31</v>
      </c>
      <c r="G2323" t="s">
        <v>31</v>
      </c>
    </row>
    <row r="2324" spans="1:7" hidden="1">
      <c r="A2324" s="10" t="s">
        <v>16</v>
      </c>
      <c r="B2324" t="s">
        <v>2384</v>
      </c>
      <c r="C2324" t="s">
        <v>29</v>
      </c>
      <c r="D2324" t="s">
        <v>30</v>
      </c>
      <c r="E2324" s="5" t="s">
        <v>2277</v>
      </c>
      <c r="F2324" t="s">
        <v>45</v>
      </c>
      <c r="G2324" t="s">
        <v>45</v>
      </c>
    </row>
    <row r="2325" spans="1:7" hidden="1">
      <c r="A2325" s="10" t="s">
        <v>16</v>
      </c>
      <c r="B2325" t="s">
        <v>2385</v>
      </c>
      <c r="C2325" t="s">
        <v>29</v>
      </c>
      <c r="D2325" t="s">
        <v>30</v>
      </c>
      <c r="E2325" s="5" t="s">
        <v>2277</v>
      </c>
      <c r="F2325" t="s">
        <v>31</v>
      </c>
      <c r="G2325" t="s">
        <v>31</v>
      </c>
    </row>
    <row r="2326" spans="1:7" hidden="1">
      <c r="A2326" s="10" t="s">
        <v>16</v>
      </c>
      <c r="B2326" t="s">
        <v>2386</v>
      </c>
      <c r="C2326" t="s">
        <v>29</v>
      </c>
      <c r="D2326" t="s">
        <v>30</v>
      </c>
      <c r="E2326" s="5" t="s">
        <v>2277</v>
      </c>
      <c r="F2326" t="s">
        <v>45</v>
      </c>
      <c r="G2326" t="s">
        <v>45</v>
      </c>
    </row>
    <row r="2327" spans="1:7" hidden="1">
      <c r="A2327" s="10" t="s">
        <v>16</v>
      </c>
      <c r="B2327" t="s">
        <v>2387</v>
      </c>
      <c r="C2327" t="s">
        <v>29</v>
      </c>
      <c r="D2327" t="s">
        <v>30</v>
      </c>
      <c r="E2327" s="5" t="s">
        <v>2277</v>
      </c>
      <c r="F2327" t="s">
        <v>31</v>
      </c>
      <c r="G2327" t="s">
        <v>31</v>
      </c>
    </row>
    <row r="2328" spans="1:7" hidden="1">
      <c r="A2328" s="10" t="s">
        <v>16</v>
      </c>
      <c r="B2328" t="s">
        <v>2388</v>
      </c>
      <c r="C2328" t="s">
        <v>29</v>
      </c>
      <c r="D2328" t="s">
        <v>30</v>
      </c>
      <c r="E2328" s="5" t="s">
        <v>2277</v>
      </c>
      <c r="F2328" t="s">
        <v>45</v>
      </c>
      <c r="G2328" t="s">
        <v>45</v>
      </c>
    </row>
    <row r="2329" spans="1:7" hidden="1">
      <c r="A2329" s="10" t="s">
        <v>16</v>
      </c>
      <c r="B2329" t="s">
        <v>2389</v>
      </c>
      <c r="C2329" t="s">
        <v>29</v>
      </c>
      <c r="D2329" t="s">
        <v>30</v>
      </c>
      <c r="E2329" s="5" t="s">
        <v>2277</v>
      </c>
      <c r="F2329" t="s">
        <v>31</v>
      </c>
      <c r="G2329" t="s">
        <v>31</v>
      </c>
    </row>
    <row r="2330" spans="1:7" hidden="1">
      <c r="A2330" s="10" t="s">
        <v>16</v>
      </c>
      <c r="B2330" t="s">
        <v>2390</v>
      </c>
      <c r="C2330" t="s">
        <v>29</v>
      </c>
      <c r="D2330" t="s">
        <v>30</v>
      </c>
      <c r="E2330" s="5" t="s">
        <v>2277</v>
      </c>
      <c r="F2330" t="s">
        <v>37</v>
      </c>
      <c r="G2330" t="s">
        <v>37</v>
      </c>
    </row>
    <row r="2331" spans="1:7" hidden="1">
      <c r="A2331" s="10" t="s">
        <v>16</v>
      </c>
      <c r="B2331" t="s">
        <v>2391</v>
      </c>
      <c r="C2331" t="s">
        <v>29</v>
      </c>
      <c r="D2331" t="s">
        <v>30</v>
      </c>
      <c r="E2331" s="5" t="s">
        <v>2277</v>
      </c>
      <c r="F2331" t="s">
        <v>31</v>
      </c>
      <c r="G2331" t="s">
        <v>31</v>
      </c>
    </row>
    <row r="2332" spans="1:7" hidden="1">
      <c r="A2332" s="10" t="s">
        <v>16</v>
      </c>
      <c r="B2332" t="s">
        <v>2392</v>
      </c>
      <c r="C2332" t="s">
        <v>54</v>
      </c>
      <c r="D2332" t="s">
        <v>30</v>
      </c>
      <c r="E2332" s="5" t="s">
        <v>2277</v>
      </c>
      <c r="F2332" t="s">
        <v>37</v>
      </c>
      <c r="G2332" t="s">
        <v>37</v>
      </c>
    </row>
    <row r="2333" spans="1:7" hidden="1">
      <c r="A2333" s="10" t="s">
        <v>16</v>
      </c>
      <c r="B2333" t="s">
        <v>2393</v>
      </c>
      <c r="C2333" t="s">
        <v>29</v>
      </c>
      <c r="D2333" t="s">
        <v>30</v>
      </c>
      <c r="E2333" s="5" t="s">
        <v>2277</v>
      </c>
      <c r="F2333" t="s">
        <v>45</v>
      </c>
      <c r="G2333" t="s">
        <v>45</v>
      </c>
    </row>
    <row r="2334" spans="1:7" hidden="1">
      <c r="A2334" s="10" t="s">
        <v>16</v>
      </c>
      <c r="B2334" t="s">
        <v>2394</v>
      </c>
      <c r="C2334" t="s">
        <v>54</v>
      </c>
      <c r="D2334" t="s">
        <v>30</v>
      </c>
      <c r="E2334" s="5" t="s">
        <v>2277</v>
      </c>
      <c r="F2334" t="s">
        <v>45</v>
      </c>
      <c r="G2334" t="s">
        <v>45</v>
      </c>
    </row>
    <row r="2335" spans="1:7" hidden="1">
      <c r="A2335" s="10" t="s">
        <v>16</v>
      </c>
      <c r="B2335" t="s">
        <v>2395</v>
      </c>
      <c r="C2335" t="s">
        <v>29</v>
      </c>
      <c r="D2335" t="s">
        <v>30</v>
      </c>
      <c r="E2335" s="5" t="s">
        <v>2277</v>
      </c>
      <c r="F2335" t="s">
        <v>31</v>
      </c>
      <c r="G2335" t="s">
        <v>31</v>
      </c>
    </row>
    <row r="2336" spans="1:7" hidden="1">
      <c r="A2336" s="10" t="s">
        <v>16</v>
      </c>
      <c r="B2336" t="s">
        <v>2396</v>
      </c>
      <c r="C2336" t="s">
        <v>54</v>
      </c>
      <c r="D2336" t="s">
        <v>30</v>
      </c>
      <c r="E2336" s="5" t="s">
        <v>2277</v>
      </c>
      <c r="F2336" t="s">
        <v>37</v>
      </c>
      <c r="G2336" t="s">
        <v>37</v>
      </c>
    </row>
    <row r="2337" spans="1:9" hidden="1">
      <c r="A2337" s="10" t="s">
        <v>16</v>
      </c>
      <c r="B2337" t="s">
        <v>2397</v>
      </c>
      <c r="C2337" t="s">
        <v>29</v>
      </c>
      <c r="D2337" t="s">
        <v>30</v>
      </c>
      <c r="E2337" s="5" t="s">
        <v>2277</v>
      </c>
      <c r="F2337" t="s">
        <v>31</v>
      </c>
      <c r="G2337" t="s">
        <v>31</v>
      </c>
    </row>
    <row r="2338" spans="1:9" hidden="1">
      <c r="A2338" s="10" t="s">
        <v>16</v>
      </c>
      <c r="B2338" t="s">
        <v>2398</v>
      </c>
      <c r="C2338" t="s">
        <v>42</v>
      </c>
      <c r="D2338" t="s">
        <v>30</v>
      </c>
      <c r="E2338" s="5" t="s">
        <v>2277</v>
      </c>
      <c r="F2338" t="s">
        <v>49</v>
      </c>
      <c r="G2338" t="s">
        <v>49</v>
      </c>
    </row>
    <row r="2339" spans="1:9" hidden="1">
      <c r="A2339" s="10" t="s">
        <v>16</v>
      </c>
      <c r="B2339" t="s">
        <v>2399</v>
      </c>
      <c r="C2339" t="s">
        <v>29</v>
      </c>
      <c r="D2339" t="s">
        <v>30</v>
      </c>
      <c r="E2339" s="5" t="s">
        <v>2277</v>
      </c>
      <c r="F2339" t="s">
        <v>31</v>
      </c>
      <c r="G2339" t="s">
        <v>31</v>
      </c>
    </row>
    <row r="2340" spans="1:9" hidden="1">
      <c r="A2340" s="10" t="s">
        <v>16</v>
      </c>
      <c r="B2340" t="s">
        <v>2400</v>
      </c>
      <c r="C2340" t="s">
        <v>54</v>
      </c>
      <c r="D2340" t="s">
        <v>30</v>
      </c>
      <c r="E2340" s="5" t="s">
        <v>2277</v>
      </c>
      <c r="F2340" t="s">
        <v>37</v>
      </c>
      <c r="G2340" t="s">
        <v>37</v>
      </c>
    </row>
    <row r="2341" spans="1:9" hidden="1">
      <c r="A2341" s="10" t="s">
        <v>16</v>
      </c>
      <c r="B2341" t="s">
        <v>2401</v>
      </c>
      <c r="C2341" t="s">
        <v>29</v>
      </c>
      <c r="D2341" t="s">
        <v>36</v>
      </c>
      <c r="E2341" s="5" t="s">
        <v>2277</v>
      </c>
      <c r="F2341" t="s">
        <v>31</v>
      </c>
      <c r="G2341" t="s">
        <v>31</v>
      </c>
    </row>
    <row r="2342" spans="1:9" hidden="1">
      <c r="A2342" s="10" t="s">
        <v>16</v>
      </c>
      <c r="B2342" t="s">
        <v>2402</v>
      </c>
      <c r="C2342" t="s">
        <v>35</v>
      </c>
      <c r="D2342" t="s">
        <v>36</v>
      </c>
      <c r="E2342" s="5" t="s">
        <v>2277</v>
      </c>
      <c r="F2342" t="s">
        <v>37</v>
      </c>
      <c r="G2342" t="s">
        <v>37</v>
      </c>
      <c r="I2342">
        <v>1</v>
      </c>
    </row>
    <row r="2343" spans="1:9" hidden="1">
      <c r="A2343" s="10" t="s">
        <v>16</v>
      </c>
      <c r="B2343" t="s">
        <v>2403</v>
      </c>
      <c r="C2343" t="s">
        <v>42</v>
      </c>
      <c r="D2343" t="s">
        <v>36</v>
      </c>
      <c r="E2343" s="5" t="s">
        <v>2277</v>
      </c>
      <c r="F2343" t="s">
        <v>37</v>
      </c>
      <c r="G2343" t="s">
        <v>37</v>
      </c>
    </row>
    <row r="2344" spans="1:9" hidden="1">
      <c r="A2344" s="10" t="s">
        <v>16</v>
      </c>
      <c r="B2344" t="s">
        <v>2404</v>
      </c>
      <c r="C2344" t="s">
        <v>42</v>
      </c>
      <c r="D2344" t="s">
        <v>30</v>
      </c>
      <c r="E2344" s="5" t="s">
        <v>2277</v>
      </c>
      <c r="F2344" t="s">
        <v>37</v>
      </c>
      <c r="G2344" t="s">
        <v>45</v>
      </c>
    </row>
    <row r="2345" spans="1:9" hidden="1">
      <c r="A2345" s="10" t="s">
        <v>16</v>
      </c>
      <c r="B2345" t="s">
        <v>2405</v>
      </c>
      <c r="C2345" t="s">
        <v>29</v>
      </c>
      <c r="D2345" t="s">
        <v>30</v>
      </c>
      <c r="E2345" s="5" t="s">
        <v>2277</v>
      </c>
      <c r="F2345" t="s">
        <v>31</v>
      </c>
      <c r="G2345" t="s">
        <v>31</v>
      </c>
    </row>
    <row r="2346" spans="1:9" hidden="1">
      <c r="A2346" s="10" t="s">
        <v>16</v>
      </c>
      <c r="B2346" t="s">
        <v>2406</v>
      </c>
      <c r="C2346" t="s">
        <v>42</v>
      </c>
      <c r="D2346" t="s">
        <v>30</v>
      </c>
      <c r="E2346" s="5" t="s">
        <v>2277</v>
      </c>
      <c r="F2346" t="s">
        <v>37</v>
      </c>
      <c r="G2346" t="s">
        <v>37</v>
      </c>
    </row>
    <row r="2347" spans="1:9" hidden="1">
      <c r="A2347" s="10" t="s">
        <v>16</v>
      </c>
      <c r="B2347" t="s">
        <v>2407</v>
      </c>
      <c r="C2347" t="s">
        <v>29</v>
      </c>
      <c r="D2347" t="s">
        <v>30</v>
      </c>
      <c r="E2347" s="5" t="s">
        <v>2277</v>
      </c>
      <c r="F2347" t="s">
        <v>45</v>
      </c>
      <c r="G2347" t="s">
        <v>45</v>
      </c>
    </row>
    <row r="2348" spans="1:9" hidden="1">
      <c r="A2348" s="10" t="s">
        <v>16</v>
      </c>
      <c r="B2348" t="s">
        <v>2408</v>
      </c>
      <c r="C2348" t="s">
        <v>29</v>
      </c>
      <c r="D2348" t="s">
        <v>30</v>
      </c>
      <c r="E2348" s="5" t="s">
        <v>2277</v>
      </c>
      <c r="F2348" t="s">
        <v>31</v>
      </c>
      <c r="G2348" t="s">
        <v>31</v>
      </c>
    </row>
    <row r="2349" spans="1:9" hidden="1">
      <c r="A2349" s="10" t="s">
        <v>16</v>
      </c>
      <c r="B2349" t="s">
        <v>2409</v>
      </c>
      <c r="C2349" t="s">
        <v>54</v>
      </c>
      <c r="D2349" t="s">
        <v>30</v>
      </c>
      <c r="E2349" s="5" t="s">
        <v>2277</v>
      </c>
      <c r="F2349" t="s">
        <v>45</v>
      </c>
      <c r="G2349" t="s">
        <v>45</v>
      </c>
    </row>
    <row r="2350" spans="1:9" hidden="1">
      <c r="A2350" s="10" t="s">
        <v>16</v>
      </c>
      <c r="B2350" t="s">
        <v>2410</v>
      </c>
      <c r="C2350" t="s">
        <v>42</v>
      </c>
      <c r="D2350" t="s">
        <v>30</v>
      </c>
      <c r="E2350" s="5" t="s">
        <v>2277</v>
      </c>
      <c r="F2350" t="s">
        <v>45</v>
      </c>
      <c r="G2350" t="s">
        <v>45</v>
      </c>
    </row>
    <row r="2351" spans="1:9" hidden="1">
      <c r="A2351" s="10" t="s">
        <v>16</v>
      </c>
      <c r="B2351" t="s">
        <v>2411</v>
      </c>
      <c r="C2351" t="s">
        <v>29</v>
      </c>
      <c r="D2351" t="s">
        <v>30</v>
      </c>
      <c r="E2351" s="5" t="s">
        <v>2277</v>
      </c>
      <c r="F2351" t="s">
        <v>31</v>
      </c>
      <c r="G2351" t="s">
        <v>31</v>
      </c>
    </row>
    <row r="2352" spans="1:9" hidden="1">
      <c r="A2352" s="10" t="s">
        <v>16</v>
      </c>
      <c r="B2352" t="s">
        <v>2412</v>
      </c>
      <c r="C2352" t="s">
        <v>29</v>
      </c>
      <c r="D2352" t="s">
        <v>30</v>
      </c>
      <c r="E2352" s="5" t="s">
        <v>2277</v>
      </c>
      <c r="F2352" t="s">
        <v>31</v>
      </c>
      <c r="G2352" t="s">
        <v>31</v>
      </c>
    </row>
    <row r="2353" spans="1:7" hidden="1">
      <c r="A2353" s="10" t="s">
        <v>16</v>
      </c>
      <c r="B2353" t="s">
        <v>2413</v>
      </c>
      <c r="C2353" t="s">
        <v>54</v>
      </c>
      <c r="D2353" t="s">
        <v>30</v>
      </c>
      <c r="E2353" s="5" t="s">
        <v>2277</v>
      </c>
      <c r="F2353" t="s">
        <v>37</v>
      </c>
      <c r="G2353" t="s">
        <v>37</v>
      </c>
    </row>
    <row r="2354" spans="1:7" hidden="1">
      <c r="A2354" s="10" t="s">
        <v>16</v>
      </c>
      <c r="B2354" t="s">
        <v>2414</v>
      </c>
      <c r="C2354" t="s">
        <v>54</v>
      </c>
      <c r="D2354" t="s">
        <v>30</v>
      </c>
      <c r="E2354" s="5" t="s">
        <v>2277</v>
      </c>
      <c r="F2354" t="s">
        <v>49</v>
      </c>
      <c r="G2354" t="s">
        <v>49</v>
      </c>
    </row>
    <row r="2355" spans="1:7" hidden="1">
      <c r="A2355" s="10" t="s">
        <v>16</v>
      </c>
      <c r="B2355" t="s">
        <v>2415</v>
      </c>
      <c r="C2355" t="s">
        <v>29</v>
      </c>
      <c r="D2355" t="s">
        <v>30</v>
      </c>
      <c r="E2355" s="5" t="s">
        <v>2277</v>
      </c>
      <c r="F2355" t="s">
        <v>31</v>
      </c>
      <c r="G2355" t="s">
        <v>31</v>
      </c>
    </row>
    <row r="2356" spans="1:7" hidden="1">
      <c r="A2356" s="10" t="s">
        <v>16</v>
      </c>
      <c r="B2356" t="s">
        <v>2416</v>
      </c>
      <c r="C2356" t="s">
        <v>29</v>
      </c>
      <c r="D2356" t="s">
        <v>30</v>
      </c>
      <c r="E2356" s="5" t="s">
        <v>2277</v>
      </c>
      <c r="F2356" t="s">
        <v>37</v>
      </c>
      <c r="G2356" t="s">
        <v>37</v>
      </c>
    </row>
    <row r="2357" spans="1:7" hidden="1">
      <c r="A2357" s="10" t="s">
        <v>16</v>
      </c>
      <c r="B2357" t="s">
        <v>2417</v>
      </c>
      <c r="C2357" t="s">
        <v>29</v>
      </c>
      <c r="D2357" t="s">
        <v>30</v>
      </c>
      <c r="E2357" s="5" t="s">
        <v>2277</v>
      </c>
      <c r="F2357" t="s">
        <v>31</v>
      </c>
      <c r="G2357" t="s">
        <v>31</v>
      </c>
    </row>
    <row r="2358" spans="1:7" hidden="1">
      <c r="A2358" s="10" t="s">
        <v>16</v>
      </c>
      <c r="B2358" t="s">
        <v>2418</v>
      </c>
      <c r="C2358" t="s">
        <v>29</v>
      </c>
      <c r="D2358" t="s">
        <v>30</v>
      </c>
      <c r="E2358" s="5" t="s">
        <v>2277</v>
      </c>
      <c r="F2358" t="s">
        <v>31</v>
      </c>
      <c r="G2358" t="s">
        <v>31</v>
      </c>
    </row>
    <row r="2359" spans="1:7" hidden="1">
      <c r="A2359" s="10" t="s">
        <v>16</v>
      </c>
      <c r="B2359" t="s">
        <v>2419</v>
      </c>
      <c r="C2359" t="s">
        <v>42</v>
      </c>
      <c r="D2359" t="s">
        <v>30</v>
      </c>
      <c r="E2359" s="5" t="s">
        <v>2277</v>
      </c>
      <c r="F2359" t="s">
        <v>37</v>
      </c>
      <c r="G2359" t="s">
        <v>37</v>
      </c>
    </row>
    <row r="2360" spans="1:7" hidden="1">
      <c r="A2360" s="10" t="s">
        <v>16</v>
      </c>
      <c r="B2360" t="s">
        <v>2420</v>
      </c>
      <c r="C2360" t="s">
        <v>29</v>
      </c>
      <c r="D2360" t="s">
        <v>30</v>
      </c>
      <c r="E2360" s="5" t="s">
        <v>2277</v>
      </c>
      <c r="F2360" t="s">
        <v>31</v>
      </c>
      <c r="G2360" t="s">
        <v>31</v>
      </c>
    </row>
    <row r="2361" spans="1:7" hidden="1">
      <c r="A2361" s="10" t="s">
        <v>16</v>
      </c>
      <c r="B2361" t="s">
        <v>2421</v>
      </c>
      <c r="C2361" t="s">
        <v>54</v>
      </c>
      <c r="D2361" t="s">
        <v>30</v>
      </c>
      <c r="E2361" s="5" t="s">
        <v>2277</v>
      </c>
      <c r="F2361" t="s">
        <v>37</v>
      </c>
      <c r="G2361" t="s">
        <v>37</v>
      </c>
    </row>
    <row r="2362" spans="1:7" hidden="1">
      <c r="A2362" s="10" t="s">
        <v>16</v>
      </c>
      <c r="B2362" t="s">
        <v>2422</v>
      </c>
      <c r="C2362" t="s">
        <v>54</v>
      </c>
      <c r="D2362" t="s">
        <v>30</v>
      </c>
      <c r="E2362" s="5" t="s">
        <v>2277</v>
      </c>
      <c r="F2362" t="s">
        <v>31</v>
      </c>
      <c r="G2362" t="s">
        <v>31</v>
      </c>
    </row>
    <row r="2363" spans="1:7" hidden="1">
      <c r="A2363" s="10" t="s">
        <v>16</v>
      </c>
      <c r="B2363" t="s">
        <v>2423</v>
      </c>
      <c r="C2363" t="s">
        <v>29</v>
      </c>
      <c r="D2363" t="s">
        <v>30</v>
      </c>
      <c r="E2363" s="5" t="s">
        <v>2277</v>
      </c>
      <c r="F2363" t="s">
        <v>31</v>
      </c>
      <c r="G2363" t="s">
        <v>31</v>
      </c>
    </row>
    <row r="2364" spans="1:7" hidden="1">
      <c r="A2364" s="10" t="s">
        <v>16</v>
      </c>
      <c r="B2364" t="s">
        <v>2424</v>
      </c>
      <c r="C2364" t="s">
        <v>29</v>
      </c>
      <c r="D2364" t="s">
        <v>30</v>
      </c>
      <c r="E2364" s="5" t="s">
        <v>2277</v>
      </c>
      <c r="F2364" t="s">
        <v>31</v>
      </c>
      <c r="G2364" t="s">
        <v>31</v>
      </c>
    </row>
    <row r="2365" spans="1:7" hidden="1">
      <c r="A2365" s="10" t="s">
        <v>16</v>
      </c>
      <c r="B2365" t="s">
        <v>2425</v>
      </c>
      <c r="C2365" t="s">
        <v>29</v>
      </c>
      <c r="D2365" t="s">
        <v>30</v>
      </c>
      <c r="E2365" s="5" t="s">
        <v>2277</v>
      </c>
      <c r="F2365" t="s">
        <v>31</v>
      </c>
      <c r="G2365" t="s">
        <v>31</v>
      </c>
    </row>
    <row r="2366" spans="1:7" hidden="1">
      <c r="A2366" s="10" t="s">
        <v>16</v>
      </c>
      <c r="B2366" t="s">
        <v>2426</v>
      </c>
      <c r="C2366" t="s">
        <v>29</v>
      </c>
      <c r="D2366" t="s">
        <v>30</v>
      </c>
      <c r="E2366" s="5" t="s">
        <v>2277</v>
      </c>
      <c r="F2366" t="s">
        <v>31</v>
      </c>
      <c r="G2366" t="s">
        <v>31</v>
      </c>
    </row>
    <row r="2367" spans="1:7" hidden="1">
      <c r="A2367" s="10" t="s">
        <v>16</v>
      </c>
      <c r="B2367" t="s">
        <v>2427</v>
      </c>
      <c r="C2367" t="s">
        <v>42</v>
      </c>
      <c r="D2367" t="s">
        <v>30</v>
      </c>
      <c r="E2367" s="5" t="s">
        <v>2277</v>
      </c>
      <c r="F2367" t="s">
        <v>45</v>
      </c>
      <c r="G2367" t="s">
        <v>45</v>
      </c>
    </row>
    <row r="2368" spans="1:7" hidden="1">
      <c r="A2368" s="10" t="s">
        <v>16</v>
      </c>
      <c r="B2368" t="s">
        <v>2428</v>
      </c>
      <c r="C2368" t="s">
        <v>54</v>
      </c>
      <c r="D2368" t="s">
        <v>30</v>
      </c>
      <c r="E2368" s="5" t="s">
        <v>2277</v>
      </c>
      <c r="F2368" t="s">
        <v>31</v>
      </c>
      <c r="G2368" t="s">
        <v>31</v>
      </c>
    </row>
    <row r="2369" spans="1:11" hidden="1">
      <c r="A2369" s="10" t="s">
        <v>16</v>
      </c>
      <c r="B2369" t="s">
        <v>2429</v>
      </c>
      <c r="C2369" t="s">
        <v>29</v>
      </c>
      <c r="D2369" t="s">
        <v>30</v>
      </c>
      <c r="E2369" s="5" t="s">
        <v>2277</v>
      </c>
      <c r="F2369" t="s">
        <v>31</v>
      </c>
      <c r="G2369" t="s">
        <v>31</v>
      </c>
    </row>
    <row r="2370" spans="1:11" hidden="1">
      <c r="A2370" s="10" t="s">
        <v>16</v>
      </c>
      <c r="B2370" t="s">
        <v>2430</v>
      </c>
      <c r="C2370" t="s">
        <v>42</v>
      </c>
      <c r="D2370" t="s">
        <v>36</v>
      </c>
      <c r="E2370" s="5" t="s">
        <v>2277</v>
      </c>
      <c r="F2370" t="s">
        <v>45</v>
      </c>
      <c r="G2370" t="s">
        <v>45</v>
      </c>
    </row>
    <row r="2371" spans="1:11" hidden="1">
      <c r="A2371" s="10" t="s">
        <v>16</v>
      </c>
      <c r="B2371" t="s">
        <v>2431</v>
      </c>
      <c r="C2371" t="s">
        <v>35</v>
      </c>
      <c r="D2371" t="s">
        <v>36</v>
      </c>
      <c r="E2371" s="5" t="s">
        <v>2277</v>
      </c>
      <c r="F2371" t="s">
        <v>37</v>
      </c>
      <c r="G2371" t="s">
        <v>37</v>
      </c>
      <c r="I2371">
        <v>1</v>
      </c>
    </row>
    <row r="2372" spans="1:11" hidden="1">
      <c r="A2372" s="10" t="s">
        <v>16</v>
      </c>
      <c r="B2372" t="s">
        <v>2432</v>
      </c>
      <c r="C2372" t="s">
        <v>60</v>
      </c>
      <c r="D2372" t="s">
        <v>36</v>
      </c>
      <c r="E2372" s="5" t="s">
        <v>2277</v>
      </c>
      <c r="F2372" t="s">
        <v>37</v>
      </c>
      <c r="G2372" t="s">
        <v>37</v>
      </c>
      <c r="I2372">
        <v>1</v>
      </c>
      <c r="K2372" t="b">
        <f>G2372=F2372</f>
        <v>1</v>
      </c>
    </row>
    <row r="2373" spans="1:11" hidden="1">
      <c r="A2373" s="10" t="s">
        <v>16</v>
      </c>
      <c r="B2373" t="s">
        <v>2433</v>
      </c>
      <c r="C2373" t="s">
        <v>42</v>
      </c>
      <c r="D2373" t="s">
        <v>36</v>
      </c>
      <c r="E2373" s="5" t="s">
        <v>2277</v>
      </c>
      <c r="F2373" t="s">
        <v>45</v>
      </c>
      <c r="G2373" t="s">
        <v>45</v>
      </c>
    </row>
    <row r="2374" spans="1:11" hidden="1">
      <c r="A2374" s="10" t="s">
        <v>16</v>
      </c>
      <c r="B2374" t="s">
        <v>2434</v>
      </c>
      <c r="C2374" t="s">
        <v>35</v>
      </c>
      <c r="D2374" t="s">
        <v>36</v>
      </c>
      <c r="E2374" s="5" t="s">
        <v>2277</v>
      </c>
      <c r="F2374" t="s">
        <v>45</v>
      </c>
      <c r="G2374" t="s">
        <v>45</v>
      </c>
    </row>
    <row r="2375" spans="1:11" hidden="1">
      <c r="A2375" s="10" t="s">
        <v>16</v>
      </c>
      <c r="B2375" t="s">
        <v>2435</v>
      </c>
      <c r="C2375" t="s">
        <v>29</v>
      </c>
      <c r="D2375" t="s">
        <v>36</v>
      </c>
      <c r="E2375" s="5" t="s">
        <v>2277</v>
      </c>
      <c r="F2375" t="s">
        <v>31</v>
      </c>
      <c r="G2375" t="s">
        <v>31</v>
      </c>
    </row>
    <row r="2376" spans="1:11" hidden="1">
      <c r="A2376" s="10" t="s">
        <v>16</v>
      </c>
      <c r="B2376" t="s">
        <v>2436</v>
      </c>
      <c r="C2376" t="s">
        <v>29</v>
      </c>
      <c r="D2376" t="s">
        <v>30</v>
      </c>
      <c r="E2376" s="5" t="s">
        <v>2277</v>
      </c>
      <c r="F2376" t="s">
        <v>31</v>
      </c>
      <c r="G2376" t="s">
        <v>31</v>
      </c>
    </row>
    <row r="2377" spans="1:11" hidden="1">
      <c r="A2377" s="10" t="s">
        <v>16</v>
      </c>
      <c r="B2377" t="s">
        <v>2437</v>
      </c>
      <c r="C2377" t="s">
        <v>29</v>
      </c>
      <c r="D2377" t="s">
        <v>30</v>
      </c>
      <c r="E2377" s="5" t="s">
        <v>2277</v>
      </c>
      <c r="F2377" t="s">
        <v>31</v>
      </c>
      <c r="G2377" t="s">
        <v>31</v>
      </c>
    </row>
    <row r="2378" spans="1:11" hidden="1">
      <c r="A2378" s="10" t="s">
        <v>16</v>
      </c>
      <c r="B2378" t="s">
        <v>2438</v>
      </c>
      <c r="C2378" t="s">
        <v>29</v>
      </c>
      <c r="D2378" t="s">
        <v>30</v>
      </c>
      <c r="E2378" s="5" t="s">
        <v>2277</v>
      </c>
      <c r="F2378" t="s">
        <v>31</v>
      </c>
      <c r="G2378" t="s">
        <v>31</v>
      </c>
    </row>
    <row r="2379" spans="1:11" hidden="1">
      <c r="A2379" s="10" t="s">
        <v>16</v>
      </c>
      <c r="B2379" t="s">
        <v>2439</v>
      </c>
      <c r="C2379" t="s">
        <v>35</v>
      </c>
      <c r="D2379" t="s">
        <v>30</v>
      </c>
      <c r="E2379" s="5" t="s">
        <v>2277</v>
      </c>
      <c r="F2379" t="s">
        <v>37</v>
      </c>
      <c r="G2379" t="s">
        <v>37</v>
      </c>
      <c r="I2379">
        <v>1</v>
      </c>
    </row>
    <row r="2380" spans="1:11" hidden="1">
      <c r="A2380" s="10" t="s">
        <v>16</v>
      </c>
      <c r="B2380" t="s">
        <v>2440</v>
      </c>
      <c r="C2380" t="s">
        <v>29</v>
      </c>
      <c r="D2380" t="s">
        <v>30</v>
      </c>
      <c r="E2380" s="5" t="s">
        <v>2277</v>
      </c>
      <c r="F2380" t="s">
        <v>31</v>
      </c>
      <c r="G2380" t="s">
        <v>31</v>
      </c>
    </row>
    <row r="2381" spans="1:11" hidden="1">
      <c r="A2381" s="10" t="s">
        <v>16</v>
      </c>
      <c r="B2381" t="s">
        <v>2441</v>
      </c>
      <c r="C2381" t="s">
        <v>35</v>
      </c>
      <c r="D2381" t="s">
        <v>36</v>
      </c>
      <c r="E2381" s="5" t="s">
        <v>2277</v>
      </c>
      <c r="F2381" t="s">
        <v>49</v>
      </c>
      <c r="G2381" t="s">
        <v>37</v>
      </c>
      <c r="I2381">
        <v>1</v>
      </c>
    </row>
    <row r="2382" spans="1:11" hidden="1">
      <c r="A2382" s="10" t="s">
        <v>16</v>
      </c>
      <c r="B2382" t="s">
        <v>2442</v>
      </c>
      <c r="C2382" t="s">
        <v>29</v>
      </c>
      <c r="D2382" t="s">
        <v>30</v>
      </c>
      <c r="E2382" s="5" t="s">
        <v>2277</v>
      </c>
      <c r="F2382" t="s">
        <v>31</v>
      </c>
      <c r="G2382" t="s">
        <v>31</v>
      </c>
    </row>
    <row r="2383" spans="1:11" hidden="1">
      <c r="A2383" s="10" t="s">
        <v>16</v>
      </c>
      <c r="B2383" t="s">
        <v>2443</v>
      </c>
      <c r="C2383" t="s">
        <v>29</v>
      </c>
      <c r="D2383" t="s">
        <v>30</v>
      </c>
      <c r="E2383" s="5" t="s">
        <v>2277</v>
      </c>
      <c r="F2383" t="s">
        <v>31</v>
      </c>
      <c r="G2383" t="s">
        <v>31</v>
      </c>
    </row>
    <row r="2384" spans="1:11" hidden="1">
      <c r="A2384" s="10" t="s">
        <v>16</v>
      </c>
      <c r="B2384" t="s">
        <v>2444</v>
      </c>
      <c r="C2384" t="s">
        <v>29</v>
      </c>
      <c r="D2384" t="s">
        <v>30</v>
      </c>
      <c r="E2384" s="5" t="s">
        <v>2277</v>
      </c>
      <c r="F2384" t="s">
        <v>31</v>
      </c>
      <c r="G2384" t="s">
        <v>31</v>
      </c>
    </row>
    <row r="2385" spans="1:11" hidden="1">
      <c r="A2385" s="10" t="s">
        <v>16</v>
      </c>
      <c r="B2385" t="s">
        <v>2445</v>
      </c>
      <c r="C2385" t="s">
        <v>29</v>
      </c>
      <c r="D2385" t="s">
        <v>30</v>
      </c>
      <c r="E2385" s="5" t="s">
        <v>2277</v>
      </c>
      <c r="F2385" t="s">
        <v>45</v>
      </c>
      <c r="G2385" t="s">
        <v>31</v>
      </c>
    </row>
    <row r="2386" spans="1:11" hidden="1">
      <c r="A2386" s="10" t="s">
        <v>16</v>
      </c>
      <c r="B2386" t="s">
        <v>2446</v>
      </c>
      <c r="C2386" t="s">
        <v>29</v>
      </c>
      <c r="D2386" t="s">
        <v>30</v>
      </c>
      <c r="E2386" s="5" t="s">
        <v>2277</v>
      </c>
      <c r="F2386" t="s">
        <v>31</v>
      </c>
      <c r="G2386" t="s">
        <v>31</v>
      </c>
    </row>
    <row r="2387" spans="1:11" hidden="1">
      <c r="A2387" s="10" t="s">
        <v>16</v>
      </c>
      <c r="B2387" t="s">
        <v>2447</v>
      </c>
      <c r="C2387" t="s">
        <v>29</v>
      </c>
      <c r="D2387" t="s">
        <v>30</v>
      </c>
      <c r="E2387" s="5" t="s">
        <v>2277</v>
      </c>
      <c r="F2387" t="s">
        <v>31</v>
      </c>
      <c r="G2387" t="s">
        <v>31</v>
      </c>
    </row>
    <row r="2388" spans="1:11" hidden="1">
      <c r="A2388" s="10" t="s">
        <v>16</v>
      </c>
      <c r="B2388" t="s">
        <v>2448</v>
      </c>
      <c r="C2388" t="s">
        <v>29</v>
      </c>
      <c r="D2388" t="s">
        <v>36</v>
      </c>
      <c r="E2388" s="5" t="s">
        <v>2277</v>
      </c>
      <c r="F2388" t="s">
        <v>31</v>
      </c>
      <c r="G2388" t="s">
        <v>31</v>
      </c>
    </row>
    <row r="2389" spans="1:11" hidden="1">
      <c r="A2389" s="10" t="s">
        <v>16</v>
      </c>
      <c r="B2389" t="s">
        <v>2449</v>
      </c>
      <c r="C2389" t="s">
        <v>29</v>
      </c>
      <c r="D2389" t="s">
        <v>30</v>
      </c>
      <c r="E2389" s="5" t="s">
        <v>2277</v>
      </c>
      <c r="F2389" t="s">
        <v>31</v>
      </c>
      <c r="G2389" t="s">
        <v>31</v>
      </c>
    </row>
    <row r="2390" spans="1:11" hidden="1">
      <c r="A2390" s="10" t="s">
        <v>16</v>
      </c>
      <c r="B2390" t="s">
        <v>2450</v>
      </c>
      <c r="C2390" t="s">
        <v>29</v>
      </c>
      <c r="D2390" t="s">
        <v>36</v>
      </c>
      <c r="E2390" s="5" t="s">
        <v>2277</v>
      </c>
      <c r="F2390" t="s">
        <v>31</v>
      </c>
      <c r="G2390" t="s">
        <v>31</v>
      </c>
    </row>
    <row r="2391" spans="1:11" hidden="1">
      <c r="A2391" s="10" t="s">
        <v>16</v>
      </c>
      <c r="B2391" t="s">
        <v>2451</v>
      </c>
      <c r="C2391" t="s">
        <v>29</v>
      </c>
      <c r="D2391" t="s">
        <v>30</v>
      </c>
      <c r="E2391" s="5" t="s">
        <v>2277</v>
      </c>
      <c r="F2391" t="s">
        <v>45</v>
      </c>
      <c r="G2391" t="s">
        <v>45</v>
      </c>
    </row>
    <row r="2392" spans="1:11" hidden="1">
      <c r="A2392" s="10" t="s">
        <v>16</v>
      </c>
      <c r="B2392" t="s">
        <v>2452</v>
      </c>
      <c r="C2392" t="s">
        <v>29</v>
      </c>
      <c r="D2392" t="s">
        <v>30</v>
      </c>
      <c r="E2392" s="5" t="s">
        <v>2277</v>
      </c>
      <c r="F2392" t="s">
        <v>31</v>
      </c>
      <c r="G2392" t="s">
        <v>31</v>
      </c>
    </row>
    <row r="2393" spans="1:11" hidden="1">
      <c r="A2393" s="10" t="s">
        <v>16</v>
      </c>
      <c r="B2393" t="s">
        <v>2453</v>
      </c>
      <c r="C2393" t="s">
        <v>29</v>
      </c>
      <c r="D2393" t="s">
        <v>30</v>
      </c>
      <c r="E2393" s="5" t="s">
        <v>2277</v>
      </c>
      <c r="F2393" t="s">
        <v>45</v>
      </c>
      <c r="G2393" t="s">
        <v>45</v>
      </c>
    </row>
    <row r="2394" spans="1:11" hidden="1">
      <c r="A2394" s="10" t="s">
        <v>16</v>
      </c>
      <c r="B2394" t="s">
        <v>2454</v>
      </c>
      <c r="C2394" t="s">
        <v>29</v>
      </c>
      <c r="D2394" t="s">
        <v>30</v>
      </c>
      <c r="E2394" s="5" t="s">
        <v>2277</v>
      </c>
      <c r="F2394" t="s">
        <v>31</v>
      </c>
      <c r="G2394" t="s">
        <v>31</v>
      </c>
    </row>
    <row r="2395" spans="1:11" hidden="1">
      <c r="A2395" s="10" t="s">
        <v>16</v>
      </c>
      <c r="B2395" t="s">
        <v>2455</v>
      </c>
      <c r="C2395" t="s">
        <v>54</v>
      </c>
      <c r="D2395" t="s">
        <v>30</v>
      </c>
      <c r="E2395" s="5" t="s">
        <v>2277</v>
      </c>
      <c r="F2395" t="s">
        <v>45</v>
      </c>
      <c r="G2395" t="s">
        <v>45</v>
      </c>
    </row>
    <row r="2396" spans="1:11" hidden="1">
      <c r="A2396" s="10" t="s">
        <v>16</v>
      </c>
      <c r="B2396" t="s">
        <v>2456</v>
      </c>
      <c r="C2396" t="s">
        <v>54</v>
      </c>
      <c r="D2396" t="s">
        <v>30</v>
      </c>
      <c r="E2396" s="5" t="s">
        <v>2277</v>
      </c>
      <c r="F2396" t="s">
        <v>31</v>
      </c>
      <c r="G2396" t="s">
        <v>31</v>
      </c>
    </row>
    <row r="2397" spans="1:11" hidden="1">
      <c r="A2397" s="10" t="s">
        <v>16</v>
      </c>
      <c r="B2397" t="s">
        <v>2457</v>
      </c>
      <c r="C2397" t="s">
        <v>35</v>
      </c>
      <c r="D2397" t="s">
        <v>30</v>
      </c>
      <c r="E2397" s="5" t="s">
        <v>2277</v>
      </c>
      <c r="F2397" t="s">
        <v>37</v>
      </c>
      <c r="G2397" t="s">
        <v>37</v>
      </c>
      <c r="I2397">
        <v>1</v>
      </c>
    </row>
    <row r="2398" spans="1:11" hidden="1">
      <c r="A2398" s="10" t="s">
        <v>16</v>
      </c>
      <c r="B2398" t="s">
        <v>2458</v>
      </c>
      <c r="C2398" t="s">
        <v>60</v>
      </c>
      <c r="D2398" t="s">
        <v>30</v>
      </c>
      <c r="E2398" s="5" t="s">
        <v>2277</v>
      </c>
      <c r="F2398" t="s">
        <v>49</v>
      </c>
      <c r="G2398" t="s">
        <v>49</v>
      </c>
      <c r="I2398">
        <v>1</v>
      </c>
      <c r="K2398" t="b">
        <f>G2398=F2398</f>
        <v>1</v>
      </c>
    </row>
    <row r="2399" spans="1:11" hidden="1">
      <c r="A2399" s="10" t="s">
        <v>16</v>
      </c>
      <c r="B2399" t="s">
        <v>2459</v>
      </c>
      <c r="C2399" t="s">
        <v>35</v>
      </c>
      <c r="D2399" t="s">
        <v>30</v>
      </c>
      <c r="E2399" s="5" t="s">
        <v>2277</v>
      </c>
      <c r="F2399" t="s">
        <v>37</v>
      </c>
      <c r="G2399" t="s">
        <v>37</v>
      </c>
      <c r="I2399">
        <v>1</v>
      </c>
    </row>
    <row r="2400" spans="1:11" hidden="1">
      <c r="A2400" s="10" t="s">
        <v>16</v>
      </c>
      <c r="B2400" t="s">
        <v>2460</v>
      </c>
      <c r="C2400" t="s">
        <v>29</v>
      </c>
      <c r="D2400" t="s">
        <v>30</v>
      </c>
      <c r="E2400" s="5" t="s">
        <v>2277</v>
      </c>
      <c r="F2400" t="s">
        <v>31</v>
      </c>
      <c r="G2400" t="s">
        <v>31</v>
      </c>
    </row>
    <row r="2401" spans="1:9" hidden="1">
      <c r="A2401" s="10" t="s">
        <v>16</v>
      </c>
      <c r="B2401" t="s">
        <v>2461</v>
      </c>
      <c r="C2401" t="s">
        <v>54</v>
      </c>
      <c r="D2401" t="s">
        <v>30</v>
      </c>
      <c r="E2401" s="5" t="s">
        <v>2277</v>
      </c>
      <c r="F2401" t="s">
        <v>37</v>
      </c>
      <c r="G2401" t="s">
        <v>45</v>
      </c>
    </row>
    <row r="2402" spans="1:9" hidden="1">
      <c r="A2402" s="10" t="s">
        <v>16</v>
      </c>
      <c r="B2402" t="s">
        <v>2462</v>
      </c>
      <c r="C2402" t="s">
        <v>29</v>
      </c>
      <c r="D2402" t="s">
        <v>36</v>
      </c>
      <c r="E2402" s="5" t="s">
        <v>2277</v>
      </c>
      <c r="F2402" t="s">
        <v>31</v>
      </c>
      <c r="G2402" t="s">
        <v>31</v>
      </c>
    </row>
    <row r="2403" spans="1:9" hidden="1">
      <c r="A2403" s="10" t="s">
        <v>16</v>
      </c>
      <c r="B2403" t="s">
        <v>2463</v>
      </c>
      <c r="C2403" t="s">
        <v>42</v>
      </c>
      <c r="D2403" t="s">
        <v>30</v>
      </c>
      <c r="E2403" s="5" t="s">
        <v>2277</v>
      </c>
      <c r="F2403" t="s">
        <v>31</v>
      </c>
      <c r="G2403" t="s">
        <v>31</v>
      </c>
    </row>
    <row r="2404" spans="1:9" hidden="1">
      <c r="A2404" s="10" t="s">
        <v>16</v>
      </c>
      <c r="B2404" t="s">
        <v>2464</v>
      </c>
      <c r="C2404" t="s">
        <v>54</v>
      </c>
      <c r="D2404" t="s">
        <v>30</v>
      </c>
      <c r="E2404" s="5" t="s">
        <v>2277</v>
      </c>
      <c r="F2404" t="s">
        <v>31</v>
      </c>
      <c r="G2404" t="s">
        <v>31</v>
      </c>
    </row>
    <row r="2405" spans="1:9" hidden="1">
      <c r="A2405" s="10" t="s">
        <v>16</v>
      </c>
      <c r="B2405" t="s">
        <v>2465</v>
      </c>
      <c r="C2405" t="s">
        <v>42</v>
      </c>
      <c r="D2405" t="s">
        <v>36</v>
      </c>
      <c r="E2405" s="5" t="s">
        <v>2277</v>
      </c>
      <c r="F2405" t="s">
        <v>31</v>
      </c>
      <c r="G2405" t="s">
        <v>31</v>
      </c>
    </row>
    <row r="2406" spans="1:9" hidden="1">
      <c r="A2406" s="10" t="s">
        <v>16</v>
      </c>
      <c r="B2406" t="s">
        <v>2466</v>
      </c>
      <c r="C2406" t="s">
        <v>35</v>
      </c>
      <c r="D2406" t="s">
        <v>36</v>
      </c>
      <c r="E2406" s="5" t="s">
        <v>2277</v>
      </c>
      <c r="F2406" t="s">
        <v>31</v>
      </c>
      <c r="G2406" t="s">
        <v>31</v>
      </c>
    </row>
    <row r="2407" spans="1:9" hidden="1">
      <c r="A2407" s="10" t="s">
        <v>16</v>
      </c>
      <c r="B2407" t="s">
        <v>2467</v>
      </c>
      <c r="C2407" t="s">
        <v>29</v>
      </c>
      <c r="D2407" t="s">
        <v>30</v>
      </c>
      <c r="E2407" s="5" t="s">
        <v>2277</v>
      </c>
      <c r="F2407" t="s">
        <v>31</v>
      </c>
      <c r="G2407" t="s">
        <v>31</v>
      </c>
    </row>
    <row r="2408" spans="1:9" hidden="1">
      <c r="A2408" s="10" t="s">
        <v>16</v>
      </c>
      <c r="B2408" t="s">
        <v>2468</v>
      </c>
      <c r="C2408" t="s">
        <v>29</v>
      </c>
      <c r="D2408" t="s">
        <v>30</v>
      </c>
      <c r="E2408" s="5" t="s">
        <v>2277</v>
      </c>
      <c r="F2408" t="s">
        <v>31</v>
      </c>
      <c r="G2408" t="s">
        <v>31</v>
      </c>
    </row>
    <row r="2409" spans="1:9" hidden="1">
      <c r="A2409" s="10" t="s">
        <v>16</v>
      </c>
      <c r="B2409" t="s">
        <v>2469</v>
      </c>
      <c r="C2409" t="s">
        <v>54</v>
      </c>
      <c r="D2409" t="s">
        <v>30</v>
      </c>
      <c r="E2409" s="5" t="s">
        <v>2277</v>
      </c>
      <c r="F2409" t="s">
        <v>31</v>
      </c>
      <c r="G2409" t="s">
        <v>31</v>
      </c>
    </row>
    <row r="2410" spans="1:9" hidden="1">
      <c r="A2410" s="10" t="s">
        <v>16</v>
      </c>
      <c r="B2410" t="s">
        <v>2470</v>
      </c>
      <c r="C2410" t="s">
        <v>29</v>
      </c>
      <c r="D2410" t="s">
        <v>30</v>
      </c>
      <c r="E2410" s="5" t="s">
        <v>2277</v>
      </c>
      <c r="F2410" t="s">
        <v>31</v>
      </c>
      <c r="G2410" t="s">
        <v>31</v>
      </c>
    </row>
    <row r="2411" spans="1:9" hidden="1">
      <c r="A2411" s="10" t="s">
        <v>16</v>
      </c>
      <c r="B2411" t="s">
        <v>2471</v>
      </c>
      <c r="C2411" t="s">
        <v>29</v>
      </c>
      <c r="D2411" t="s">
        <v>30</v>
      </c>
      <c r="E2411" s="5" t="s">
        <v>2277</v>
      </c>
      <c r="F2411" t="s">
        <v>31</v>
      </c>
      <c r="G2411" t="s">
        <v>31</v>
      </c>
    </row>
    <row r="2412" spans="1:9" hidden="1">
      <c r="A2412" s="10" t="s">
        <v>16</v>
      </c>
      <c r="B2412" t="s">
        <v>2472</v>
      </c>
      <c r="C2412" t="s">
        <v>29</v>
      </c>
      <c r="D2412" t="s">
        <v>30</v>
      </c>
      <c r="E2412" s="5" t="s">
        <v>2277</v>
      </c>
      <c r="F2412" t="s">
        <v>31</v>
      </c>
      <c r="G2412" t="s">
        <v>31</v>
      </c>
    </row>
    <row r="2413" spans="1:9" hidden="1">
      <c r="A2413" s="10" t="s">
        <v>16</v>
      </c>
      <c r="B2413" t="s">
        <v>2473</v>
      </c>
      <c r="C2413" t="s">
        <v>29</v>
      </c>
      <c r="D2413" t="s">
        <v>36</v>
      </c>
      <c r="E2413" s="5" t="s">
        <v>2277</v>
      </c>
      <c r="F2413" t="s">
        <v>31</v>
      </c>
      <c r="G2413" t="s">
        <v>31</v>
      </c>
    </row>
    <row r="2414" spans="1:9" hidden="1">
      <c r="A2414" s="10" t="s">
        <v>16</v>
      </c>
      <c r="B2414" t="s">
        <v>2474</v>
      </c>
      <c r="C2414" t="s">
        <v>29</v>
      </c>
      <c r="D2414" t="s">
        <v>30</v>
      </c>
      <c r="E2414" s="5" t="s">
        <v>2277</v>
      </c>
      <c r="F2414" t="s">
        <v>31</v>
      </c>
      <c r="G2414" t="s">
        <v>31</v>
      </c>
    </row>
    <row r="2415" spans="1:9" hidden="1">
      <c r="A2415" s="10" t="s">
        <v>16</v>
      </c>
      <c r="B2415" t="s">
        <v>2475</v>
      </c>
      <c r="C2415" t="s">
        <v>35</v>
      </c>
      <c r="D2415" t="s">
        <v>30</v>
      </c>
      <c r="E2415" s="5" t="s">
        <v>2277</v>
      </c>
      <c r="F2415" t="s">
        <v>37</v>
      </c>
      <c r="G2415" t="s">
        <v>37</v>
      </c>
      <c r="I2415">
        <v>1</v>
      </c>
    </row>
    <row r="2416" spans="1:9" hidden="1">
      <c r="A2416" s="10" t="s">
        <v>16</v>
      </c>
      <c r="B2416" t="s">
        <v>2476</v>
      </c>
      <c r="C2416" t="s">
        <v>29</v>
      </c>
      <c r="D2416" t="s">
        <v>36</v>
      </c>
      <c r="E2416" s="5" t="s">
        <v>2277</v>
      </c>
      <c r="F2416" t="s">
        <v>31</v>
      </c>
      <c r="G2416" t="s">
        <v>31</v>
      </c>
    </row>
    <row r="2417" spans="1:7" hidden="1">
      <c r="A2417" s="10" t="s">
        <v>16</v>
      </c>
      <c r="B2417" t="s">
        <v>2477</v>
      </c>
      <c r="C2417" t="s">
        <v>29</v>
      </c>
      <c r="D2417" t="s">
        <v>30</v>
      </c>
      <c r="E2417" s="5" t="s">
        <v>2277</v>
      </c>
      <c r="F2417" t="s">
        <v>31</v>
      </c>
      <c r="G2417" t="s">
        <v>31</v>
      </c>
    </row>
    <row r="2418" spans="1:7" hidden="1">
      <c r="A2418" s="10" t="s">
        <v>16</v>
      </c>
      <c r="B2418" t="s">
        <v>2478</v>
      </c>
      <c r="C2418" t="s">
        <v>29</v>
      </c>
      <c r="D2418" t="s">
        <v>30</v>
      </c>
      <c r="E2418" s="5" t="s">
        <v>2277</v>
      </c>
      <c r="F2418" t="s">
        <v>31</v>
      </c>
      <c r="G2418" t="s">
        <v>31</v>
      </c>
    </row>
    <row r="2419" spans="1:7" hidden="1">
      <c r="A2419" s="10" t="s">
        <v>16</v>
      </c>
      <c r="B2419" t="s">
        <v>2479</v>
      </c>
      <c r="C2419" t="s">
        <v>29</v>
      </c>
      <c r="D2419" t="s">
        <v>36</v>
      </c>
      <c r="E2419" s="5" t="s">
        <v>2277</v>
      </c>
      <c r="F2419" t="s">
        <v>31</v>
      </c>
      <c r="G2419" t="s">
        <v>31</v>
      </c>
    </row>
    <row r="2420" spans="1:7" hidden="1">
      <c r="A2420" s="10" t="s">
        <v>16</v>
      </c>
      <c r="B2420" t="s">
        <v>2480</v>
      </c>
      <c r="C2420" t="s">
        <v>29</v>
      </c>
      <c r="D2420" t="s">
        <v>36</v>
      </c>
      <c r="E2420" s="5" t="s">
        <v>2277</v>
      </c>
      <c r="F2420" t="s">
        <v>37</v>
      </c>
      <c r="G2420" t="s">
        <v>37</v>
      </c>
    </row>
    <row r="2421" spans="1:7" hidden="1">
      <c r="A2421" s="10" t="s">
        <v>16</v>
      </c>
      <c r="B2421" t="s">
        <v>2481</v>
      </c>
      <c r="C2421" t="s">
        <v>29</v>
      </c>
      <c r="D2421" t="s">
        <v>36</v>
      </c>
      <c r="E2421" s="5" t="s">
        <v>2277</v>
      </c>
      <c r="F2421" t="s">
        <v>37</v>
      </c>
      <c r="G2421" t="s">
        <v>37</v>
      </c>
    </row>
    <row r="2422" spans="1:7" hidden="1">
      <c r="A2422" s="10" t="s">
        <v>16</v>
      </c>
      <c r="B2422" t="s">
        <v>2482</v>
      </c>
      <c r="C2422" t="s">
        <v>29</v>
      </c>
      <c r="D2422" t="s">
        <v>36</v>
      </c>
      <c r="E2422" s="5" t="s">
        <v>2277</v>
      </c>
      <c r="F2422" t="s">
        <v>45</v>
      </c>
      <c r="G2422" t="s">
        <v>45</v>
      </c>
    </row>
    <row r="2423" spans="1:7" hidden="1">
      <c r="A2423" s="10" t="s">
        <v>16</v>
      </c>
      <c r="B2423" t="s">
        <v>2483</v>
      </c>
      <c r="C2423" t="s">
        <v>42</v>
      </c>
      <c r="D2423" t="s">
        <v>36</v>
      </c>
      <c r="E2423" s="5" t="s">
        <v>2277</v>
      </c>
      <c r="F2423" t="s">
        <v>37</v>
      </c>
      <c r="G2423" t="s">
        <v>37</v>
      </c>
    </row>
    <row r="2424" spans="1:7" hidden="1">
      <c r="A2424" s="10" t="s">
        <v>16</v>
      </c>
      <c r="B2424" t="s">
        <v>2484</v>
      </c>
      <c r="C2424" t="s">
        <v>42</v>
      </c>
      <c r="D2424" t="s">
        <v>30</v>
      </c>
      <c r="E2424" s="5" t="s">
        <v>2277</v>
      </c>
      <c r="F2424" t="s">
        <v>45</v>
      </c>
      <c r="G2424" t="s">
        <v>45</v>
      </c>
    </row>
    <row r="2425" spans="1:7" hidden="1">
      <c r="A2425" s="10" t="s">
        <v>16</v>
      </c>
      <c r="B2425" t="s">
        <v>2485</v>
      </c>
      <c r="C2425" t="s">
        <v>42</v>
      </c>
      <c r="D2425" t="s">
        <v>30</v>
      </c>
      <c r="E2425" s="5" t="s">
        <v>2277</v>
      </c>
      <c r="F2425" t="s">
        <v>45</v>
      </c>
      <c r="G2425" t="s">
        <v>45</v>
      </c>
    </row>
    <row r="2426" spans="1:7" hidden="1">
      <c r="A2426" s="10" t="s">
        <v>16</v>
      </c>
      <c r="B2426" t="s">
        <v>2486</v>
      </c>
      <c r="C2426" t="s">
        <v>29</v>
      </c>
      <c r="D2426" t="s">
        <v>30</v>
      </c>
      <c r="E2426" s="5" t="s">
        <v>2277</v>
      </c>
      <c r="F2426" t="s">
        <v>31</v>
      </c>
      <c r="G2426" t="s">
        <v>31</v>
      </c>
    </row>
    <row r="2427" spans="1:7" hidden="1">
      <c r="A2427" s="10" t="s">
        <v>16</v>
      </c>
      <c r="B2427" t="s">
        <v>2487</v>
      </c>
      <c r="C2427" t="s">
        <v>29</v>
      </c>
      <c r="D2427" t="s">
        <v>30</v>
      </c>
      <c r="E2427" s="5" t="s">
        <v>2277</v>
      </c>
      <c r="F2427" t="s">
        <v>31</v>
      </c>
      <c r="G2427" t="s">
        <v>31</v>
      </c>
    </row>
    <row r="2428" spans="1:7" hidden="1">
      <c r="A2428" s="10" t="s">
        <v>16</v>
      </c>
      <c r="B2428" t="s">
        <v>2488</v>
      </c>
      <c r="C2428" t="s">
        <v>29</v>
      </c>
      <c r="D2428" t="s">
        <v>30</v>
      </c>
      <c r="E2428" s="5" t="s">
        <v>2277</v>
      </c>
      <c r="F2428" t="s">
        <v>31</v>
      </c>
      <c r="G2428" t="s">
        <v>31</v>
      </c>
    </row>
    <row r="2429" spans="1:7" hidden="1">
      <c r="A2429" s="10" t="s">
        <v>16</v>
      </c>
      <c r="B2429" t="s">
        <v>2489</v>
      </c>
      <c r="C2429" t="s">
        <v>29</v>
      </c>
      <c r="D2429" t="s">
        <v>30</v>
      </c>
      <c r="E2429" s="5" t="s">
        <v>2277</v>
      </c>
      <c r="F2429" t="s">
        <v>37</v>
      </c>
      <c r="G2429" t="s">
        <v>37</v>
      </c>
    </row>
    <row r="2430" spans="1:7" hidden="1">
      <c r="A2430" s="10" t="s">
        <v>16</v>
      </c>
      <c r="B2430" t="s">
        <v>2490</v>
      </c>
      <c r="C2430" t="s">
        <v>29</v>
      </c>
      <c r="D2430" t="s">
        <v>30</v>
      </c>
      <c r="E2430" s="5" t="s">
        <v>2277</v>
      </c>
      <c r="F2430" t="s">
        <v>31</v>
      </c>
      <c r="G2430" t="s">
        <v>31</v>
      </c>
    </row>
    <row r="2431" spans="1:7" hidden="1">
      <c r="A2431" s="10" t="s">
        <v>16</v>
      </c>
      <c r="B2431" t="s">
        <v>2491</v>
      </c>
      <c r="C2431" t="s">
        <v>29</v>
      </c>
      <c r="D2431" t="s">
        <v>30</v>
      </c>
      <c r="E2431" s="5" t="s">
        <v>2277</v>
      </c>
      <c r="F2431" t="s">
        <v>31</v>
      </c>
      <c r="G2431" t="s">
        <v>31</v>
      </c>
    </row>
    <row r="2432" spans="1:7" hidden="1">
      <c r="A2432" s="10" t="s">
        <v>16</v>
      </c>
      <c r="B2432" t="s">
        <v>2492</v>
      </c>
      <c r="C2432" t="s">
        <v>29</v>
      </c>
      <c r="D2432" t="s">
        <v>36</v>
      </c>
      <c r="E2432" s="5" t="s">
        <v>2277</v>
      </c>
      <c r="F2432" t="s">
        <v>31</v>
      </c>
      <c r="G2432" t="s">
        <v>31</v>
      </c>
    </row>
    <row r="2433" spans="1:7" hidden="1">
      <c r="A2433" s="10" t="s">
        <v>16</v>
      </c>
      <c r="B2433" t="s">
        <v>2493</v>
      </c>
      <c r="C2433" t="s">
        <v>29</v>
      </c>
      <c r="D2433" t="s">
        <v>30</v>
      </c>
      <c r="E2433" s="5" t="s">
        <v>2277</v>
      </c>
      <c r="F2433" t="s">
        <v>31</v>
      </c>
      <c r="G2433" t="s">
        <v>31</v>
      </c>
    </row>
    <row r="2434" spans="1:7" hidden="1">
      <c r="A2434" s="10" t="s">
        <v>16</v>
      </c>
      <c r="B2434" t="s">
        <v>2494</v>
      </c>
      <c r="C2434" t="s">
        <v>29</v>
      </c>
      <c r="D2434" t="s">
        <v>30</v>
      </c>
      <c r="E2434" s="5" t="s">
        <v>2277</v>
      </c>
      <c r="F2434" t="s">
        <v>31</v>
      </c>
      <c r="G2434" t="s">
        <v>31</v>
      </c>
    </row>
    <row r="2435" spans="1:7" hidden="1">
      <c r="A2435" s="10" t="s">
        <v>16</v>
      </c>
      <c r="B2435" t="s">
        <v>2495</v>
      </c>
      <c r="C2435" t="s">
        <v>29</v>
      </c>
      <c r="D2435" t="s">
        <v>30</v>
      </c>
      <c r="E2435" s="5" t="s">
        <v>2277</v>
      </c>
      <c r="F2435" t="s">
        <v>31</v>
      </c>
      <c r="G2435" t="s">
        <v>31</v>
      </c>
    </row>
    <row r="2436" spans="1:7" hidden="1">
      <c r="A2436" s="10" t="s">
        <v>16</v>
      </c>
      <c r="B2436" t="s">
        <v>2496</v>
      </c>
      <c r="C2436" t="s">
        <v>29</v>
      </c>
      <c r="D2436" t="s">
        <v>30</v>
      </c>
      <c r="E2436" s="5" t="s">
        <v>2277</v>
      </c>
      <c r="F2436" t="s">
        <v>45</v>
      </c>
      <c r="G2436" t="s">
        <v>45</v>
      </c>
    </row>
    <row r="2437" spans="1:7" hidden="1">
      <c r="A2437" s="10" t="s">
        <v>16</v>
      </c>
      <c r="B2437" t="s">
        <v>2497</v>
      </c>
      <c r="C2437" t="s">
        <v>29</v>
      </c>
      <c r="D2437" t="s">
        <v>30</v>
      </c>
      <c r="E2437" s="5" t="s">
        <v>2277</v>
      </c>
      <c r="F2437" t="s">
        <v>45</v>
      </c>
      <c r="G2437" t="s">
        <v>45</v>
      </c>
    </row>
    <row r="2438" spans="1:7" hidden="1">
      <c r="A2438" s="10" t="s">
        <v>16</v>
      </c>
      <c r="B2438" t="s">
        <v>2498</v>
      </c>
      <c r="C2438" t="s">
        <v>29</v>
      </c>
      <c r="D2438" t="s">
        <v>30</v>
      </c>
      <c r="E2438" s="5" t="s">
        <v>2277</v>
      </c>
      <c r="F2438" t="s">
        <v>31</v>
      </c>
      <c r="G2438" t="s">
        <v>31</v>
      </c>
    </row>
    <row r="2439" spans="1:7" hidden="1">
      <c r="A2439" s="10" t="s">
        <v>16</v>
      </c>
      <c r="B2439" t="s">
        <v>2499</v>
      </c>
      <c r="C2439" t="s">
        <v>29</v>
      </c>
      <c r="D2439" t="s">
        <v>30</v>
      </c>
      <c r="E2439" s="5" t="s">
        <v>2277</v>
      </c>
      <c r="F2439" t="s">
        <v>37</v>
      </c>
      <c r="G2439" t="s">
        <v>37</v>
      </c>
    </row>
    <row r="2440" spans="1:7" hidden="1">
      <c r="A2440" s="10" t="s">
        <v>16</v>
      </c>
      <c r="B2440" t="s">
        <v>2500</v>
      </c>
      <c r="C2440" t="s">
        <v>29</v>
      </c>
      <c r="D2440" t="s">
        <v>30</v>
      </c>
      <c r="E2440" s="5" t="s">
        <v>2277</v>
      </c>
      <c r="F2440" t="s">
        <v>31</v>
      </c>
      <c r="G2440" t="s">
        <v>31</v>
      </c>
    </row>
    <row r="2441" spans="1:7" hidden="1">
      <c r="A2441" s="10" t="s">
        <v>16</v>
      </c>
      <c r="B2441" t="s">
        <v>2501</v>
      </c>
      <c r="C2441" t="s">
        <v>54</v>
      </c>
      <c r="D2441" t="s">
        <v>36</v>
      </c>
      <c r="E2441" s="5" t="s">
        <v>2277</v>
      </c>
      <c r="F2441" t="s">
        <v>31</v>
      </c>
      <c r="G2441" t="s">
        <v>31</v>
      </c>
    </row>
    <row r="2442" spans="1:7" hidden="1">
      <c r="A2442" s="10" t="s">
        <v>16</v>
      </c>
      <c r="B2442" t="s">
        <v>2502</v>
      </c>
      <c r="C2442" t="s">
        <v>29</v>
      </c>
      <c r="D2442" t="s">
        <v>30</v>
      </c>
      <c r="E2442" s="5" t="s">
        <v>2277</v>
      </c>
      <c r="F2442" t="s">
        <v>45</v>
      </c>
      <c r="G2442" t="s">
        <v>45</v>
      </c>
    </row>
    <row r="2443" spans="1:7" hidden="1">
      <c r="A2443" s="10" t="s">
        <v>16</v>
      </c>
      <c r="B2443" t="s">
        <v>2503</v>
      </c>
      <c r="C2443" t="s">
        <v>54</v>
      </c>
      <c r="D2443" t="s">
        <v>30</v>
      </c>
      <c r="E2443" s="5" t="s">
        <v>2277</v>
      </c>
      <c r="F2443" t="s">
        <v>37</v>
      </c>
      <c r="G2443" t="s">
        <v>37</v>
      </c>
    </row>
    <row r="2444" spans="1:7" hidden="1">
      <c r="A2444" s="10" t="s">
        <v>16</v>
      </c>
      <c r="B2444" t="s">
        <v>2504</v>
      </c>
      <c r="C2444" t="s">
        <v>29</v>
      </c>
      <c r="D2444" t="s">
        <v>30</v>
      </c>
      <c r="E2444" s="5" t="s">
        <v>2277</v>
      </c>
      <c r="F2444" t="s">
        <v>31</v>
      </c>
      <c r="G2444" t="s">
        <v>31</v>
      </c>
    </row>
    <row r="2445" spans="1:7" hidden="1">
      <c r="A2445" s="10" t="s">
        <v>16</v>
      </c>
      <c r="B2445" t="s">
        <v>2505</v>
      </c>
      <c r="C2445" t="s">
        <v>29</v>
      </c>
      <c r="D2445" t="s">
        <v>30</v>
      </c>
      <c r="E2445" s="5" t="s">
        <v>2277</v>
      </c>
      <c r="F2445" t="s">
        <v>31</v>
      </c>
      <c r="G2445" t="s">
        <v>31</v>
      </c>
    </row>
    <row r="2446" spans="1:7" hidden="1">
      <c r="A2446" s="10" t="s">
        <v>16</v>
      </c>
      <c r="B2446" t="s">
        <v>2506</v>
      </c>
      <c r="C2446" t="s">
        <v>29</v>
      </c>
      <c r="D2446" t="s">
        <v>30</v>
      </c>
      <c r="E2446" s="5" t="s">
        <v>2277</v>
      </c>
      <c r="F2446" t="s">
        <v>31</v>
      </c>
      <c r="G2446" t="s">
        <v>31</v>
      </c>
    </row>
    <row r="2447" spans="1:7" hidden="1">
      <c r="A2447" s="10" t="s">
        <v>16</v>
      </c>
      <c r="B2447" t="s">
        <v>2507</v>
      </c>
      <c r="C2447" t="s">
        <v>29</v>
      </c>
      <c r="D2447" t="s">
        <v>30</v>
      </c>
      <c r="E2447" s="5" t="s">
        <v>2277</v>
      </c>
      <c r="F2447" t="s">
        <v>31</v>
      </c>
      <c r="G2447" t="s">
        <v>31</v>
      </c>
    </row>
    <row r="2448" spans="1:7" hidden="1">
      <c r="A2448" s="10" t="s">
        <v>16</v>
      </c>
      <c r="B2448" t="s">
        <v>2508</v>
      </c>
      <c r="C2448" t="s">
        <v>29</v>
      </c>
      <c r="D2448" t="s">
        <v>30</v>
      </c>
      <c r="E2448" s="5" t="s">
        <v>2277</v>
      </c>
      <c r="F2448" t="s">
        <v>31</v>
      </c>
      <c r="G2448" t="s">
        <v>31</v>
      </c>
    </row>
    <row r="2449" spans="1:7" hidden="1">
      <c r="A2449" s="10" t="s">
        <v>16</v>
      </c>
      <c r="B2449" t="s">
        <v>2509</v>
      </c>
      <c r="C2449" t="s">
        <v>29</v>
      </c>
      <c r="D2449" t="s">
        <v>36</v>
      </c>
      <c r="E2449" s="5" t="s">
        <v>2277</v>
      </c>
      <c r="F2449" t="s">
        <v>45</v>
      </c>
      <c r="G2449" t="s">
        <v>45</v>
      </c>
    </row>
    <row r="2450" spans="1:7" hidden="1">
      <c r="A2450" s="10" t="s">
        <v>16</v>
      </c>
      <c r="B2450" t="s">
        <v>2510</v>
      </c>
      <c r="C2450" t="s">
        <v>29</v>
      </c>
      <c r="D2450" t="s">
        <v>30</v>
      </c>
      <c r="E2450" s="5" t="s">
        <v>2277</v>
      </c>
      <c r="F2450" t="s">
        <v>31</v>
      </c>
      <c r="G2450" t="s">
        <v>31</v>
      </c>
    </row>
    <row r="2451" spans="1:7" hidden="1">
      <c r="A2451" s="10" t="s">
        <v>16</v>
      </c>
      <c r="B2451" t="s">
        <v>2511</v>
      </c>
      <c r="C2451" t="s">
        <v>29</v>
      </c>
      <c r="D2451" t="s">
        <v>30</v>
      </c>
      <c r="E2451" s="5" t="s">
        <v>2277</v>
      </c>
      <c r="F2451" t="s">
        <v>31</v>
      </c>
      <c r="G2451" t="s">
        <v>31</v>
      </c>
    </row>
    <row r="2452" spans="1:7" hidden="1">
      <c r="A2452" s="10" t="s">
        <v>16</v>
      </c>
      <c r="B2452" t="s">
        <v>2512</v>
      </c>
      <c r="C2452" t="s">
        <v>29</v>
      </c>
      <c r="D2452" t="s">
        <v>30</v>
      </c>
      <c r="E2452" s="5" t="s">
        <v>2277</v>
      </c>
      <c r="F2452" t="s">
        <v>31</v>
      </c>
      <c r="G2452" t="s">
        <v>31</v>
      </c>
    </row>
    <row r="2453" spans="1:7" hidden="1">
      <c r="A2453" s="10" t="s">
        <v>16</v>
      </c>
      <c r="B2453" t="s">
        <v>2513</v>
      </c>
      <c r="C2453" t="s">
        <v>29</v>
      </c>
      <c r="D2453" t="s">
        <v>36</v>
      </c>
      <c r="E2453" s="5" t="s">
        <v>2277</v>
      </c>
      <c r="F2453" t="s">
        <v>31</v>
      </c>
      <c r="G2453" t="s">
        <v>31</v>
      </c>
    </row>
    <row r="2454" spans="1:7" hidden="1">
      <c r="A2454" s="10" t="s">
        <v>16</v>
      </c>
      <c r="B2454" t="s">
        <v>2514</v>
      </c>
      <c r="C2454" t="s">
        <v>42</v>
      </c>
      <c r="D2454" t="s">
        <v>36</v>
      </c>
      <c r="E2454" s="5" t="s">
        <v>2277</v>
      </c>
      <c r="F2454" t="s">
        <v>31</v>
      </c>
      <c r="G2454" t="s">
        <v>31</v>
      </c>
    </row>
    <row r="2455" spans="1:7" hidden="1">
      <c r="A2455" s="10" t="s">
        <v>16</v>
      </c>
      <c r="B2455" t="s">
        <v>2515</v>
      </c>
      <c r="C2455" t="s">
        <v>29</v>
      </c>
      <c r="D2455" t="s">
        <v>30</v>
      </c>
      <c r="E2455" s="5" t="s">
        <v>2277</v>
      </c>
      <c r="F2455" t="s">
        <v>31</v>
      </c>
      <c r="G2455" t="s">
        <v>31</v>
      </c>
    </row>
    <row r="2456" spans="1:7" hidden="1">
      <c r="A2456" s="10" t="s">
        <v>16</v>
      </c>
      <c r="B2456" t="s">
        <v>2516</v>
      </c>
      <c r="C2456" t="s">
        <v>54</v>
      </c>
      <c r="D2456" t="s">
        <v>30</v>
      </c>
      <c r="E2456" s="5" t="s">
        <v>2277</v>
      </c>
      <c r="F2456" t="s">
        <v>31</v>
      </c>
      <c r="G2456" t="s">
        <v>31</v>
      </c>
    </row>
    <row r="2457" spans="1:7" hidden="1">
      <c r="A2457" s="10" t="s">
        <v>16</v>
      </c>
      <c r="B2457" t="s">
        <v>2517</v>
      </c>
      <c r="C2457" t="s">
        <v>29</v>
      </c>
      <c r="D2457" t="s">
        <v>36</v>
      </c>
      <c r="E2457" s="5" t="s">
        <v>2277</v>
      </c>
      <c r="F2457" t="s">
        <v>31</v>
      </c>
      <c r="G2457" t="s">
        <v>31</v>
      </c>
    </row>
    <row r="2458" spans="1:7" hidden="1">
      <c r="A2458" s="10" t="s">
        <v>16</v>
      </c>
      <c r="B2458" t="s">
        <v>2518</v>
      </c>
      <c r="C2458" t="s">
        <v>29</v>
      </c>
      <c r="D2458" t="s">
        <v>36</v>
      </c>
      <c r="E2458" s="5" t="s">
        <v>2277</v>
      </c>
      <c r="F2458" t="s">
        <v>45</v>
      </c>
      <c r="G2458" t="s">
        <v>45</v>
      </c>
    </row>
    <row r="2459" spans="1:7" hidden="1">
      <c r="A2459" s="10" t="s">
        <v>16</v>
      </c>
      <c r="B2459" t="s">
        <v>2519</v>
      </c>
      <c r="C2459" t="s">
        <v>42</v>
      </c>
      <c r="D2459" t="s">
        <v>36</v>
      </c>
      <c r="E2459" s="5" t="s">
        <v>2277</v>
      </c>
      <c r="F2459" t="s">
        <v>37</v>
      </c>
      <c r="G2459" t="s">
        <v>37</v>
      </c>
    </row>
    <row r="2460" spans="1:7" hidden="1">
      <c r="A2460" s="10" t="s">
        <v>16</v>
      </c>
      <c r="B2460" t="s">
        <v>2520</v>
      </c>
      <c r="C2460" t="s">
        <v>29</v>
      </c>
      <c r="D2460" t="s">
        <v>36</v>
      </c>
      <c r="E2460" s="5" t="s">
        <v>2277</v>
      </c>
      <c r="F2460" t="s">
        <v>45</v>
      </c>
      <c r="G2460" t="s">
        <v>45</v>
      </c>
    </row>
    <row r="2461" spans="1:7" hidden="1">
      <c r="A2461" s="10" t="s">
        <v>16</v>
      </c>
      <c r="B2461" t="s">
        <v>2521</v>
      </c>
      <c r="C2461" t="s">
        <v>29</v>
      </c>
      <c r="D2461" t="s">
        <v>36</v>
      </c>
      <c r="E2461" s="5" t="s">
        <v>2277</v>
      </c>
      <c r="F2461" t="s">
        <v>31</v>
      </c>
      <c r="G2461" t="s">
        <v>31</v>
      </c>
    </row>
    <row r="2462" spans="1:7" hidden="1">
      <c r="A2462" s="10" t="s">
        <v>16</v>
      </c>
      <c r="B2462" t="s">
        <v>2522</v>
      </c>
      <c r="C2462" t="s">
        <v>29</v>
      </c>
      <c r="D2462" t="s">
        <v>30</v>
      </c>
      <c r="E2462" s="5" t="s">
        <v>2277</v>
      </c>
      <c r="F2462" t="s">
        <v>31</v>
      </c>
      <c r="G2462" t="s">
        <v>31</v>
      </c>
    </row>
    <row r="2463" spans="1:7" hidden="1">
      <c r="A2463" s="10" t="s">
        <v>16</v>
      </c>
      <c r="B2463" t="s">
        <v>2523</v>
      </c>
      <c r="C2463" t="s">
        <v>54</v>
      </c>
      <c r="D2463" t="s">
        <v>30</v>
      </c>
      <c r="E2463" s="5" t="s">
        <v>2277</v>
      </c>
      <c r="F2463" t="s">
        <v>45</v>
      </c>
      <c r="G2463" t="s">
        <v>45</v>
      </c>
    </row>
    <row r="2464" spans="1:7" hidden="1">
      <c r="A2464" s="10" t="s">
        <v>16</v>
      </c>
      <c r="B2464" t="s">
        <v>2524</v>
      </c>
      <c r="C2464" t="s">
        <v>42</v>
      </c>
      <c r="D2464" t="s">
        <v>36</v>
      </c>
      <c r="E2464" s="5" t="s">
        <v>2277</v>
      </c>
      <c r="F2464" t="s">
        <v>37</v>
      </c>
      <c r="G2464" t="s">
        <v>37</v>
      </c>
    </row>
    <row r="2465" spans="1:7" hidden="1">
      <c r="A2465" s="10" t="s">
        <v>16</v>
      </c>
      <c r="B2465" t="s">
        <v>2525</v>
      </c>
      <c r="C2465" t="s">
        <v>29</v>
      </c>
      <c r="D2465" t="s">
        <v>30</v>
      </c>
      <c r="E2465" s="5" t="s">
        <v>2277</v>
      </c>
      <c r="F2465" t="s">
        <v>31</v>
      </c>
      <c r="G2465" t="s">
        <v>31</v>
      </c>
    </row>
    <row r="2466" spans="1:7" hidden="1">
      <c r="A2466" s="10" t="s">
        <v>16</v>
      </c>
      <c r="B2466" t="s">
        <v>2526</v>
      </c>
      <c r="C2466" t="s">
        <v>54</v>
      </c>
      <c r="D2466" t="s">
        <v>30</v>
      </c>
      <c r="E2466" s="5" t="s">
        <v>2277</v>
      </c>
      <c r="F2466" t="s">
        <v>37</v>
      </c>
      <c r="G2466" t="s">
        <v>37</v>
      </c>
    </row>
    <row r="2467" spans="1:7" hidden="1">
      <c r="A2467" s="10" t="s">
        <v>16</v>
      </c>
      <c r="B2467" t="s">
        <v>2527</v>
      </c>
      <c r="C2467" t="s">
        <v>29</v>
      </c>
      <c r="D2467" t="s">
        <v>30</v>
      </c>
      <c r="E2467" s="5" t="s">
        <v>2277</v>
      </c>
      <c r="F2467" t="s">
        <v>31</v>
      </c>
      <c r="G2467" t="s">
        <v>31</v>
      </c>
    </row>
    <row r="2468" spans="1:7" hidden="1">
      <c r="A2468" s="10" t="s">
        <v>16</v>
      </c>
      <c r="B2468" t="s">
        <v>2528</v>
      </c>
      <c r="C2468" t="s">
        <v>29</v>
      </c>
      <c r="D2468" t="s">
        <v>30</v>
      </c>
      <c r="E2468" s="5" t="s">
        <v>2277</v>
      </c>
      <c r="F2468" t="s">
        <v>45</v>
      </c>
      <c r="G2468" t="s">
        <v>45</v>
      </c>
    </row>
    <row r="2469" spans="1:7" hidden="1">
      <c r="A2469" s="10" t="s">
        <v>16</v>
      </c>
      <c r="B2469" t="s">
        <v>2529</v>
      </c>
      <c r="C2469" t="s">
        <v>29</v>
      </c>
      <c r="D2469" t="s">
        <v>36</v>
      </c>
      <c r="E2469" s="5" t="s">
        <v>2277</v>
      </c>
      <c r="F2469" t="s">
        <v>37</v>
      </c>
      <c r="G2469" t="s">
        <v>37</v>
      </c>
    </row>
    <row r="2470" spans="1:7" hidden="1">
      <c r="A2470" s="10" t="s">
        <v>16</v>
      </c>
      <c r="B2470" t="s">
        <v>2530</v>
      </c>
      <c r="C2470" t="s">
        <v>29</v>
      </c>
      <c r="D2470" t="s">
        <v>30</v>
      </c>
      <c r="E2470" s="5" t="s">
        <v>2277</v>
      </c>
      <c r="F2470" t="s">
        <v>45</v>
      </c>
      <c r="G2470" t="s">
        <v>45</v>
      </c>
    </row>
    <row r="2471" spans="1:7" hidden="1">
      <c r="A2471" s="10" t="s">
        <v>16</v>
      </c>
      <c r="B2471" t="s">
        <v>2531</v>
      </c>
      <c r="C2471" t="s">
        <v>29</v>
      </c>
      <c r="D2471" t="s">
        <v>30</v>
      </c>
      <c r="E2471" s="5" t="s">
        <v>2277</v>
      </c>
      <c r="F2471" t="s">
        <v>37</v>
      </c>
      <c r="G2471" t="s">
        <v>37</v>
      </c>
    </row>
    <row r="2472" spans="1:7" hidden="1">
      <c r="A2472" s="10" t="s">
        <v>16</v>
      </c>
      <c r="B2472" t="s">
        <v>2532</v>
      </c>
      <c r="C2472" t="s">
        <v>29</v>
      </c>
      <c r="D2472" t="s">
        <v>30</v>
      </c>
      <c r="E2472" s="5" t="s">
        <v>2277</v>
      </c>
      <c r="F2472" t="s">
        <v>31</v>
      </c>
      <c r="G2472" t="s">
        <v>31</v>
      </c>
    </row>
    <row r="2473" spans="1:7" hidden="1">
      <c r="A2473" s="10" t="s">
        <v>16</v>
      </c>
      <c r="B2473" t="s">
        <v>2533</v>
      </c>
      <c r="C2473" t="s">
        <v>29</v>
      </c>
      <c r="D2473" t="s">
        <v>30</v>
      </c>
      <c r="E2473" s="5" t="s">
        <v>2277</v>
      </c>
      <c r="F2473" t="s">
        <v>45</v>
      </c>
      <c r="G2473" t="s">
        <v>45</v>
      </c>
    </row>
    <row r="2474" spans="1:7" hidden="1">
      <c r="A2474" s="10" t="s">
        <v>16</v>
      </c>
      <c r="B2474" t="s">
        <v>2534</v>
      </c>
      <c r="C2474" t="s">
        <v>29</v>
      </c>
      <c r="D2474" t="s">
        <v>30</v>
      </c>
      <c r="E2474" s="5" t="s">
        <v>2277</v>
      </c>
      <c r="F2474" t="s">
        <v>31</v>
      </c>
      <c r="G2474" t="s">
        <v>31</v>
      </c>
    </row>
    <row r="2475" spans="1:7" hidden="1">
      <c r="A2475" s="10" t="s">
        <v>16</v>
      </c>
      <c r="B2475" t="s">
        <v>2535</v>
      </c>
      <c r="C2475" t="s">
        <v>29</v>
      </c>
      <c r="D2475" t="s">
        <v>36</v>
      </c>
      <c r="E2475" s="5" t="s">
        <v>2277</v>
      </c>
      <c r="F2475" t="s">
        <v>45</v>
      </c>
      <c r="G2475" t="s">
        <v>45</v>
      </c>
    </row>
    <row r="2476" spans="1:7" hidden="1">
      <c r="A2476" s="10" t="s">
        <v>16</v>
      </c>
      <c r="B2476" t="s">
        <v>2536</v>
      </c>
      <c r="C2476" t="s">
        <v>29</v>
      </c>
      <c r="D2476" t="s">
        <v>36</v>
      </c>
      <c r="E2476" s="5" t="s">
        <v>2277</v>
      </c>
      <c r="F2476" t="s">
        <v>31</v>
      </c>
      <c r="G2476" t="s">
        <v>31</v>
      </c>
    </row>
    <row r="2477" spans="1:7" hidden="1">
      <c r="A2477" s="10" t="s">
        <v>16</v>
      </c>
      <c r="B2477" t="s">
        <v>2537</v>
      </c>
      <c r="C2477" t="s">
        <v>29</v>
      </c>
      <c r="D2477" t="s">
        <v>30</v>
      </c>
      <c r="E2477" s="5" t="s">
        <v>2277</v>
      </c>
      <c r="F2477" t="s">
        <v>31</v>
      </c>
      <c r="G2477" t="s">
        <v>31</v>
      </c>
    </row>
    <row r="2478" spans="1:7" hidden="1">
      <c r="A2478" s="10" t="s">
        <v>16</v>
      </c>
      <c r="B2478" t="s">
        <v>2538</v>
      </c>
      <c r="C2478" t="s">
        <v>29</v>
      </c>
      <c r="D2478" t="s">
        <v>30</v>
      </c>
      <c r="E2478" s="5" t="s">
        <v>2277</v>
      </c>
      <c r="F2478" t="s">
        <v>31</v>
      </c>
      <c r="G2478" t="s">
        <v>31</v>
      </c>
    </row>
    <row r="2479" spans="1:7" hidden="1">
      <c r="A2479" s="10" t="s">
        <v>16</v>
      </c>
      <c r="B2479" t="s">
        <v>2539</v>
      </c>
      <c r="C2479" t="s">
        <v>29</v>
      </c>
      <c r="D2479" t="s">
        <v>30</v>
      </c>
      <c r="E2479" s="5" t="s">
        <v>2277</v>
      </c>
      <c r="F2479" t="s">
        <v>31</v>
      </c>
      <c r="G2479" t="s">
        <v>31</v>
      </c>
    </row>
    <row r="2480" spans="1:7" hidden="1">
      <c r="A2480" s="10" t="s">
        <v>16</v>
      </c>
      <c r="B2480" t="s">
        <v>2540</v>
      </c>
      <c r="C2480" t="s">
        <v>29</v>
      </c>
      <c r="D2480" t="s">
        <v>30</v>
      </c>
      <c r="E2480" s="5" t="s">
        <v>2277</v>
      </c>
      <c r="F2480" t="s">
        <v>37</v>
      </c>
      <c r="G2480" t="s">
        <v>37</v>
      </c>
    </row>
    <row r="2481" spans="1:7" hidden="1">
      <c r="A2481" s="10" t="s">
        <v>16</v>
      </c>
      <c r="B2481" t="s">
        <v>2541</v>
      </c>
      <c r="C2481" t="s">
        <v>29</v>
      </c>
      <c r="D2481" t="s">
        <v>30</v>
      </c>
      <c r="E2481" s="5" t="s">
        <v>2277</v>
      </c>
      <c r="F2481" t="s">
        <v>31</v>
      </c>
      <c r="G2481" t="s">
        <v>31</v>
      </c>
    </row>
    <row r="2482" spans="1:7" hidden="1">
      <c r="A2482" s="10" t="s">
        <v>16</v>
      </c>
      <c r="B2482" t="s">
        <v>2542</v>
      </c>
      <c r="C2482" t="s">
        <v>29</v>
      </c>
      <c r="D2482" t="s">
        <v>30</v>
      </c>
      <c r="E2482" s="5" t="s">
        <v>2277</v>
      </c>
      <c r="F2482" t="s">
        <v>31</v>
      </c>
      <c r="G2482" t="s">
        <v>31</v>
      </c>
    </row>
    <row r="2483" spans="1:7" hidden="1">
      <c r="A2483" s="10" t="s">
        <v>16</v>
      </c>
      <c r="B2483" t="s">
        <v>2543</v>
      </c>
      <c r="C2483" t="s">
        <v>54</v>
      </c>
      <c r="D2483" t="s">
        <v>30</v>
      </c>
      <c r="E2483" s="5" t="s">
        <v>2277</v>
      </c>
      <c r="F2483" t="s">
        <v>37</v>
      </c>
      <c r="G2483" t="s">
        <v>37</v>
      </c>
    </row>
    <row r="2484" spans="1:7" hidden="1">
      <c r="A2484" s="10" t="s">
        <v>16</v>
      </c>
      <c r="B2484" t="s">
        <v>2544</v>
      </c>
      <c r="C2484" t="s">
        <v>54</v>
      </c>
      <c r="D2484" t="s">
        <v>30</v>
      </c>
      <c r="E2484" s="5" t="s">
        <v>2277</v>
      </c>
      <c r="F2484" t="s">
        <v>31</v>
      </c>
      <c r="G2484" t="s">
        <v>31</v>
      </c>
    </row>
  </sheetData>
  <autoFilter ref="A1:K2484" xr:uid="{3715B8A5-939E-42B3-A448-300DD1463831}">
    <filterColumn colId="8">
      <customFilters>
        <customFilter operator="notEqual" val=" "/>
      </customFilters>
    </filterColumn>
    <filterColumn colId="10">
      <filters>
        <filter val="FALSE"/>
      </filters>
    </filterColumn>
    <sortState xmlns:xlrd2="http://schemas.microsoft.com/office/spreadsheetml/2017/richdata2" ref="A2:K2216">
      <sortCondition ref="A2:A2216"/>
    </sortState>
  </autoFilter>
  <hyperlinks>
    <hyperlink ref="S1" r:id="rId1" xr:uid="{E9A0E823-55CE-40AC-A60D-AD5FB0E8C90A}"/>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05027-530B-4694-9292-99F8627AB642}">
  <sheetPr>
    <tabColor rgb="FFFF0000"/>
  </sheetPr>
  <dimension ref="A1:T11"/>
  <sheetViews>
    <sheetView workbookViewId="0">
      <selection activeCell="A2" sqref="A2"/>
    </sheetView>
  </sheetViews>
  <sheetFormatPr defaultColWidth="9.140625" defaultRowHeight="14.45"/>
  <cols>
    <col min="1" max="1" width="11.42578125" bestFit="1" customWidth="1"/>
    <col min="2" max="2" width="16.140625" style="24" customWidth="1"/>
    <col min="3" max="3" width="16.140625" customWidth="1"/>
    <col min="4" max="4" width="16.140625" style="27" customWidth="1"/>
    <col min="5" max="5" width="16.140625" style="29" bestFit="1" customWidth="1"/>
    <col min="6" max="8" width="9.140625" customWidth="1"/>
    <col min="9" max="9" width="38.28515625" customWidth="1"/>
    <col min="10" max="11" width="9.140625" customWidth="1"/>
    <col min="12" max="12" width="9.140625" style="24" customWidth="1"/>
    <col min="13" max="13" width="9.140625" customWidth="1"/>
  </cols>
  <sheetData>
    <row r="1" spans="1:20">
      <c r="A1" t="s">
        <v>2545</v>
      </c>
      <c r="B1" s="24" t="s">
        <v>2546</v>
      </c>
      <c r="C1" t="s">
        <v>2547</v>
      </c>
      <c r="D1" s="27" t="s">
        <v>2548</v>
      </c>
      <c r="E1" s="29" t="s">
        <v>2549</v>
      </c>
      <c r="F1" t="s">
        <v>2550</v>
      </c>
      <c r="G1" t="s">
        <v>2551</v>
      </c>
      <c r="H1" t="s">
        <v>2552</v>
      </c>
      <c r="I1" t="s">
        <v>2553</v>
      </c>
      <c r="J1" t="s">
        <v>2545</v>
      </c>
      <c r="K1" t="s">
        <v>2554</v>
      </c>
      <c r="L1" s="24" t="s">
        <v>2555</v>
      </c>
      <c r="M1" t="s">
        <v>2556</v>
      </c>
      <c r="N1" t="s">
        <v>2557</v>
      </c>
      <c r="O1" t="s">
        <v>2558</v>
      </c>
      <c r="P1" t="s">
        <v>2559</v>
      </c>
      <c r="Q1" t="s">
        <v>2560</v>
      </c>
      <c r="S1" t="s">
        <v>2560</v>
      </c>
    </row>
    <row r="2" spans="1:20">
      <c r="A2" t="s">
        <v>960</v>
      </c>
      <c r="B2" s="26">
        <v>123</v>
      </c>
      <c r="C2" s="4">
        <v>334</v>
      </c>
      <c r="D2" s="27">
        <f t="shared" ref="D2:D4" si="0">(B2/C2)*100</f>
        <v>36.82634730538922</v>
      </c>
      <c r="E2" s="30">
        <v>95</v>
      </c>
      <c r="F2" s="4">
        <v>235</v>
      </c>
      <c r="G2" s="27">
        <f t="shared" ref="G2:G7" si="1">(E2/F2)*100</f>
        <v>40.425531914893611</v>
      </c>
      <c r="H2" t="b">
        <f>D2&lt;G2</f>
        <v>1</v>
      </c>
      <c r="I2" t="s">
        <v>2561</v>
      </c>
      <c r="J2" t="s">
        <v>960</v>
      </c>
      <c r="K2" s="4">
        <v>109</v>
      </c>
      <c r="L2" s="26">
        <v>123</v>
      </c>
      <c r="M2" s="27">
        <f>(K2/L2)*100</f>
        <v>88.617886178861795</v>
      </c>
      <c r="N2" s="4">
        <v>88</v>
      </c>
      <c r="O2" s="4">
        <v>95</v>
      </c>
      <c r="P2" s="27">
        <f t="shared" ref="P2:P7" si="2">(N2/O2)*100</f>
        <v>92.631578947368425</v>
      </c>
      <c r="Q2" t="b">
        <f>M2&lt;P2</f>
        <v>1</v>
      </c>
      <c r="R2" t="s">
        <v>2562</v>
      </c>
      <c r="S2" t="s">
        <v>2563</v>
      </c>
      <c r="T2" t="s">
        <v>2564</v>
      </c>
    </row>
    <row r="3" spans="1:20">
      <c r="A3" t="s">
        <v>2565</v>
      </c>
      <c r="B3" s="26">
        <v>39</v>
      </c>
      <c r="C3" s="4">
        <v>77</v>
      </c>
      <c r="D3" s="27">
        <f>(B3/C3)*100</f>
        <v>50.649350649350644</v>
      </c>
      <c r="E3" s="30">
        <v>39</v>
      </c>
      <c r="F3" s="4">
        <v>72</v>
      </c>
      <c r="G3" s="27">
        <f t="shared" si="1"/>
        <v>54.166666666666664</v>
      </c>
      <c r="H3" t="b">
        <f t="shared" ref="H3:H7" si="3">D3&lt;G3</f>
        <v>1</v>
      </c>
      <c r="I3" t="s">
        <v>2561</v>
      </c>
      <c r="J3" t="s">
        <v>2565</v>
      </c>
      <c r="K3" s="4">
        <v>36</v>
      </c>
      <c r="L3" s="26">
        <v>39</v>
      </c>
      <c r="M3" s="27">
        <f>(N3/O3)*100</f>
        <v>92.307692307692307</v>
      </c>
      <c r="N3" s="4">
        <v>36</v>
      </c>
      <c r="O3" s="4">
        <v>39</v>
      </c>
      <c r="P3" s="27">
        <f t="shared" si="2"/>
        <v>92.307692307692307</v>
      </c>
      <c r="Q3" t="b">
        <f t="shared" ref="Q3:Q7" si="4">M3&lt;P3</f>
        <v>0</v>
      </c>
      <c r="R3" t="s">
        <v>2566</v>
      </c>
      <c r="S3" s="17">
        <v>0</v>
      </c>
    </row>
    <row r="4" spans="1:20">
      <c r="A4" t="s">
        <v>15</v>
      </c>
      <c r="B4" s="26">
        <v>11</v>
      </c>
      <c r="C4" s="4">
        <v>32</v>
      </c>
      <c r="D4" s="27">
        <f t="shared" si="0"/>
        <v>34.375</v>
      </c>
      <c r="E4" s="30">
        <v>7</v>
      </c>
      <c r="F4" s="4">
        <v>18</v>
      </c>
      <c r="G4" s="27">
        <f t="shared" si="1"/>
        <v>38.888888888888893</v>
      </c>
      <c r="H4" t="b">
        <f t="shared" si="3"/>
        <v>1</v>
      </c>
      <c r="I4" t="s">
        <v>2567</v>
      </c>
      <c r="J4" t="s">
        <v>15</v>
      </c>
      <c r="K4" s="4">
        <v>11</v>
      </c>
      <c r="L4" s="26">
        <v>11</v>
      </c>
      <c r="M4" s="27">
        <f>(K4/L4)*100</f>
        <v>100</v>
      </c>
      <c r="N4" s="4">
        <v>7</v>
      </c>
      <c r="O4" s="4">
        <v>7</v>
      </c>
      <c r="P4" s="27">
        <f t="shared" si="2"/>
        <v>100</v>
      </c>
      <c r="Q4" t="b">
        <f t="shared" si="4"/>
        <v>0</v>
      </c>
      <c r="R4" t="s">
        <v>2566</v>
      </c>
      <c r="S4" s="17">
        <v>0</v>
      </c>
    </row>
    <row r="5" spans="1:20">
      <c r="A5" t="s">
        <v>14</v>
      </c>
      <c r="B5" s="26">
        <v>26</v>
      </c>
      <c r="C5" s="4">
        <v>95</v>
      </c>
      <c r="D5" s="27">
        <f>(B5/C5)*100</f>
        <v>27.368421052631582</v>
      </c>
      <c r="E5" s="30">
        <v>25</v>
      </c>
      <c r="F5" s="4">
        <v>91</v>
      </c>
      <c r="G5" s="27">
        <f t="shared" si="1"/>
        <v>27.472527472527474</v>
      </c>
      <c r="H5" t="b">
        <f t="shared" si="3"/>
        <v>1</v>
      </c>
      <c r="I5" t="s">
        <v>2566</v>
      </c>
      <c r="J5" t="s">
        <v>14</v>
      </c>
      <c r="K5" s="4">
        <v>4</v>
      </c>
      <c r="L5" s="26">
        <v>26</v>
      </c>
      <c r="M5" s="27">
        <f>(K5/L5)*100</f>
        <v>15.384615384615385</v>
      </c>
      <c r="N5" s="4">
        <v>4</v>
      </c>
      <c r="O5" s="4">
        <v>25</v>
      </c>
      <c r="P5" s="27">
        <f t="shared" si="2"/>
        <v>16</v>
      </c>
      <c r="Q5" t="b">
        <f t="shared" si="4"/>
        <v>1</v>
      </c>
      <c r="R5" t="s">
        <v>2562</v>
      </c>
      <c r="S5" t="s">
        <v>2568</v>
      </c>
    </row>
    <row r="6" spans="1:20">
      <c r="A6" t="s">
        <v>13</v>
      </c>
      <c r="B6" s="26">
        <v>15</v>
      </c>
      <c r="C6" s="4">
        <v>34</v>
      </c>
      <c r="D6" s="27">
        <f>(B6/C6)*100</f>
        <v>44.117647058823529</v>
      </c>
      <c r="E6" s="30">
        <v>15</v>
      </c>
      <c r="F6" s="4">
        <v>33</v>
      </c>
      <c r="G6" s="27">
        <f t="shared" si="1"/>
        <v>45.454545454545453</v>
      </c>
      <c r="H6" t="b">
        <f t="shared" si="3"/>
        <v>1</v>
      </c>
      <c r="I6" t="s">
        <v>2569</v>
      </c>
      <c r="J6" t="s">
        <v>13</v>
      </c>
      <c r="K6" s="4">
        <v>13</v>
      </c>
      <c r="L6" s="26">
        <v>15</v>
      </c>
      <c r="M6" s="27">
        <f>(K6/L6)*100</f>
        <v>86.666666666666671</v>
      </c>
      <c r="N6" s="4">
        <v>13</v>
      </c>
      <c r="O6" s="4">
        <v>15</v>
      </c>
      <c r="P6" s="27">
        <f t="shared" si="2"/>
        <v>86.666666666666671</v>
      </c>
      <c r="Q6" t="b">
        <f t="shared" si="4"/>
        <v>0</v>
      </c>
      <c r="R6" t="s">
        <v>2566</v>
      </c>
    </row>
    <row r="7" spans="1:20">
      <c r="A7" t="s">
        <v>16</v>
      </c>
      <c r="B7" s="26">
        <v>50</v>
      </c>
      <c r="C7" s="4">
        <v>112</v>
      </c>
      <c r="D7" s="27">
        <f>(B7/C7)*100</f>
        <v>44.642857142857146</v>
      </c>
      <c r="E7" s="30">
        <v>52</v>
      </c>
      <c r="F7" s="4">
        <v>113</v>
      </c>
      <c r="G7" s="27">
        <f t="shared" si="1"/>
        <v>46.017699115044245</v>
      </c>
      <c r="H7" t="b">
        <f t="shared" si="3"/>
        <v>1</v>
      </c>
      <c r="I7" t="s">
        <v>2569</v>
      </c>
      <c r="J7" t="s">
        <v>16</v>
      </c>
      <c r="K7" s="4">
        <v>22</v>
      </c>
      <c r="L7" s="26">
        <v>50</v>
      </c>
      <c r="M7" s="27">
        <f>(K7/L7)*100</f>
        <v>44</v>
      </c>
      <c r="N7" s="4">
        <v>24</v>
      </c>
      <c r="O7" s="4">
        <v>52</v>
      </c>
      <c r="P7" s="27">
        <f t="shared" si="2"/>
        <v>46.153846153846153</v>
      </c>
      <c r="Q7" t="b">
        <f t="shared" si="4"/>
        <v>1</v>
      </c>
      <c r="R7" t="s">
        <v>2562</v>
      </c>
      <c r="S7" t="s">
        <v>2570</v>
      </c>
      <c r="T7" t="s">
        <v>2571</v>
      </c>
    </row>
    <row r="10" spans="1:20">
      <c r="B10" s="24" t="s">
        <v>2572</v>
      </c>
      <c r="C10" t="s">
        <v>2573</v>
      </c>
    </row>
    <row r="11" spans="1:20">
      <c r="B11" s="24">
        <v>1</v>
      </c>
      <c r="C11">
        <v>2</v>
      </c>
      <c r="D11" s="27">
        <v>0.5</v>
      </c>
      <c r="P11" s="27">
        <f>P2-M2</f>
        <v>4.0136927685066297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42049-8B7B-4B83-A1E5-345C28D87218}">
  <sheetPr>
    <tabColor rgb="FFFF0000"/>
  </sheetPr>
  <dimension ref="A1:J7"/>
  <sheetViews>
    <sheetView workbookViewId="0">
      <selection activeCell="E7" sqref="E7"/>
    </sheetView>
  </sheetViews>
  <sheetFormatPr defaultRowHeight="14.45"/>
  <cols>
    <col min="1" max="1" width="12" bestFit="1" customWidth="1"/>
    <col min="2" max="2" width="10.5703125" bestFit="1" customWidth="1"/>
    <col min="3" max="3" width="14.5703125" bestFit="1" customWidth="1"/>
    <col min="4" max="4" width="35.140625" style="31" bestFit="1" customWidth="1"/>
    <col min="7" max="7" width="9.140625" style="31"/>
  </cols>
  <sheetData>
    <row r="1" spans="1:10">
      <c r="A1" t="s">
        <v>2574</v>
      </c>
      <c r="B1" t="s">
        <v>2575</v>
      </c>
      <c r="C1" t="s">
        <v>2576</v>
      </c>
      <c r="D1" s="31" t="s">
        <v>2577</v>
      </c>
      <c r="E1" t="s">
        <v>2578</v>
      </c>
      <c r="F1" t="s">
        <v>2579</v>
      </c>
      <c r="G1" s="31" t="s">
        <v>2580</v>
      </c>
      <c r="H1" t="s">
        <v>2581</v>
      </c>
      <c r="I1" t="s">
        <v>2582</v>
      </c>
      <c r="J1" t="s">
        <v>2583</v>
      </c>
    </row>
    <row r="2" spans="1:10">
      <c r="A2" t="s">
        <v>960</v>
      </c>
      <c r="B2">
        <v>123</v>
      </c>
      <c r="C2">
        <v>153</v>
      </c>
      <c r="D2" s="32">
        <f>(B2/C2)*100</f>
        <v>80.392156862745097</v>
      </c>
      <c r="E2">
        <v>95</v>
      </c>
      <c r="F2">
        <v>153</v>
      </c>
      <c r="G2" s="32">
        <f>(E2/F2)*100</f>
        <v>62.091503267973856</v>
      </c>
      <c r="H2" t="s">
        <v>2584</v>
      </c>
      <c r="I2">
        <f>G2-D2</f>
        <v>-18.300653594771241</v>
      </c>
      <c r="J2">
        <f t="shared" ref="J2:J7" si="0">(I2/D2)*100</f>
        <v>-22.76422764227642</v>
      </c>
    </row>
    <row r="3" spans="1:10">
      <c r="A3" t="s">
        <v>2565</v>
      </c>
      <c r="B3">
        <v>39</v>
      </c>
      <c r="C3">
        <v>42</v>
      </c>
      <c r="D3" s="32">
        <f t="shared" ref="D3:D7" si="1">(B3/C3)*100</f>
        <v>92.857142857142861</v>
      </c>
      <c r="E3">
        <v>39</v>
      </c>
      <c r="F3">
        <v>42</v>
      </c>
      <c r="G3" s="32">
        <f t="shared" ref="G3:G7" si="2">(E3/F3)*100</f>
        <v>92.857142857142861</v>
      </c>
      <c r="H3" t="s">
        <v>2566</v>
      </c>
      <c r="I3">
        <f t="shared" ref="I3:I7" si="3">G3-D3</f>
        <v>0</v>
      </c>
      <c r="J3">
        <f t="shared" si="0"/>
        <v>0</v>
      </c>
    </row>
    <row r="4" spans="1:10">
      <c r="A4" t="s">
        <v>15</v>
      </c>
      <c r="B4">
        <v>11</v>
      </c>
      <c r="C4">
        <v>27</v>
      </c>
      <c r="D4" s="32">
        <f t="shared" si="1"/>
        <v>40.74074074074074</v>
      </c>
      <c r="E4">
        <v>7</v>
      </c>
      <c r="F4">
        <v>27</v>
      </c>
      <c r="G4" s="32">
        <f t="shared" si="2"/>
        <v>25.925925925925924</v>
      </c>
      <c r="H4" t="s">
        <v>2584</v>
      </c>
      <c r="I4">
        <f t="shared" si="3"/>
        <v>-14.814814814814817</v>
      </c>
      <c r="J4">
        <f t="shared" si="0"/>
        <v>-36.363636363636367</v>
      </c>
    </row>
    <row r="5" spans="1:10">
      <c r="A5" t="s">
        <v>14</v>
      </c>
      <c r="B5">
        <v>26</v>
      </c>
      <c r="C5">
        <v>63</v>
      </c>
      <c r="D5" s="32">
        <f t="shared" si="1"/>
        <v>41.269841269841265</v>
      </c>
      <c r="E5">
        <v>25</v>
      </c>
      <c r="F5">
        <v>63</v>
      </c>
      <c r="G5" s="32">
        <f t="shared" si="2"/>
        <v>39.682539682539684</v>
      </c>
      <c r="H5" t="s">
        <v>2584</v>
      </c>
      <c r="I5" s="27">
        <f>G5-D5</f>
        <v>-1.5873015873015817</v>
      </c>
      <c r="J5">
        <f>(I5/D5)*100</f>
        <v>-3.8461538461538334</v>
      </c>
    </row>
    <row r="6" spans="1:10">
      <c r="A6" t="s">
        <v>13</v>
      </c>
      <c r="B6">
        <v>15</v>
      </c>
      <c r="C6">
        <v>29</v>
      </c>
      <c r="D6" s="32">
        <f t="shared" si="1"/>
        <v>51.724137931034484</v>
      </c>
      <c r="E6">
        <v>15</v>
      </c>
      <c r="F6">
        <v>29</v>
      </c>
      <c r="G6" s="32">
        <f t="shared" si="2"/>
        <v>51.724137931034484</v>
      </c>
      <c r="H6" t="s">
        <v>2566</v>
      </c>
      <c r="I6">
        <f t="shared" si="3"/>
        <v>0</v>
      </c>
      <c r="J6">
        <f t="shared" si="0"/>
        <v>0</v>
      </c>
    </row>
    <row r="7" spans="1:10">
      <c r="A7" t="s">
        <v>16</v>
      </c>
      <c r="B7">
        <v>50</v>
      </c>
      <c r="C7">
        <v>58</v>
      </c>
      <c r="D7" s="32">
        <f t="shared" si="1"/>
        <v>86.206896551724128</v>
      </c>
      <c r="E7">
        <v>52</v>
      </c>
      <c r="F7">
        <v>58</v>
      </c>
      <c r="G7" s="32">
        <f t="shared" si="2"/>
        <v>89.65517241379311</v>
      </c>
      <c r="H7" t="s">
        <v>2562</v>
      </c>
      <c r="I7">
        <f t="shared" si="3"/>
        <v>3.4482758620689822</v>
      </c>
      <c r="J7">
        <f t="shared" si="0"/>
        <v>4.0000000000000195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26AA2-448C-4D3D-AEC0-67EECC36FFFE}">
  <sheetPr>
    <tabColor rgb="FFFFC000"/>
  </sheetPr>
  <dimension ref="A1:Z24"/>
  <sheetViews>
    <sheetView workbookViewId="0">
      <selection activeCell="V2" sqref="V2"/>
    </sheetView>
  </sheetViews>
  <sheetFormatPr defaultRowHeight="14.45"/>
  <cols>
    <col min="2" max="2" width="16.140625" hidden="1" customWidth="1"/>
    <col min="3" max="3" width="12.7109375" hidden="1" customWidth="1"/>
    <col min="4" max="4" width="9.140625" hidden="1" customWidth="1"/>
    <col min="5" max="5" width="21.140625" customWidth="1"/>
    <col min="6" max="6" width="29.5703125" customWidth="1"/>
    <col min="7" max="7" width="14" customWidth="1"/>
    <col min="9" max="10" width="9.140625" style="34" hidden="1" customWidth="1"/>
  </cols>
  <sheetData>
    <row r="1" spans="1:26" ht="15">
      <c r="A1" t="s">
        <v>2574</v>
      </c>
      <c r="B1" s="34" t="s">
        <v>2575</v>
      </c>
      <c r="C1" s="34" t="s">
        <v>2576</v>
      </c>
      <c r="D1" s="53" t="s">
        <v>2577</v>
      </c>
      <c r="E1" t="s">
        <v>2585</v>
      </c>
      <c r="F1" s="24" t="s">
        <v>2586</v>
      </c>
      <c r="G1" t="s">
        <v>2587</v>
      </c>
      <c r="I1" s="34" t="s">
        <v>2582</v>
      </c>
      <c r="J1" s="34" t="s">
        <v>2588</v>
      </c>
      <c r="M1" s="29" t="s">
        <v>2589</v>
      </c>
      <c r="N1" s="29" t="s">
        <v>2579</v>
      </c>
      <c r="O1" s="29" t="s">
        <v>2587</v>
      </c>
      <c r="U1" s="62" t="s">
        <v>2590</v>
      </c>
      <c r="V1" s="62" t="s">
        <v>2591</v>
      </c>
      <c r="W1" t="s">
        <v>2592</v>
      </c>
    </row>
    <row r="2" spans="1:26" ht="15">
      <c r="A2" t="s">
        <v>960</v>
      </c>
      <c r="B2" s="34">
        <v>103</v>
      </c>
      <c r="C2" s="34">
        <v>153</v>
      </c>
      <c r="D2" s="54">
        <f t="shared" ref="D2:D7" si="0">(B2/C2)*100</f>
        <v>67.320261437908499</v>
      </c>
      <c r="E2" s="10">
        <v>44</v>
      </c>
      <c r="F2" s="57">
        <v>62</v>
      </c>
      <c r="G2" s="27">
        <f t="shared" ref="G2:G7" si="1">(E2/F2)*100</f>
        <v>70.967741935483872</v>
      </c>
      <c r="I2" s="55">
        <f t="shared" ref="I2:I7" si="2">G2-D2</f>
        <v>3.6474804975753727</v>
      </c>
      <c r="J2" s="34">
        <f t="shared" ref="J2:J7" si="3">(I2/D2)*100</f>
        <v>5.4181020983401158</v>
      </c>
      <c r="M2" s="58">
        <v>49</v>
      </c>
      <c r="N2" s="47">
        <v>900</v>
      </c>
      <c r="O2" s="60">
        <f t="shared" ref="O2:O7" si="4">(M2/N2)*100</f>
        <v>5.4444444444444438</v>
      </c>
      <c r="U2" s="3" t="s">
        <v>13</v>
      </c>
      <c r="V2">
        <v>29</v>
      </c>
      <c r="W2">
        <v>6</v>
      </c>
      <c r="X2">
        <f>W2/V2</f>
        <v>0.20689655172413793</v>
      </c>
      <c r="Y2" t="s">
        <v>13</v>
      </c>
      <c r="Z2">
        <v>6</v>
      </c>
    </row>
    <row r="3" spans="1:26" ht="15">
      <c r="A3" t="s">
        <v>2565</v>
      </c>
      <c r="B3" s="34">
        <v>36</v>
      </c>
      <c r="C3" s="34">
        <v>42</v>
      </c>
      <c r="D3" s="54">
        <f t="shared" si="0"/>
        <v>85.714285714285708</v>
      </c>
      <c r="E3" s="56">
        <v>25</v>
      </c>
      <c r="F3" s="57">
        <v>29</v>
      </c>
      <c r="G3" s="27">
        <f t="shared" si="1"/>
        <v>86.206896551724128</v>
      </c>
      <c r="I3" s="34">
        <f t="shared" si="2"/>
        <v>0.49261083743841994</v>
      </c>
      <c r="J3" s="34">
        <f t="shared" si="3"/>
        <v>0.57471264367815666</v>
      </c>
      <c r="M3" s="61">
        <v>26</v>
      </c>
      <c r="N3" s="47">
        <v>96</v>
      </c>
      <c r="O3" s="60">
        <f t="shared" si="4"/>
        <v>27.083333333333332</v>
      </c>
      <c r="U3" s="3" t="s">
        <v>14</v>
      </c>
      <c r="V3">
        <v>63</v>
      </c>
      <c r="W3">
        <v>38</v>
      </c>
      <c r="Y3" t="s">
        <v>14</v>
      </c>
      <c r="Z3">
        <v>38</v>
      </c>
    </row>
    <row r="4" spans="1:26" ht="15">
      <c r="A4" t="s">
        <v>15</v>
      </c>
      <c r="B4" s="34">
        <v>10</v>
      </c>
      <c r="C4" s="34">
        <v>27</v>
      </c>
      <c r="D4" s="54">
        <f t="shared" si="0"/>
        <v>37.037037037037038</v>
      </c>
      <c r="E4" s="10">
        <v>6</v>
      </c>
      <c r="F4" s="57">
        <v>12</v>
      </c>
      <c r="G4" s="27">
        <f t="shared" si="1"/>
        <v>50</v>
      </c>
      <c r="I4" s="34">
        <f t="shared" si="2"/>
        <v>12.962962962962962</v>
      </c>
      <c r="J4" s="34">
        <f t="shared" si="3"/>
        <v>35</v>
      </c>
      <c r="M4" s="58">
        <v>6</v>
      </c>
      <c r="N4" s="59">
        <v>402</v>
      </c>
      <c r="O4" s="60">
        <f t="shared" si="4"/>
        <v>1.4925373134328357</v>
      </c>
      <c r="U4" s="3" t="s">
        <v>851</v>
      </c>
      <c r="V4">
        <v>42</v>
      </c>
      <c r="W4">
        <v>2</v>
      </c>
      <c r="Y4" t="s">
        <v>851</v>
      </c>
      <c r="Z4">
        <v>2</v>
      </c>
    </row>
    <row r="5" spans="1:26" ht="15">
      <c r="A5" t="s">
        <v>14</v>
      </c>
      <c r="B5" s="34">
        <v>13</v>
      </c>
      <c r="C5" s="34">
        <v>63</v>
      </c>
      <c r="D5" s="54">
        <f t="shared" si="0"/>
        <v>20.634920634920633</v>
      </c>
      <c r="E5" s="10">
        <v>2</v>
      </c>
      <c r="F5" s="57">
        <v>2</v>
      </c>
      <c r="G5" s="27">
        <f t="shared" si="1"/>
        <v>100</v>
      </c>
      <c r="I5" s="55">
        <f t="shared" si="2"/>
        <v>79.365079365079367</v>
      </c>
      <c r="J5" s="34">
        <f t="shared" si="3"/>
        <v>384.61538461538464</v>
      </c>
      <c r="M5" s="58">
        <v>10</v>
      </c>
      <c r="N5" s="59">
        <v>652</v>
      </c>
      <c r="O5" s="60">
        <f t="shared" si="4"/>
        <v>1.5337423312883436</v>
      </c>
      <c r="U5" s="3" t="s">
        <v>16</v>
      </c>
      <c r="V5">
        <v>58</v>
      </c>
      <c r="W5">
        <v>6</v>
      </c>
      <c r="Y5" t="s">
        <v>16</v>
      </c>
      <c r="Z5">
        <v>6</v>
      </c>
    </row>
    <row r="6" spans="1:26" ht="15">
      <c r="A6" t="s">
        <v>13</v>
      </c>
      <c r="B6" s="34">
        <v>11</v>
      </c>
      <c r="C6" s="34">
        <v>29</v>
      </c>
      <c r="D6" s="54">
        <f t="shared" si="0"/>
        <v>37.931034482758619</v>
      </c>
      <c r="E6" s="10">
        <v>16</v>
      </c>
      <c r="F6" s="57">
        <v>21</v>
      </c>
      <c r="G6" s="27">
        <f t="shared" si="1"/>
        <v>76.19047619047619</v>
      </c>
      <c r="I6" s="34">
        <f t="shared" si="2"/>
        <v>38.259441707717571</v>
      </c>
      <c r="J6" s="34">
        <f t="shared" si="3"/>
        <v>100.86580086580088</v>
      </c>
      <c r="M6" s="58">
        <v>17</v>
      </c>
      <c r="N6" s="59">
        <v>133</v>
      </c>
      <c r="O6" s="60">
        <f t="shared" si="4"/>
        <v>12.781954887218044</v>
      </c>
      <c r="U6" s="3" t="s">
        <v>15</v>
      </c>
      <c r="V6">
        <v>27</v>
      </c>
      <c r="W6">
        <v>16</v>
      </c>
      <c r="Y6" t="s">
        <v>15</v>
      </c>
      <c r="Z6">
        <v>16</v>
      </c>
    </row>
    <row r="7" spans="1:26" ht="15">
      <c r="A7" t="s">
        <v>16</v>
      </c>
      <c r="B7" s="34">
        <v>39</v>
      </c>
      <c r="C7" s="34">
        <v>58</v>
      </c>
      <c r="D7" s="54">
        <f t="shared" si="0"/>
        <v>67.241379310344826</v>
      </c>
      <c r="E7" s="10">
        <v>11</v>
      </c>
      <c r="F7" s="57">
        <v>13</v>
      </c>
      <c r="G7" s="27">
        <f t="shared" si="1"/>
        <v>84.615384615384613</v>
      </c>
      <c r="I7" s="34">
        <f t="shared" si="2"/>
        <v>17.374005305039788</v>
      </c>
      <c r="J7" s="34">
        <f t="shared" si="3"/>
        <v>25.838264299802759</v>
      </c>
      <c r="M7" s="58">
        <v>19</v>
      </c>
      <c r="N7" s="59">
        <v>268</v>
      </c>
      <c r="O7" s="60">
        <f t="shared" si="4"/>
        <v>7.08955223880597</v>
      </c>
      <c r="U7" s="3" t="s">
        <v>960</v>
      </c>
      <c r="V7">
        <v>153</v>
      </c>
      <c r="W7">
        <v>46</v>
      </c>
      <c r="Y7" t="s">
        <v>960</v>
      </c>
      <c r="Z7">
        <v>46</v>
      </c>
    </row>
    <row r="11" spans="1:26">
      <c r="E11" t="s">
        <v>2593</v>
      </c>
    </row>
    <row r="15" spans="1:26">
      <c r="F15" t="s">
        <v>2594</v>
      </c>
      <c r="G15" t="s">
        <v>2595</v>
      </c>
      <c r="M15" t="s">
        <v>13</v>
      </c>
      <c r="N15">
        <v>21</v>
      </c>
      <c r="Q15" t="s">
        <v>2590</v>
      </c>
      <c r="R15" t="s">
        <v>2596</v>
      </c>
    </row>
    <row r="16" spans="1:26">
      <c r="M16" t="s">
        <v>14</v>
      </c>
      <c r="N16">
        <v>2</v>
      </c>
      <c r="Q16" t="s">
        <v>13</v>
      </c>
      <c r="R16">
        <v>133</v>
      </c>
    </row>
    <row r="17" spans="5:18">
      <c r="E17" t="s">
        <v>2590</v>
      </c>
      <c r="F17" t="s">
        <v>2596</v>
      </c>
      <c r="G17" t="s">
        <v>2590</v>
      </c>
      <c r="H17" t="s">
        <v>2596</v>
      </c>
      <c r="M17" t="s">
        <v>851</v>
      </c>
      <c r="N17">
        <v>29</v>
      </c>
      <c r="Q17" t="s">
        <v>14</v>
      </c>
      <c r="R17">
        <v>652</v>
      </c>
    </row>
    <row r="18" spans="5:18">
      <c r="E18" t="s">
        <v>13</v>
      </c>
      <c r="F18">
        <v>17</v>
      </c>
      <c r="G18" t="s">
        <v>13</v>
      </c>
      <c r="H18">
        <v>16</v>
      </c>
      <c r="M18" t="s">
        <v>16</v>
      </c>
      <c r="N18">
        <v>13</v>
      </c>
      <c r="Q18" t="s">
        <v>851</v>
      </c>
      <c r="R18">
        <v>96</v>
      </c>
    </row>
    <row r="19" spans="5:18">
      <c r="E19" t="s">
        <v>14</v>
      </c>
      <c r="F19">
        <v>10</v>
      </c>
      <c r="G19" t="s">
        <v>14</v>
      </c>
      <c r="H19">
        <v>2</v>
      </c>
      <c r="M19" t="s">
        <v>15</v>
      </c>
      <c r="N19">
        <v>12</v>
      </c>
      <c r="Q19" t="s">
        <v>16</v>
      </c>
      <c r="R19">
        <v>268</v>
      </c>
    </row>
    <row r="20" spans="5:18">
      <c r="E20" t="s">
        <v>851</v>
      </c>
      <c r="F20">
        <v>26</v>
      </c>
      <c r="G20" t="s">
        <v>851</v>
      </c>
      <c r="H20">
        <v>25</v>
      </c>
      <c r="M20" t="s">
        <v>960</v>
      </c>
      <c r="N20">
        <v>62</v>
      </c>
      <c r="Q20" t="s">
        <v>15</v>
      </c>
      <c r="R20">
        <v>402</v>
      </c>
    </row>
    <row r="21" spans="5:18">
      <c r="E21" t="s">
        <v>16</v>
      </c>
      <c r="F21">
        <v>19</v>
      </c>
      <c r="G21" t="s">
        <v>16</v>
      </c>
      <c r="H21">
        <v>11</v>
      </c>
      <c r="Q21" t="s">
        <v>960</v>
      </c>
      <c r="R21">
        <v>900</v>
      </c>
    </row>
    <row r="22" spans="5:18">
      <c r="E22" t="s">
        <v>15</v>
      </c>
      <c r="F22">
        <v>6</v>
      </c>
      <c r="G22" t="s">
        <v>15</v>
      </c>
      <c r="H22">
        <v>6</v>
      </c>
    </row>
    <row r="23" spans="5:18">
      <c r="E23" t="s">
        <v>960</v>
      </c>
      <c r="F23">
        <v>49</v>
      </c>
      <c r="G23" t="s">
        <v>960</v>
      </c>
      <c r="H23">
        <v>44</v>
      </c>
    </row>
    <row r="24" spans="5:18">
      <c r="E24" t="s">
        <v>2597</v>
      </c>
      <c r="F24">
        <v>127</v>
      </c>
      <c r="G24" t="s">
        <v>2597</v>
      </c>
      <c r="H24">
        <v>104</v>
      </c>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5DAAA-598E-41B7-A116-56DC4EF52B5F}">
  <sheetPr>
    <tabColor rgb="FF92D050"/>
  </sheetPr>
  <dimension ref="A1:B13"/>
  <sheetViews>
    <sheetView workbookViewId="0">
      <selection activeCell="A6" sqref="A6:B12"/>
    </sheetView>
  </sheetViews>
  <sheetFormatPr defaultRowHeight="14.45"/>
  <cols>
    <col min="1" max="1" width="16.5703125" bestFit="1" customWidth="1"/>
    <col min="2" max="2" width="18.42578125" bestFit="1" customWidth="1"/>
    <col min="3" max="3" width="3.140625" bestFit="1" customWidth="1"/>
    <col min="4" max="4" width="3.7109375" bestFit="1" customWidth="1"/>
    <col min="5" max="5" width="2.7109375" bestFit="1" customWidth="1"/>
    <col min="6" max="8" width="3.7109375" bestFit="1" customWidth="1"/>
    <col min="9" max="9" width="4.42578125" bestFit="1" customWidth="1"/>
    <col min="10" max="10" width="11.85546875" bestFit="1" customWidth="1"/>
    <col min="11" max="11" width="6.5703125" bestFit="1" customWidth="1"/>
    <col min="12" max="12" width="10.140625" bestFit="1" customWidth="1"/>
    <col min="13" max="13" width="12.140625" bestFit="1" customWidth="1"/>
    <col min="14" max="14" width="14.42578125" bestFit="1" customWidth="1"/>
    <col min="15" max="15" width="12" bestFit="1" customWidth="1"/>
    <col min="16" max="16" width="12.85546875" bestFit="1" customWidth="1"/>
    <col min="17" max="17" width="20" bestFit="1" customWidth="1"/>
    <col min="18" max="18" width="18.7109375" bestFit="1" customWidth="1"/>
    <col min="19" max="19" width="12.140625" bestFit="1" customWidth="1"/>
    <col min="20" max="20" width="14.42578125" bestFit="1" customWidth="1"/>
    <col min="21" max="21" width="12.85546875" bestFit="1" customWidth="1"/>
    <col min="22" max="22" width="13.42578125" bestFit="1" customWidth="1"/>
    <col min="23" max="23" width="18.7109375" bestFit="1" customWidth="1"/>
    <col min="24" max="24" width="12.140625" bestFit="1" customWidth="1"/>
    <col min="25" max="25" width="14.42578125" bestFit="1" customWidth="1"/>
    <col min="26" max="26" width="12.85546875" bestFit="1" customWidth="1"/>
    <col min="27" max="27" width="11.85546875" bestFit="1" customWidth="1"/>
    <col min="28" max="28" width="10.28515625" bestFit="1" customWidth="1"/>
  </cols>
  <sheetData>
    <row r="1" spans="1:2">
      <c r="A1" s="2" t="s">
        <v>25</v>
      </c>
      <c r="B1" t="s">
        <v>2598</v>
      </c>
    </row>
    <row r="2" spans="1:2">
      <c r="A2" s="2" t="s">
        <v>20</v>
      </c>
      <c r="B2" t="s">
        <v>2599</v>
      </c>
    </row>
    <row r="3" spans="1:2">
      <c r="A3" s="2" t="s">
        <v>22</v>
      </c>
      <c r="B3" t="s">
        <v>31</v>
      </c>
    </row>
    <row r="4" spans="1:2">
      <c r="A4" s="2" t="s">
        <v>19</v>
      </c>
      <c r="B4" t="s">
        <v>2599</v>
      </c>
    </row>
    <row r="6" spans="1:2">
      <c r="A6" s="2" t="s">
        <v>2590</v>
      </c>
      <c r="B6" t="s">
        <v>2596</v>
      </c>
    </row>
    <row r="7" spans="1:2">
      <c r="A7" s="3" t="s">
        <v>13</v>
      </c>
      <c r="B7" s="63">
        <v>6</v>
      </c>
    </row>
    <row r="8" spans="1:2">
      <c r="A8" s="3" t="s">
        <v>14</v>
      </c>
      <c r="B8" s="63">
        <v>38</v>
      </c>
    </row>
    <row r="9" spans="1:2">
      <c r="A9" s="3" t="s">
        <v>851</v>
      </c>
      <c r="B9" s="63">
        <v>2</v>
      </c>
    </row>
    <row r="10" spans="1:2">
      <c r="A10" s="3" t="s">
        <v>16</v>
      </c>
      <c r="B10" s="63">
        <v>6</v>
      </c>
    </row>
    <row r="11" spans="1:2">
      <c r="A11" s="3" t="s">
        <v>15</v>
      </c>
      <c r="B11" s="63">
        <v>16</v>
      </c>
    </row>
    <row r="12" spans="1:2">
      <c r="A12" s="3" t="s">
        <v>960</v>
      </c>
      <c r="B12" s="63">
        <v>46</v>
      </c>
    </row>
    <row r="13" spans="1:2">
      <c r="A13" s="3" t="s">
        <v>2597</v>
      </c>
      <c r="B13" s="63">
        <v>114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6549E-5443-4F84-A9D8-DBCC76BAE9EB}">
  <sheetPr filterMode="1">
    <tabColor rgb="FF92D050"/>
  </sheetPr>
  <dimension ref="A1:T1001"/>
  <sheetViews>
    <sheetView topLeftCell="C1" workbookViewId="0">
      <selection activeCell="K901" sqref="K2:K901"/>
    </sheetView>
  </sheetViews>
  <sheetFormatPr defaultColWidth="8.85546875" defaultRowHeight="14.45"/>
  <cols>
    <col min="1" max="1" width="50" bestFit="1" customWidth="1"/>
    <col min="2" max="2" width="46.140625" bestFit="1" customWidth="1"/>
    <col min="3" max="3" width="23.140625" customWidth="1"/>
    <col min="4" max="4" width="46" customWidth="1"/>
    <col min="5" max="5" width="42.5703125" customWidth="1"/>
    <col min="8" max="8" width="30" customWidth="1"/>
    <col min="9" max="9" width="46.140625" bestFit="1" customWidth="1"/>
    <col min="10" max="10" width="46.140625" customWidth="1"/>
    <col min="13" max="13" width="13.42578125" customWidth="1"/>
  </cols>
  <sheetData>
    <row r="1" spans="1:20">
      <c r="A1" s="1" t="s">
        <v>2600</v>
      </c>
      <c r="B1" s="1" t="s">
        <v>2601</v>
      </c>
      <c r="C1" s="1" t="s">
        <v>2602</v>
      </c>
      <c r="D1" s="1" t="s">
        <v>2603</v>
      </c>
      <c r="E1" s="1" t="s">
        <v>2604</v>
      </c>
      <c r="F1" s="1" t="s">
        <v>2605</v>
      </c>
      <c r="G1" s="1" t="s">
        <v>2606</v>
      </c>
      <c r="H1" s="1" t="s">
        <v>2607</v>
      </c>
      <c r="I1" s="1" t="s">
        <v>2608</v>
      </c>
      <c r="J1" s="1" t="s">
        <v>2609</v>
      </c>
      <c r="K1" s="41" t="s">
        <v>2610</v>
      </c>
      <c r="L1" s="41" t="s">
        <v>19</v>
      </c>
      <c r="M1" t="s">
        <v>2611</v>
      </c>
      <c r="N1" t="s">
        <v>2612</v>
      </c>
      <c r="Q1" t="s">
        <v>2613</v>
      </c>
      <c r="R1" t="s">
        <v>2614</v>
      </c>
      <c r="S1" t="s">
        <v>2615</v>
      </c>
      <c r="T1" t="s">
        <v>2616</v>
      </c>
    </row>
    <row r="2" spans="1:20">
      <c r="A2" s="1" t="s">
        <v>961</v>
      </c>
      <c r="B2" s="1">
        <v>95851</v>
      </c>
      <c r="C2" s="1">
        <v>87902.75</v>
      </c>
      <c r="D2" s="1" t="s">
        <v>1</v>
      </c>
      <c r="E2" s="1" t="s">
        <v>1</v>
      </c>
      <c r="F2" s="1">
        <v>95851</v>
      </c>
      <c r="G2" s="1">
        <v>87902.75</v>
      </c>
      <c r="H2" s="1" t="s">
        <v>1</v>
      </c>
      <c r="I2" s="1" t="s">
        <v>1</v>
      </c>
      <c r="J2" s="1"/>
      <c r="K2" s="16" t="s">
        <v>30</v>
      </c>
      <c r="L2" s="16" t="s">
        <v>29</v>
      </c>
      <c r="M2" t="b">
        <f>H2=D2</f>
        <v>1</v>
      </c>
      <c r="N2" t="b">
        <f>I2=H2</f>
        <v>1</v>
      </c>
      <c r="Q2" s="17">
        <f>665/900</f>
        <v>0.73888888888888893</v>
      </c>
      <c r="R2" s="17">
        <f>55/900</f>
        <v>6.1111111111111109E-2</v>
      </c>
      <c r="S2" s="17">
        <f>45/900</f>
        <v>0.05</v>
      </c>
      <c r="T2" s="17">
        <f>10/900</f>
        <v>1.1111111111111112E-2</v>
      </c>
    </row>
    <row r="3" spans="1:20">
      <c r="A3" s="1" t="s">
        <v>962</v>
      </c>
      <c r="B3" s="1">
        <v>6008.7</v>
      </c>
      <c r="C3" s="1">
        <v>5672.5</v>
      </c>
      <c r="D3" s="1" t="s">
        <v>1</v>
      </c>
      <c r="E3" s="1" t="s">
        <v>1</v>
      </c>
      <c r="F3" s="1">
        <v>4366.0600000000004</v>
      </c>
      <c r="G3" s="1">
        <v>5091.18</v>
      </c>
      <c r="H3" s="1" t="s">
        <v>1</v>
      </c>
      <c r="I3" s="1" t="s">
        <v>1</v>
      </c>
      <c r="J3" s="1"/>
      <c r="K3" s="16" t="s">
        <v>30</v>
      </c>
      <c r="L3" s="16" t="s">
        <v>29</v>
      </c>
      <c r="M3" t="b">
        <f t="shared" ref="M3:M66" si="0">H3=D3</f>
        <v>1</v>
      </c>
      <c r="N3" t="b">
        <f t="shared" ref="N3:N66" si="1">I3=H3</f>
        <v>1</v>
      </c>
    </row>
    <row r="4" spans="1:20">
      <c r="A4" s="1" t="s">
        <v>963</v>
      </c>
      <c r="B4" s="1">
        <v>139.19</v>
      </c>
      <c r="C4" s="1">
        <v>139.22</v>
      </c>
      <c r="D4" s="1" t="s">
        <v>1</v>
      </c>
      <c r="E4" s="1" t="s">
        <v>1</v>
      </c>
      <c r="F4" s="1">
        <v>80.497</v>
      </c>
      <c r="G4" s="1">
        <v>73.418000000000006</v>
      </c>
      <c r="H4" s="1" t="s">
        <v>2</v>
      </c>
      <c r="I4" s="1" t="s">
        <v>2</v>
      </c>
      <c r="J4" s="1"/>
      <c r="K4" s="16" t="s">
        <v>36</v>
      </c>
      <c r="L4" s="16" t="s">
        <v>964</v>
      </c>
      <c r="M4" t="b">
        <f t="shared" si="0"/>
        <v>0</v>
      </c>
      <c r="N4" t="b">
        <f t="shared" si="1"/>
        <v>1</v>
      </c>
      <c r="Q4" s="17"/>
    </row>
    <row r="5" spans="1:20">
      <c r="A5" s="1" t="s">
        <v>965</v>
      </c>
      <c r="B5" s="1">
        <v>176.2</v>
      </c>
      <c r="C5" s="1">
        <v>176.2</v>
      </c>
      <c r="D5" s="1" t="s">
        <v>1</v>
      </c>
      <c r="E5" s="1" t="s">
        <v>1</v>
      </c>
      <c r="F5" s="1">
        <v>176.2</v>
      </c>
      <c r="G5" s="1">
        <v>88.1</v>
      </c>
      <c r="H5" s="1" t="s">
        <v>1</v>
      </c>
      <c r="I5" s="1" t="s">
        <v>2</v>
      </c>
      <c r="J5" s="1" t="s">
        <v>2617</v>
      </c>
      <c r="K5" s="16" t="s">
        <v>36</v>
      </c>
      <c r="L5" s="16" t="s">
        <v>964</v>
      </c>
      <c r="M5" t="b">
        <f t="shared" si="0"/>
        <v>1</v>
      </c>
      <c r="N5" t="b">
        <f t="shared" si="1"/>
        <v>0</v>
      </c>
    </row>
    <row r="6" spans="1:20">
      <c r="A6" s="1" t="s">
        <v>966</v>
      </c>
      <c r="B6" s="1">
        <v>629.29999999999995</v>
      </c>
      <c r="C6" s="1">
        <v>611.45000000000005</v>
      </c>
      <c r="D6" s="1" t="s">
        <v>1</v>
      </c>
      <c r="E6" s="1" t="s">
        <v>1</v>
      </c>
      <c r="F6" s="1">
        <v>315.11</v>
      </c>
      <c r="G6" s="1">
        <v>305.07499999999999</v>
      </c>
      <c r="H6" s="1" t="s">
        <v>1</v>
      </c>
      <c r="I6" s="1" t="s">
        <v>1</v>
      </c>
      <c r="J6" s="1"/>
      <c r="K6" s="16" t="s">
        <v>36</v>
      </c>
      <c r="L6" s="16" t="s">
        <v>54</v>
      </c>
      <c r="M6" t="b">
        <f t="shared" si="0"/>
        <v>1</v>
      </c>
      <c r="N6" t="b">
        <f t="shared" si="1"/>
        <v>1</v>
      </c>
    </row>
    <row r="7" spans="1:20">
      <c r="A7" s="1" t="s">
        <v>967</v>
      </c>
      <c r="B7" s="1">
        <v>494.05</v>
      </c>
      <c r="C7" s="1">
        <v>494.1</v>
      </c>
      <c r="D7" s="1" t="s">
        <v>1</v>
      </c>
      <c r="E7" s="1" t="s">
        <v>1</v>
      </c>
      <c r="F7" s="1">
        <v>217.70500000000001</v>
      </c>
      <c r="G7" s="1">
        <v>217.66</v>
      </c>
      <c r="H7" s="1" t="s">
        <v>1</v>
      </c>
      <c r="I7" s="1" t="s">
        <v>1</v>
      </c>
      <c r="J7" s="1"/>
      <c r="K7" s="16" t="s">
        <v>36</v>
      </c>
      <c r="L7" s="16" t="s">
        <v>54</v>
      </c>
      <c r="M7" t="b">
        <f t="shared" si="0"/>
        <v>1</v>
      </c>
      <c r="N7" t="b">
        <f t="shared" si="1"/>
        <v>1</v>
      </c>
    </row>
    <row r="8" spans="1:20">
      <c r="A8" s="1" t="s">
        <v>968</v>
      </c>
      <c r="B8" s="1">
        <v>6466.13</v>
      </c>
      <c r="C8" s="1">
        <v>6467.39</v>
      </c>
      <c r="D8" s="1" t="s">
        <v>1</v>
      </c>
      <c r="E8" s="1" t="s">
        <v>1</v>
      </c>
      <c r="F8" s="1">
        <v>6466.13</v>
      </c>
      <c r="G8" s="1">
        <v>3686.5250000000001</v>
      </c>
      <c r="H8" s="1" t="s">
        <v>1</v>
      </c>
      <c r="I8" s="1" t="s">
        <v>1</v>
      </c>
      <c r="J8" s="1"/>
      <c r="K8" s="16" t="s">
        <v>30</v>
      </c>
      <c r="L8" s="16" t="s">
        <v>42</v>
      </c>
      <c r="M8" t="b">
        <f t="shared" si="0"/>
        <v>1</v>
      </c>
      <c r="N8" t="b">
        <f t="shared" si="1"/>
        <v>1</v>
      </c>
    </row>
    <row r="9" spans="1:20">
      <c r="A9" s="1" t="s">
        <v>969</v>
      </c>
      <c r="B9" s="1">
        <v>0</v>
      </c>
      <c r="C9" s="1">
        <v>0</v>
      </c>
      <c r="D9" s="1" t="s">
        <v>4</v>
      </c>
      <c r="E9" s="1" t="s">
        <v>4</v>
      </c>
      <c r="F9" s="1">
        <v>0</v>
      </c>
      <c r="G9" s="1">
        <v>0</v>
      </c>
      <c r="H9" s="1" t="s">
        <v>4</v>
      </c>
      <c r="I9" s="1" t="s">
        <v>4</v>
      </c>
      <c r="J9" s="1"/>
      <c r="K9" s="16" t="s">
        <v>36</v>
      </c>
      <c r="L9" s="16" t="s">
        <v>71</v>
      </c>
      <c r="M9" t="b">
        <f t="shared" si="0"/>
        <v>1</v>
      </c>
      <c r="N9" t="b">
        <f t="shared" si="1"/>
        <v>1</v>
      </c>
    </row>
    <row r="10" spans="1:20">
      <c r="A10" s="1" t="s">
        <v>970</v>
      </c>
      <c r="B10" s="1">
        <v>40.341670000000001</v>
      </c>
      <c r="C10" s="1">
        <v>37.925559999999997</v>
      </c>
      <c r="D10" s="1" t="s">
        <v>3</v>
      </c>
      <c r="E10" s="1" t="s">
        <v>3</v>
      </c>
      <c r="F10" s="1">
        <v>32.068330000000003</v>
      </c>
      <c r="G10" s="1">
        <v>34.893230000000003</v>
      </c>
      <c r="H10" s="1" t="s">
        <v>3</v>
      </c>
      <c r="I10" s="1" t="s">
        <v>3</v>
      </c>
      <c r="J10" s="1"/>
      <c r="K10" s="16" t="s">
        <v>36</v>
      </c>
      <c r="L10" s="16" t="s">
        <v>29</v>
      </c>
      <c r="M10" t="b">
        <f t="shared" si="0"/>
        <v>1</v>
      </c>
      <c r="N10" t="b">
        <f t="shared" si="1"/>
        <v>1</v>
      </c>
    </row>
    <row r="11" spans="1:20">
      <c r="A11" s="1" t="s">
        <v>971</v>
      </c>
      <c r="B11" s="1">
        <v>14238.95</v>
      </c>
      <c r="C11" s="1">
        <v>13886.3</v>
      </c>
      <c r="D11" s="1" t="s">
        <v>1</v>
      </c>
      <c r="E11" s="1" t="s">
        <v>1</v>
      </c>
      <c r="F11" s="1">
        <v>6660.6049999999996</v>
      </c>
      <c r="G11" s="1">
        <v>9021.26</v>
      </c>
      <c r="H11" s="1" t="s">
        <v>1</v>
      </c>
      <c r="I11" s="1" t="s">
        <v>1</v>
      </c>
      <c r="J11" s="1"/>
      <c r="K11" s="16" t="s">
        <v>30</v>
      </c>
      <c r="L11" s="16" t="s">
        <v>54</v>
      </c>
      <c r="M11" t="b">
        <f t="shared" si="0"/>
        <v>1</v>
      </c>
      <c r="N11" t="b">
        <f t="shared" si="1"/>
        <v>1</v>
      </c>
    </row>
    <row r="12" spans="1:20">
      <c r="A12" s="1" t="s">
        <v>972</v>
      </c>
      <c r="B12" s="1">
        <v>18879.75</v>
      </c>
      <c r="C12" s="1">
        <v>17110.5</v>
      </c>
      <c r="D12" s="1" t="s">
        <v>1</v>
      </c>
      <c r="E12" s="1" t="s">
        <v>1</v>
      </c>
      <c r="F12" s="1">
        <v>16723.740000000002</v>
      </c>
      <c r="G12" s="1">
        <v>13842.53</v>
      </c>
      <c r="H12" s="1" t="s">
        <v>1</v>
      </c>
      <c r="I12" s="1" t="s">
        <v>1</v>
      </c>
      <c r="J12" s="1"/>
      <c r="K12" s="16" t="s">
        <v>30</v>
      </c>
      <c r="L12" s="16" t="s">
        <v>29</v>
      </c>
      <c r="M12" t="b">
        <f t="shared" si="0"/>
        <v>1</v>
      </c>
      <c r="N12" t="b">
        <f t="shared" si="1"/>
        <v>1</v>
      </c>
    </row>
    <row r="13" spans="1:20">
      <c r="A13" s="1" t="s">
        <v>973</v>
      </c>
      <c r="B13" s="1">
        <v>9879.5</v>
      </c>
      <c r="C13" s="1">
        <v>9880.6</v>
      </c>
      <c r="D13" s="1" t="s">
        <v>1</v>
      </c>
      <c r="E13" s="1" t="s">
        <v>1</v>
      </c>
      <c r="F13" s="1">
        <v>8061</v>
      </c>
      <c r="G13" s="1">
        <v>6771.05</v>
      </c>
      <c r="H13" s="1" t="s">
        <v>1</v>
      </c>
      <c r="I13" s="1" t="s">
        <v>1</v>
      </c>
      <c r="J13" s="1"/>
      <c r="K13" s="16" t="s">
        <v>36</v>
      </c>
      <c r="L13" s="16" t="s">
        <v>29</v>
      </c>
      <c r="M13" t="b">
        <f t="shared" si="0"/>
        <v>1</v>
      </c>
      <c r="N13" t="b">
        <f t="shared" si="1"/>
        <v>1</v>
      </c>
    </row>
    <row r="14" spans="1:20">
      <c r="A14" s="1" t="s">
        <v>974</v>
      </c>
      <c r="B14" s="1">
        <v>2469.1</v>
      </c>
      <c r="C14" s="1">
        <v>2469.6</v>
      </c>
      <c r="D14" s="1" t="s">
        <v>1</v>
      </c>
      <c r="E14" s="1" t="s">
        <v>1</v>
      </c>
      <c r="F14" s="1">
        <v>1246.49</v>
      </c>
      <c r="G14" s="1">
        <v>543.37</v>
      </c>
      <c r="H14" s="1" t="s">
        <v>1</v>
      </c>
      <c r="I14" s="1" t="s">
        <v>1</v>
      </c>
      <c r="J14" s="1"/>
      <c r="K14" s="16" t="s">
        <v>36</v>
      </c>
      <c r="L14" s="16" t="s">
        <v>54</v>
      </c>
      <c r="M14" t="b">
        <f t="shared" si="0"/>
        <v>1</v>
      </c>
      <c r="N14" t="b">
        <f t="shared" si="1"/>
        <v>1</v>
      </c>
    </row>
    <row r="15" spans="1:20">
      <c r="A15" s="1" t="s">
        <v>975</v>
      </c>
      <c r="B15" s="1">
        <v>1136.0999999999999</v>
      </c>
      <c r="C15" s="1">
        <v>1137.2</v>
      </c>
      <c r="D15" s="1" t="s">
        <v>1</v>
      </c>
      <c r="E15" s="1" t="s">
        <v>1</v>
      </c>
      <c r="F15" s="1">
        <v>575.6</v>
      </c>
      <c r="G15" s="1">
        <v>341.06</v>
      </c>
      <c r="H15" s="1" t="s">
        <v>1</v>
      </c>
      <c r="I15" s="1" t="s">
        <v>1</v>
      </c>
      <c r="J15" s="1"/>
      <c r="K15" s="16" t="s">
        <v>36</v>
      </c>
      <c r="L15" s="16" t="s">
        <v>54</v>
      </c>
      <c r="M15" t="b">
        <f t="shared" si="0"/>
        <v>1</v>
      </c>
      <c r="N15" t="b">
        <f t="shared" si="1"/>
        <v>1</v>
      </c>
    </row>
    <row r="16" spans="1:20">
      <c r="A16" s="1" t="s">
        <v>976</v>
      </c>
      <c r="B16" s="1">
        <v>2040.6</v>
      </c>
      <c r="C16" s="1">
        <v>2044.95</v>
      </c>
      <c r="D16" s="1" t="s">
        <v>1</v>
      </c>
      <c r="E16" s="1" t="s">
        <v>1</v>
      </c>
      <c r="F16" s="1">
        <v>1023.05</v>
      </c>
      <c r="G16" s="1">
        <v>1391.85</v>
      </c>
      <c r="H16" s="1" t="s">
        <v>1</v>
      </c>
      <c r="I16" s="1" t="s">
        <v>1</v>
      </c>
      <c r="J16" s="1"/>
      <c r="K16" s="16" t="s">
        <v>36</v>
      </c>
      <c r="L16" s="16" t="s">
        <v>964</v>
      </c>
      <c r="M16" t="b">
        <f t="shared" si="0"/>
        <v>1</v>
      </c>
      <c r="N16" t="b">
        <f t="shared" si="1"/>
        <v>1</v>
      </c>
    </row>
    <row r="17" spans="1:14">
      <c r="A17" s="1" t="s">
        <v>977</v>
      </c>
      <c r="B17" s="1">
        <v>422.5</v>
      </c>
      <c r="C17" s="1">
        <v>422.85</v>
      </c>
      <c r="D17" s="1" t="s">
        <v>1</v>
      </c>
      <c r="E17" s="1" t="s">
        <v>1</v>
      </c>
      <c r="F17" s="1">
        <v>249.125</v>
      </c>
      <c r="G17" s="1">
        <v>110.33</v>
      </c>
      <c r="H17" s="1" t="s">
        <v>1</v>
      </c>
      <c r="I17" s="1" t="s">
        <v>1</v>
      </c>
      <c r="J17" s="1"/>
      <c r="K17" s="16" t="s">
        <v>36</v>
      </c>
      <c r="L17" s="16" t="s">
        <v>29</v>
      </c>
      <c r="M17" t="b">
        <f t="shared" si="0"/>
        <v>1</v>
      </c>
      <c r="N17" t="b">
        <f t="shared" si="1"/>
        <v>1</v>
      </c>
    </row>
    <row r="18" spans="1:14">
      <c r="A18" s="1" t="s">
        <v>978</v>
      </c>
      <c r="B18" s="1">
        <v>29595.1</v>
      </c>
      <c r="C18" s="1">
        <v>29203.7</v>
      </c>
      <c r="D18" s="1" t="s">
        <v>1</v>
      </c>
      <c r="E18" s="1" t="s">
        <v>1</v>
      </c>
      <c r="F18" s="1">
        <v>24783.919999999998</v>
      </c>
      <c r="G18" s="1">
        <v>22526.400000000001</v>
      </c>
      <c r="H18" s="1" t="s">
        <v>1</v>
      </c>
      <c r="I18" s="1" t="s">
        <v>1</v>
      </c>
      <c r="J18" s="1"/>
      <c r="K18" s="16" t="s">
        <v>30</v>
      </c>
      <c r="L18" s="16" t="s">
        <v>29</v>
      </c>
      <c r="M18" t="b">
        <f t="shared" si="0"/>
        <v>1</v>
      </c>
      <c r="N18" t="b">
        <f t="shared" si="1"/>
        <v>1</v>
      </c>
    </row>
    <row r="19" spans="1:14">
      <c r="A19" s="1" t="s">
        <v>979</v>
      </c>
      <c r="B19" s="1">
        <v>0</v>
      </c>
      <c r="C19" s="1">
        <v>0</v>
      </c>
      <c r="D19" s="1" t="s">
        <v>4</v>
      </c>
      <c r="E19" s="1" t="s">
        <v>4</v>
      </c>
      <c r="F19" s="1">
        <v>0</v>
      </c>
      <c r="G19" s="1">
        <v>0</v>
      </c>
      <c r="H19" s="1" t="s">
        <v>4</v>
      </c>
      <c r="I19" s="1" t="s">
        <v>4</v>
      </c>
      <c r="J19" s="1"/>
      <c r="K19" s="16" t="s">
        <v>36</v>
      </c>
      <c r="L19" s="16" t="s">
        <v>29</v>
      </c>
      <c r="M19" t="b">
        <f t="shared" si="0"/>
        <v>1</v>
      </c>
      <c r="N19" t="b">
        <f t="shared" si="1"/>
        <v>1</v>
      </c>
    </row>
    <row r="20" spans="1:14">
      <c r="A20" s="1" t="s">
        <v>980</v>
      </c>
      <c r="B20" s="1">
        <v>0</v>
      </c>
      <c r="C20" s="1">
        <v>0</v>
      </c>
      <c r="D20" s="1" t="s">
        <v>4</v>
      </c>
      <c r="E20" s="1" t="s">
        <v>4</v>
      </c>
      <c r="F20" s="1">
        <v>0</v>
      </c>
      <c r="G20" s="1">
        <v>0</v>
      </c>
      <c r="H20" s="1" t="s">
        <v>4</v>
      </c>
      <c r="I20" s="1" t="s">
        <v>4</v>
      </c>
      <c r="J20" s="1"/>
      <c r="K20" s="16" t="s">
        <v>36</v>
      </c>
      <c r="L20" s="16" t="s">
        <v>35</v>
      </c>
      <c r="M20" t="b">
        <f t="shared" si="0"/>
        <v>1</v>
      </c>
      <c r="N20" t="b">
        <f t="shared" si="1"/>
        <v>1</v>
      </c>
    </row>
    <row r="21" spans="1:14">
      <c r="A21" s="1" t="s">
        <v>981</v>
      </c>
      <c r="B21" s="1">
        <v>1410.05</v>
      </c>
      <c r="C21" s="1">
        <v>1415.8</v>
      </c>
      <c r="D21" s="1" t="s">
        <v>1</v>
      </c>
      <c r="E21" s="1" t="s">
        <v>1</v>
      </c>
      <c r="F21" s="1">
        <v>751.58500000000004</v>
      </c>
      <c r="G21" s="1">
        <v>691.52499999999998</v>
      </c>
      <c r="H21" s="1" t="s">
        <v>1</v>
      </c>
      <c r="I21" s="1" t="s">
        <v>1</v>
      </c>
      <c r="J21" s="1"/>
      <c r="K21" s="16" t="s">
        <v>36</v>
      </c>
      <c r="L21" s="16" t="s">
        <v>54</v>
      </c>
      <c r="M21" t="b">
        <f t="shared" si="0"/>
        <v>1</v>
      </c>
      <c r="N21" t="b">
        <f t="shared" si="1"/>
        <v>1</v>
      </c>
    </row>
    <row r="22" spans="1:14">
      <c r="A22" s="1" t="s">
        <v>982</v>
      </c>
      <c r="B22" s="1">
        <v>10</v>
      </c>
      <c r="C22" s="1">
        <v>10</v>
      </c>
      <c r="D22" s="1" t="s">
        <v>3</v>
      </c>
      <c r="E22" s="1" t="s">
        <v>3</v>
      </c>
      <c r="F22" s="1">
        <v>1</v>
      </c>
      <c r="G22" s="1">
        <v>1</v>
      </c>
      <c r="H22" s="1" t="s">
        <v>4</v>
      </c>
      <c r="I22" s="1" t="s">
        <v>4</v>
      </c>
      <c r="J22" s="1"/>
      <c r="K22" s="16" t="s">
        <v>30</v>
      </c>
      <c r="L22" s="16" t="s">
        <v>71</v>
      </c>
      <c r="M22" t="b">
        <f t="shared" si="0"/>
        <v>0</v>
      </c>
      <c r="N22" t="b">
        <f t="shared" si="1"/>
        <v>1</v>
      </c>
    </row>
    <row r="23" spans="1:14">
      <c r="A23" s="1" t="s">
        <v>983</v>
      </c>
      <c r="B23" s="1">
        <v>0</v>
      </c>
      <c r="C23" s="1">
        <v>0</v>
      </c>
      <c r="D23" s="1" t="s">
        <v>4</v>
      </c>
      <c r="E23" s="1" t="s">
        <v>4</v>
      </c>
      <c r="F23" s="1">
        <v>0</v>
      </c>
      <c r="G23" s="1">
        <v>0</v>
      </c>
      <c r="H23" s="1" t="s">
        <v>4</v>
      </c>
      <c r="I23" s="1" t="s">
        <v>4</v>
      </c>
      <c r="J23" s="1"/>
      <c r="K23" s="16" t="s">
        <v>36</v>
      </c>
      <c r="L23" s="16" t="s">
        <v>71</v>
      </c>
      <c r="M23" t="b">
        <f t="shared" si="0"/>
        <v>1</v>
      </c>
      <c r="N23" t="b">
        <f t="shared" si="1"/>
        <v>1</v>
      </c>
    </row>
    <row r="24" spans="1:14">
      <c r="A24" s="1" t="s">
        <v>984</v>
      </c>
      <c r="B24" s="1">
        <v>324.60000000000002</v>
      </c>
      <c r="C24" s="1">
        <v>324.95</v>
      </c>
      <c r="D24" s="1" t="s">
        <v>1</v>
      </c>
      <c r="E24" s="1" t="s">
        <v>1</v>
      </c>
      <c r="F24" s="1">
        <v>324.60000000000002</v>
      </c>
      <c r="G24" s="1">
        <v>162.47499999999999</v>
      </c>
      <c r="H24" s="1" t="s">
        <v>1</v>
      </c>
      <c r="I24" s="1" t="s">
        <v>1</v>
      </c>
      <c r="J24" s="1"/>
      <c r="K24" s="16" t="s">
        <v>30</v>
      </c>
      <c r="L24" s="16" t="s">
        <v>29</v>
      </c>
      <c r="M24" t="b">
        <f t="shared" si="0"/>
        <v>1</v>
      </c>
      <c r="N24" t="b">
        <f t="shared" si="1"/>
        <v>1</v>
      </c>
    </row>
    <row r="25" spans="1:14">
      <c r="A25" s="1" t="s">
        <v>985</v>
      </c>
      <c r="B25" s="1">
        <v>35995.800000000003</v>
      </c>
      <c r="C25" s="1">
        <v>35405</v>
      </c>
      <c r="D25" s="1" t="s">
        <v>1</v>
      </c>
      <c r="E25" s="1" t="s">
        <v>1</v>
      </c>
      <c r="F25" s="1">
        <v>23263.279999999999</v>
      </c>
      <c r="G25" s="1">
        <v>23869.67</v>
      </c>
      <c r="H25" s="1" t="s">
        <v>1</v>
      </c>
      <c r="I25" s="1" t="s">
        <v>1</v>
      </c>
      <c r="J25" s="1"/>
      <c r="K25" s="16" t="s">
        <v>30</v>
      </c>
      <c r="L25" s="16" t="s">
        <v>29</v>
      </c>
      <c r="M25" t="b">
        <f t="shared" si="0"/>
        <v>1</v>
      </c>
      <c r="N25" t="b">
        <f t="shared" si="1"/>
        <v>1</v>
      </c>
    </row>
    <row r="26" spans="1:14">
      <c r="A26" s="1" t="s">
        <v>986</v>
      </c>
      <c r="B26" s="1">
        <v>1.9</v>
      </c>
      <c r="C26" s="1">
        <v>1.9</v>
      </c>
      <c r="D26" s="1" t="s">
        <v>4</v>
      </c>
      <c r="E26" s="1" t="s">
        <v>4</v>
      </c>
      <c r="F26" s="1">
        <v>0.19</v>
      </c>
      <c r="G26" s="1">
        <v>1.9</v>
      </c>
      <c r="H26" s="1" t="s">
        <v>4</v>
      </c>
      <c r="I26" s="1" t="s">
        <v>4</v>
      </c>
      <c r="J26" s="1"/>
      <c r="K26" s="16" t="s">
        <v>36</v>
      </c>
      <c r="L26" s="16" t="s">
        <v>71</v>
      </c>
      <c r="M26" t="b">
        <f t="shared" si="0"/>
        <v>1</v>
      </c>
      <c r="N26" t="b">
        <f t="shared" si="1"/>
        <v>1</v>
      </c>
    </row>
    <row r="27" spans="1:14">
      <c r="A27" s="1" t="s">
        <v>987</v>
      </c>
      <c r="B27" s="1">
        <v>1675.2</v>
      </c>
      <c r="C27" s="1">
        <v>1594.35</v>
      </c>
      <c r="D27" s="1" t="s">
        <v>1</v>
      </c>
      <c r="E27" s="1" t="s">
        <v>1</v>
      </c>
      <c r="F27" s="1">
        <v>1627.45</v>
      </c>
      <c r="G27" s="1">
        <v>1001.86</v>
      </c>
      <c r="H27" s="1" t="s">
        <v>1</v>
      </c>
      <c r="I27" s="1" t="s">
        <v>1</v>
      </c>
      <c r="J27" s="1"/>
      <c r="K27" s="16" t="s">
        <v>30</v>
      </c>
      <c r="L27" s="16" t="s">
        <v>29</v>
      </c>
      <c r="M27" t="b">
        <f t="shared" si="0"/>
        <v>1</v>
      </c>
      <c r="N27" t="b">
        <f t="shared" si="1"/>
        <v>1</v>
      </c>
    </row>
    <row r="28" spans="1:14">
      <c r="A28" s="1" t="s">
        <v>988</v>
      </c>
      <c r="B28" s="1">
        <v>8291.15</v>
      </c>
      <c r="C28" s="1">
        <v>7121.6</v>
      </c>
      <c r="D28" s="1" t="s">
        <v>1</v>
      </c>
      <c r="E28" s="1" t="s">
        <v>1</v>
      </c>
      <c r="F28" s="1">
        <v>7329.1</v>
      </c>
      <c r="G28" s="1">
        <v>3761.68</v>
      </c>
      <c r="H28" s="1" t="s">
        <v>1</v>
      </c>
      <c r="I28" s="1" t="s">
        <v>1</v>
      </c>
      <c r="J28" s="1"/>
      <c r="K28" s="16" t="s">
        <v>36</v>
      </c>
      <c r="L28" s="16" t="s">
        <v>29</v>
      </c>
      <c r="M28" t="b">
        <f t="shared" si="0"/>
        <v>1</v>
      </c>
      <c r="N28" t="b">
        <f t="shared" si="1"/>
        <v>1</v>
      </c>
    </row>
    <row r="29" spans="1:14">
      <c r="A29" s="1" t="s">
        <v>989</v>
      </c>
      <c r="B29" s="1">
        <v>54635.3</v>
      </c>
      <c r="C29" s="1">
        <v>46226.6</v>
      </c>
      <c r="D29" s="1" t="s">
        <v>1</v>
      </c>
      <c r="E29" s="1" t="s">
        <v>1</v>
      </c>
      <c r="F29" s="1">
        <v>54635.3</v>
      </c>
      <c r="G29" s="1">
        <v>46226.6</v>
      </c>
      <c r="H29" s="1" t="s">
        <v>1</v>
      </c>
      <c r="I29" s="1" t="s">
        <v>1</v>
      </c>
      <c r="J29" s="1"/>
      <c r="K29" s="16" t="s">
        <v>30</v>
      </c>
      <c r="L29" s="16" t="s">
        <v>29</v>
      </c>
      <c r="M29" t="b">
        <f t="shared" si="0"/>
        <v>1</v>
      </c>
      <c r="N29" t="b">
        <f t="shared" si="1"/>
        <v>1</v>
      </c>
    </row>
    <row r="30" spans="1:14">
      <c r="A30" s="1" t="s">
        <v>990</v>
      </c>
      <c r="B30" s="1">
        <v>108091.8</v>
      </c>
      <c r="C30" s="1">
        <v>105131</v>
      </c>
      <c r="D30" s="1" t="s">
        <v>1</v>
      </c>
      <c r="E30" s="1" t="s">
        <v>1</v>
      </c>
      <c r="F30" s="1">
        <v>108091.8</v>
      </c>
      <c r="G30" s="1">
        <v>105131</v>
      </c>
      <c r="H30" s="1" t="s">
        <v>1</v>
      </c>
      <c r="I30" s="1" t="s">
        <v>1</v>
      </c>
      <c r="J30" s="1"/>
      <c r="K30" s="16" t="s">
        <v>30</v>
      </c>
      <c r="L30" s="16" t="s">
        <v>29</v>
      </c>
      <c r="M30" t="b">
        <f t="shared" si="0"/>
        <v>1</v>
      </c>
      <c r="N30" t="b">
        <f t="shared" si="1"/>
        <v>1</v>
      </c>
    </row>
    <row r="31" spans="1:14">
      <c r="A31" s="1" t="s">
        <v>991</v>
      </c>
      <c r="B31" s="1">
        <v>100.5629</v>
      </c>
      <c r="C31" s="1">
        <v>100.5629</v>
      </c>
      <c r="D31" s="1" t="s">
        <v>1</v>
      </c>
      <c r="E31" s="1" t="s">
        <v>1</v>
      </c>
      <c r="F31" s="1">
        <v>100.5629</v>
      </c>
      <c r="G31" s="1">
        <v>50.28143</v>
      </c>
      <c r="H31" s="1" t="s">
        <v>1</v>
      </c>
      <c r="I31" s="1" t="s">
        <v>2</v>
      </c>
      <c r="J31" s="1" t="s">
        <v>2617</v>
      </c>
      <c r="K31" s="16" t="s">
        <v>36</v>
      </c>
      <c r="L31" s="16" t="s">
        <v>964</v>
      </c>
      <c r="M31" t="b">
        <f t="shared" si="0"/>
        <v>1</v>
      </c>
      <c r="N31" t="b">
        <f t="shared" si="1"/>
        <v>0</v>
      </c>
    </row>
    <row r="32" spans="1:14">
      <c r="A32" s="1" t="s">
        <v>992</v>
      </c>
      <c r="B32" s="1">
        <v>1.5092840000000001</v>
      </c>
      <c r="C32" s="1">
        <v>1.480329</v>
      </c>
      <c r="D32" s="1" t="s">
        <v>4</v>
      </c>
      <c r="E32" s="1" t="s">
        <v>4</v>
      </c>
      <c r="F32" s="1">
        <v>1.5092840000000001</v>
      </c>
      <c r="G32" s="1">
        <v>1.462232</v>
      </c>
      <c r="H32" s="1" t="s">
        <v>4</v>
      </c>
      <c r="I32" s="1" t="s">
        <v>4</v>
      </c>
      <c r="J32" s="1"/>
      <c r="K32" s="16" t="s">
        <v>36</v>
      </c>
      <c r="L32" s="16" t="s">
        <v>42</v>
      </c>
      <c r="M32" t="b">
        <f t="shared" si="0"/>
        <v>1</v>
      </c>
      <c r="N32" t="b">
        <f t="shared" si="1"/>
        <v>1</v>
      </c>
    </row>
    <row r="33" spans="1:14">
      <c r="A33" s="1" t="s">
        <v>993</v>
      </c>
      <c r="B33" s="1">
        <v>18753</v>
      </c>
      <c r="C33" s="1">
        <v>17794.099999999999</v>
      </c>
      <c r="D33" s="1" t="s">
        <v>1</v>
      </c>
      <c r="E33" s="1" t="s">
        <v>1</v>
      </c>
      <c r="F33" s="1">
        <v>13905.75</v>
      </c>
      <c r="G33" s="1">
        <v>14738.99</v>
      </c>
      <c r="H33" s="1" t="s">
        <v>1</v>
      </c>
      <c r="I33" s="1" t="s">
        <v>1</v>
      </c>
      <c r="J33" s="1"/>
      <c r="K33" s="16" t="s">
        <v>36</v>
      </c>
      <c r="L33" s="16" t="s">
        <v>29</v>
      </c>
      <c r="M33" t="b">
        <f t="shared" si="0"/>
        <v>1</v>
      </c>
      <c r="N33" t="b">
        <f t="shared" si="1"/>
        <v>1</v>
      </c>
    </row>
    <row r="34" spans="1:14">
      <c r="A34" s="1" t="s">
        <v>994</v>
      </c>
      <c r="B34" s="1">
        <v>450.57</v>
      </c>
      <c r="C34" s="1">
        <v>429.07</v>
      </c>
      <c r="D34" s="1" t="s">
        <v>1</v>
      </c>
      <c r="E34" s="1" t="s">
        <v>1</v>
      </c>
      <c r="F34" s="1">
        <v>235.108</v>
      </c>
      <c r="G34" s="1">
        <v>272.08499999999998</v>
      </c>
      <c r="H34" s="1" t="s">
        <v>1</v>
      </c>
      <c r="I34" s="1" t="s">
        <v>1</v>
      </c>
      <c r="J34" s="1"/>
      <c r="K34" s="16" t="s">
        <v>36</v>
      </c>
      <c r="L34" s="16" t="s">
        <v>29</v>
      </c>
      <c r="M34" t="b">
        <f t="shared" si="0"/>
        <v>1</v>
      </c>
      <c r="N34" t="b">
        <f t="shared" si="1"/>
        <v>1</v>
      </c>
    </row>
    <row r="35" spans="1:14">
      <c r="A35" s="1" t="s">
        <v>995</v>
      </c>
      <c r="B35" s="1">
        <v>35043</v>
      </c>
      <c r="C35" s="1">
        <v>28529.8</v>
      </c>
      <c r="D35" s="1" t="s">
        <v>1</v>
      </c>
      <c r="E35" s="1" t="s">
        <v>1</v>
      </c>
      <c r="F35" s="1">
        <v>35037.800000000003</v>
      </c>
      <c r="G35" s="1">
        <v>28077.55</v>
      </c>
      <c r="H35" s="1" t="s">
        <v>1</v>
      </c>
      <c r="I35" s="1" t="s">
        <v>1</v>
      </c>
      <c r="J35" s="1"/>
      <c r="K35" s="16" t="s">
        <v>30</v>
      </c>
      <c r="L35" s="16" t="s">
        <v>29</v>
      </c>
      <c r="M35" t="b">
        <f t="shared" si="0"/>
        <v>1</v>
      </c>
      <c r="N35" t="b">
        <f t="shared" si="1"/>
        <v>1</v>
      </c>
    </row>
    <row r="36" spans="1:14">
      <c r="A36" s="1" t="s">
        <v>996</v>
      </c>
      <c r="B36" s="1">
        <v>107.15300000000001</v>
      </c>
      <c r="C36" s="1">
        <v>107.15300000000001</v>
      </c>
      <c r="D36" s="1" t="s">
        <v>1</v>
      </c>
      <c r="E36" s="1" t="s">
        <v>1</v>
      </c>
      <c r="F36" s="1">
        <v>10.715299999999999</v>
      </c>
      <c r="G36" s="1">
        <v>10.715299999999999</v>
      </c>
      <c r="H36" s="1" t="s">
        <v>3</v>
      </c>
      <c r="I36" s="1" t="s">
        <v>3</v>
      </c>
      <c r="J36" s="1"/>
      <c r="K36" s="16" t="s">
        <v>30</v>
      </c>
      <c r="L36" s="16" t="s">
        <v>60</v>
      </c>
      <c r="M36" t="b">
        <f t="shared" si="0"/>
        <v>0</v>
      </c>
      <c r="N36" t="b">
        <f t="shared" si="1"/>
        <v>1</v>
      </c>
    </row>
    <row r="37" spans="1:14">
      <c r="A37" s="1" t="s">
        <v>997</v>
      </c>
      <c r="B37" s="1">
        <v>152.61000000000001</v>
      </c>
      <c r="C37" s="1">
        <v>119.62</v>
      </c>
      <c r="D37" s="1" t="s">
        <v>1</v>
      </c>
      <c r="E37" s="1" t="s">
        <v>1</v>
      </c>
      <c r="F37" s="1">
        <v>152.61000000000001</v>
      </c>
      <c r="G37" s="1">
        <v>115.88</v>
      </c>
      <c r="H37" s="1" t="s">
        <v>1</v>
      </c>
      <c r="I37" s="1" t="s">
        <v>1</v>
      </c>
      <c r="J37" s="1"/>
      <c r="K37" s="16" t="s">
        <v>30</v>
      </c>
      <c r="L37" s="16" t="s">
        <v>29</v>
      </c>
      <c r="M37" t="b">
        <f t="shared" si="0"/>
        <v>1</v>
      </c>
      <c r="N37" t="b">
        <f t="shared" si="1"/>
        <v>1</v>
      </c>
    </row>
    <row r="38" spans="1:14">
      <c r="A38" s="1" t="s">
        <v>998</v>
      </c>
      <c r="B38" s="1">
        <v>17518.919999999998</v>
      </c>
      <c r="C38" s="1">
        <v>15079.1</v>
      </c>
      <c r="D38" s="1" t="s">
        <v>1</v>
      </c>
      <c r="E38" s="1" t="s">
        <v>1</v>
      </c>
      <c r="F38" s="1">
        <v>14658.67</v>
      </c>
      <c r="G38" s="1">
        <v>11591.24</v>
      </c>
      <c r="H38" s="1" t="s">
        <v>1</v>
      </c>
      <c r="I38" s="1" t="s">
        <v>1</v>
      </c>
      <c r="J38" s="1"/>
      <c r="K38" s="16" t="s">
        <v>30</v>
      </c>
      <c r="L38" s="16" t="s">
        <v>29</v>
      </c>
      <c r="M38" t="b">
        <f t="shared" si="0"/>
        <v>1</v>
      </c>
      <c r="N38" t="b">
        <f t="shared" si="1"/>
        <v>1</v>
      </c>
    </row>
    <row r="39" spans="1:14">
      <c r="A39" s="1" t="s">
        <v>999</v>
      </c>
      <c r="B39" s="1">
        <v>5743.1</v>
      </c>
      <c r="C39" s="1">
        <v>5587.7</v>
      </c>
      <c r="D39" s="1" t="s">
        <v>1</v>
      </c>
      <c r="E39" s="1" t="s">
        <v>1</v>
      </c>
      <c r="F39" s="1">
        <v>5743.1</v>
      </c>
      <c r="G39" s="1">
        <v>5587.7</v>
      </c>
      <c r="H39" s="1" t="s">
        <v>1</v>
      </c>
      <c r="I39" s="1" t="s">
        <v>1</v>
      </c>
      <c r="J39" s="1"/>
      <c r="K39" s="16" t="s">
        <v>36</v>
      </c>
      <c r="L39" s="16" t="s">
        <v>35</v>
      </c>
      <c r="M39" t="b">
        <f t="shared" si="0"/>
        <v>1</v>
      </c>
      <c r="N39" t="b">
        <f t="shared" si="1"/>
        <v>1</v>
      </c>
    </row>
    <row r="40" spans="1:14">
      <c r="A40" s="1" t="s">
        <v>1000</v>
      </c>
      <c r="B40" s="1">
        <v>9712.7000000000007</v>
      </c>
      <c r="C40" s="1">
        <v>8197.1</v>
      </c>
      <c r="D40" s="1" t="s">
        <v>1</v>
      </c>
      <c r="E40" s="1" t="s">
        <v>1</v>
      </c>
      <c r="F40" s="1">
        <v>2960.67</v>
      </c>
      <c r="G40" s="1">
        <v>2225.15</v>
      </c>
      <c r="H40" s="1" t="s">
        <v>1</v>
      </c>
      <c r="I40" s="1" t="s">
        <v>1</v>
      </c>
      <c r="J40" s="1"/>
      <c r="K40" s="16" t="s">
        <v>30</v>
      </c>
      <c r="L40" s="16" t="s">
        <v>42</v>
      </c>
      <c r="M40" t="b">
        <f t="shared" si="0"/>
        <v>1</v>
      </c>
      <c r="N40" t="b">
        <f t="shared" si="1"/>
        <v>1</v>
      </c>
    </row>
    <row r="41" spans="1:14">
      <c r="A41" s="1" t="s">
        <v>1001</v>
      </c>
      <c r="B41" s="1">
        <v>660.25</v>
      </c>
      <c r="C41" s="1">
        <v>660.35</v>
      </c>
      <c r="D41" s="1" t="s">
        <v>1</v>
      </c>
      <c r="E41" s="1" t="s">
        <v>1</v>
      </c>
      <c r="F41" s="1">
        <v>430.47500000000002</v>
      </c>
      <c r="G41" s="1">
        <v>312.01499999999999</v>
      </c>
      <c r="H41" s="1" t="s">
        <v>1</v>
      </c>
      <c r="I41" s="1" t="s">
        <v>1</v>
      </c>
      <c r="J41" s="1"/>
      <c r="K41" s="16" t="s">
        <v>36</v>
      </c>
      <c r="L41" s="16" t="s">
        <v>35</v>
      </c>
      <c r="M41" t="b">
        <f t="shared" si="0"/>
        <v>1</v>
      </c>
      <c r="N41" t="b">
        <f t="shared" si="1"/>
        <v>1</v>
      </c>
    </row>
    <row r="42" spans="1:14">
      <c r="A42" s="1" t="s">
        <v>1002</v>
      </c>
      <c r="B42" s="1">
        <v>9867.5</v>
      </c>
      <c r="C42" s="1">
        <v>9568.5499999999993</v>
      </c>
      <c r="D42" s="1" t="s">
        <v>1</v>
      </c>
      <c r="E42" s="1" t="s">
        <v>1</v>
      </c>
      <c r="F42" s="1">
        <v>9547.5550000000003</v>
      </c>
      <c r="G42" s="1">
        <v>4841.8149999999996</v>
      </c>
      <c r="H42" s="1" t="s">
        <v>1</v>
      </c>
      <c r="I42" s="1" t="s">
        <v>1</v>
      </c>
      <c r="J42" s="1"/>
      <c r="K42" s="16" t="s">
        <v>30</v>
      </c>
      <c r="L42" s="16" t="s">
        <v>54</v>
      </c>
      <c r="M42" t="b">
        <f t="shared" si="0"/>
        <v>1</v>
      </c>
      <c r="N42" t="b">
        <f t="shared" si="1"/>
        <v>1</v>
      </c>
    </row>
    <row r="43" spans="1:14">
      <c r="A43" s="1" t="s">
        <v>1003</v>
      </c>
      <c r="B43" s="1">
        <v>91.95</v>
      </c>
      <c r="C43" s="1">
        <v>91.95</v>
      </c>
      <c r="D43" s="1" t="s">
        <v>2</v>
      </c>
      <c r="E43" s="1" t="s">
        <v>2</v>
      </c>
      <c r="F43" s="1">
        <v>91.825000000000003</v>
      </c>
      <c r="G43" s="1">
        <v>72.424999999999997</v>
      </c>
      <c r="H43" s="1" t="s">
        <v>2</v>
      </c>
      <c r="I43" s="1" t="s">
        <v>2</v>
      </c>
      <c r="J43" s="1"/>
      <c r="K43" s="16" t="s">
        <v>36</v>
      </c>
      <c r="L43" s="16" t="s">
        <v>54</v>
      </c>
      <c r="M43" t="b">
        <f t="shared" si="0"/>
        <v>1</v>
      </c>
      <c r="N43" t="b">
        <f t="shared" si="1"/>
        <v>1</v>
      </c>
    </row>
    <row r="44" spans="1:14">
      <c r="A44" s="1" t="s">
        <v>1004</v>
      </c>
      <c r="B44" s="1">
        <v>0.44</v>
      </c>
      <c r="C44" s="1">
        <v>0.44</v>
      </c>
      <c r="D44" s="1" t="s">
        <v>4</v>
      </c>
      <c r="E44" s="1" t="s">
        <v>4</v>
      </c>
      <c r="F44" s="1">
        <v>0.4</v>
      </c>
      <c r="G44" s="1">
        <v>8.4000000000000005E-2</v>
      </c>
      <c r="H44" s="1" t="s">
        <v>4</v>
      </c>
      <c r="I44" s="1" t="s">
        <v>4</v>
      </c>
      <c r="J44" s="1"/>
      <c r="K44" s="16" t="s">
        <v>36</v>
      </c>
      <c r="L44" s="16" t="s">
        <v>60</v>
      </c>
      <c r="M44" t="b">
        <f t="shared" si="0"/>
        <v>1</v>
      </c>
      <c r="N44" t="b">
        <f t="shared" si="1"/>
        <v>1</v>
      </c>
    </row>
    <row r="45" spans="1:14">
      <c r="A45" s="1" t="s">
        <v>1005</v>
      </c>
      <c r="B45" s="1">
        <v>3136.5</v>
      </c>
      <c r="C45" s="1">
        <v>2985.4</v>
      </c>
      <c r="D45" s="1" t="s">
        <v>1</v>
      </c>
      <c r="E45" s="1" t="s">
        <v>1</v>
      </c>
      <c r="F45" s="1">
        <v>3136.5</v>
      </c>
      <c r="G45" s="1">
        <v>2982.65</v>
      </c>
      <c r="H45" s="1" t="s">
        <v>1</v>
      </c>
      <c r="I45" s="1" t="s">
        <v>1</v>
      </c>
      <c r="J45" s="1"/>
      <c r="K45" s="16" t="s">
        <v>36</v>
      </c>
      <c r="L45" s="16" t="s">
        <v>29</v>
      </c>
      <c r="M45" t="b">
        <f t="shared" si="0"/>
        <v>1</v>
      </c>
      <c r="N45" t="b">
        <f t="shared" si="1"/>
        <v>1</v>
      </c>
    </row>
    <row r="46" spans="1:14">
      <c r="A46" s="1" t="s">
        <v>1006</v>
      </c>
      <c r="B46" s="1">
        <v>684.95</v>
      </c>
      <c r="C46" s="1">
        <v>532.85</v>
      </c>
      <c r="D46" s="1" t="s">
        <v>1</v>
      </c>
      <c r="E46" s="1" t="s">
        <v>1</v>
      </c>
      <c r="F46" s="1">
        <v>621.4</v>
      </c>
      <c r="G46" s="1">
        <v>463.27499999999998</v>
      </c>
      <c r="H46" s="1" t="s">
        <v>1</v>
      </c>
      <c r="I46" s="1" t="s">
        <v>1</v>
      </c>
      <c r="J46" s="1"/>
      <c r="K46" s="16" t="s">
        <v>30</v>
      </c>
      <c r="L46" s="16" t="s">
        <v>29</v>
      </c>
      <c r="M46" t="b">
        <f t="shared" si="0"/>
        <v>1</v>
      </c>
      <c r="N46" t="b">
        <f t="shared" si="1"/>
        <v>1</v>
      </c>
    </row>
    <row r="47" spans="1:14">
      <c r="A47" s="1" t="s">
        <v>1007</v>
      </c>
      <c r="B47" s="1">
        <v>24504.400000000001</v>
      </c>
      <c r="C47" s="1">
        <v>24476.9</v>
      </c>
      <c r="D47" s="1" t="s">
        <v>1</v>
      </c>
      <c r="E47" s="1" t="s">
        <v>1</v>
      </c>
      <c r="F47" s="1">
        <v>17726.45</v>
      </c>
      <c r="G47" s="1">
        <v>14386.84</v>
      </c>
      <c r="H47" s="1" t="s">
        <v>1</v>
      </c>
      <c r="I47" s="1" t="s">
        <v>1</v>
      </c>
      <c r="J47" s="1"/>
      <c r="K47" s="16" t="s">
        <v>36</v>
      </c>
      <c r="L47" s="16" t="s">
        <v>29</v>
      </c>
      <c r="M47" t="b">
        <f t="shared" si="0"/>
        <v>1</v>
      </c>
      <c r="N47" t="b">
        <f t="shared" si="1"/>
        <v>1</v>
      </c>
    </row>
    <row r="48" spans="1:14">
      <c r="A48" s="1" t="s">
        <v>1008</v>
      </c>
      <c r="B48" s="1">
        <v>10</v>
      </c>
      <c r="C48" s="1">
        <v>0</v>
      </c>
      <c r="D48" s="1" t="s">
        <v>3</v>
      </c>
      <c r="E48" s="1" t="s">
        <v>4</v>
      </c>
      <c r="F48" s="1">
        <v>5</v>
      </c>
      <c r="G48" s="1">
        <v>0</v>
      </c>
      <c r="H48" s="1" t="s">
        <v>3</v>
      </c>
      <c r="I48" s="1" t="s">
        <v>4</v>
      </c>
      <c r="J48" s="1"/>
      <c r="K48" s="16" t="s">
        <v>36</v>
      </c>
      <c r="L48" s="16" t="s">
        <v>71</v>
      </c>
      <c r="M48" t="b">
        <f t="shared" si="0"/>
        <v>1</v>
      </c>
      <c r="N48" t="b">
        <f t="shared" si="1"/>
        <v>0</v>
      </c>
    </row>
    <row r="49" spans="1:14">
      <c r="A49" s="1" t="s">
        <v>1009</v>
      </c>
      <c r="B49" s="1">
        <v>0</v>
      </c>
      <c r="C49" s="1">
        <v>0</v>
      </c>
      <c r="D49" s="1" t="s">
        <v>4</v>
      </c>
      <c r="E49" s="1" t="s">
        <v>4</v>
      </c>
      <c r="F49" s="1">
        <v>0</v>
      </c>
      <c r="G49" s="1">
        <v>0</v>
      </c>
      <c r="H49" s="1" t="s">
        <v>4</v>
      </c>
      <c r="I49" s="1" t="s">
        <v>4</v>
      </c>
      <c r="J49" s="1"/>
      <c r="K49" s="16" t="s">
        <v>36</v>
      </c>
      <c r="L49" s="16" t="s">
        <v>29</v>
      </c>
      <c r="M49" t="b">
        <f t="shared" si="0"/>
        <v>1</v>
      </c>
      <c r="N49" t="b">
        <f t="shared" si="1"/>
        <v>1</v>
      </c>
    </row>
    <row r="50" spans="1:14">
      <c r="A50" s="1" t="s">
        <v>1010</v>
      </c>
      <c r="B50" s="1">
        <v>0</v>
      </c>
      <c r="C50" s="1">
        <v>0</v>
      </c>
      <c r="D50" s="1" t="s">
        <v>4</v>
      </c>
      <c r="E50" s="1" t="s">
        <v>4</v>
      </c>
      <c r="F50" s="1">
        <v>0</v>
      </c>
      <c r="G50" s="1">
        <v>0</v>
      </c>
      <c r="H50" s="1" t="s">
        <v>4</v>
      </c>
      <c r="I50" s="1" t="s">
        <v>4</v>
      </c>
      <c r="J50" s="1"/>
      <c r="K50" s="16" t="s">
        <v>36</v>
      </c>
      <c r="L50" s="16" t="s">
        <v>42</v>
      </c>
      <c r="M50" t="b">
        <f t="shared" si="0"/>
        <v>1</v>
      </c>
      <c r="N50" t="b">
        <f t="shared" si="1"/>
        <v>1</v>
      </c>
    </row>
    <row r="51" spans="1:14">
      <c r="A51" s="1" t="s">
        <v>1011</v>
      </c>
      <c r="B51" s="1">
        <v>4062.5</v>
      </c>
      <c r="C51" s="1">
        <v>3926.4</v>
      </c>
      <c r="D51" s="1" t="s">
        <v>1</v>
      </c>
      <c r="E51" s="1" t="s">
        <v>1</v>
      </c>
      <c r="F51" s="1">
        <v>2031.25</v>
      </c>
      <c r="G51" s="1">
        <v>3926.4</v>
      </c>
      <c r="H51" s="1" t="s">
        <v>1</v>
      </c>
      <c r="I51" s="1" t="s">
        <v>1</v>
      </c>
      <c r="J51" s="1"/>
      <c r="K51" s="16" t="s">
        <v>36</v>
      </c>
      <c r="L51" s="16" t="s">
        <v>29</v>
      </c>
      <c r="M51" t="b">
        <f t="shared" si="0"/>
        <v>1</v>
      </c>
      <c r="N51" t="b">
        <f t="shared" si="1"/>
        <v>1</v>
      </c>
    </row>
    <row r="52" spans="1:14">
      <c r="A52" s="1" t="s">
        <v>1012</v>
      </c>
      <c r="B52" s="1">
        <v>14419.4</v>
      </c>
      <c r="C52" s="1">
        <v>13839.7</v>
      </c>
      <c r="D52" s="1" t="s">
        <v>1</v>
      </c>
      <c r="E52" s="1" t="s">
        <v>1</v>
      </c>
      <c r="F52" s="1">
        <v>6183.25</v>
      </c>
      <c r="G52" s="1">
        <v>5562.83</v>
      </c>
      <c r="H52" s="1" t="s">
        <v>1</v>
      </c>
      <c r="I52" s="1" t="s">
        <v>1</v>
      </c>
      <c r="J52" s="1"/>
      <c r="K52" s="16" t="s">
        <v>30</v>
      </c>
      <c r="L52" s="16" t="s">
        <v>29</v>
      </c>
      <c r="M52" t="b">
        <f t="shared" si="0"/>
        <v>1</v>
      </c>
      <c r="N52" t="b">
        <f t="shared" si="1"/>
        <v>1</v>
      </c>
    </row>
    <row r="53" spans="1:14">
      <c r="A53" s="1" t="s">
        <v>1013</v>
      </c>
      <c r="B53" s="1">
        <v>98307.5</v>
      </c>
      <c r="C53" s="1">
        <v>87736.7</v>
      </c>
      <c r="D53" s="1" t="s">
        <v>1</v>
      </c>
      <c r="E53" s="1" t="s">
        <v>1</v>
      </c>
      <c r="F53" s="1">
        <v>98307.5</v>
      </c>
      <c r="G53" s="1">
        <v>87736.7</v>
      </c>
      <c r="H53" s="1" t="s">
        <v>1</v>
      </c>
      <c r="I53" s="1" t="s">
        <v>1</v>
      </c>
      <c r="J53" s="1"/>
      <c r="K53" s="16" t="s">
        <v>30</v>
      </c>
      <c r="L53" s="16" t="s">
        <v>29</v>
      </c>
      <c r="M53" t="b">
        <f t="shared" si="0"/>
        <v>1</v>
      </c>
      <c r="N53" t="b">
        <f t="shared" si="1"/>
        <v>1</v>
      </c>
    </row>
    <row r="54" spans="1:14">
      <c r="A54" s="1" t="s">
        <v>1014</v>
      </c>
      <c r="B54" s="1">
        <v>27031.599999999999</v>
      </c>
      <c r="C54" s="1">
        <v>10024</v>
      </c>
      <c r="D54" s="1" t="s">
        <v>1</v>
      </c>
      <c r="E54" s="1" t="s">
        <v>1</v>
      </c>
      <c r="F54" s="1">
        <v>26698.55</v>
      </c>
      <c r="G54" s="1">
        <v>9379.51</v>
      </c>
      <c r="H54" s="1" t="s">
        <v>1</v>
      </c>
      <c r="I54" s="1" t="s">
        <v>1</v>
      </c>
      <c r="J54" s="1"/>
      <c r="K54" s="16" t="s">
        <v>30</v>
      </c>
      <c r="L54" s="16" t="s">
        <v>29</v>
      </c>
      <c r="M54" t="b">
        <f t="shared" si="0"/>
        <v>1</v>
      </c>
      <c r="N54" t="b">
        <f t="shared" si="1"/>
        <v>1</v>
      </c>
    </row>
    <row r="55" spans="1:14">
      <c r="A55" s="1" t="s">
        <v>1015</v>
      </c>
      <c r="B55" s="1">
        <v>65420.4</v>
      </c>
      <c r="C55" s="1">
        <v>64945.4</v>
      </c>
      <c r="D55" s="1" t="s">
        <v>1</v>
      </c>
      <c r="E55" s="1" t="s">
        <v>1</v>
      </c>
      <c r="F55" s="1">
        <v>65420.4</v>
      </c>
      <c r="G55" s="1">
        <v>64945.4</v>
      </c>
      <c r="H55" s="1" t="s">
        <v>1</v>
      </c>
      <c r="I55" s="1" t="s">
        <v>1</v>
      </c>
      <c r="J55" s="1"/>
      <c r="K55" s="16" t="s">
        <v>36</v>
      </c>
      <c r="L55" s="16" t="s">
        <v>29</v>
      </c>
      <c r="M55" t="b">
        <f t="shared" si="0"/>
        <v>1</v>
      </c>
      <c r="N55" t="b">
        <f t="shared" si="1"/>
        <v>1</v>
      </c>
    </row>
    <row r="56" spans="1:14">
      <c r="A56" s="1" t="s">
        <v>1016</v>
      </c>
      <c r="B56" s="1">
        <v>13308.9</v>
      </c>
      <c r="C56" s="1">
        <v>12600.5</v>
      </c>
      <c r="D56" s="1" t="s">
        <v>1</v>
      </c>
      <c r="E56" s="1" t="s">
        <v>1</v>
      </c>
      <c r="F56" s="1">
        <v>13308.9</v>
      </c>
      <c r="G56" s="1">
        <v>12600.5</v>
      </c>
      <c r="H56" s="1" t="s">
        <v>1</v>
      </c>
      <c r="I56" s="1" t="s">
        <v>1</v>
      </c>
      <c r="J56" s="1"/>
      <c r="K56" s="16" t="s">
        <v>36</v>
      </c>
      <c r="L56" s="16" t="s">
        <v>29</v>
      </c>
      <c r="M56" t="b">
        <f t="shared" si="0"/>
        <v>1</v>
      </c>
      <c r="N56" t="b">
        <f t="shared" si="1"/>
        <v>1</v>
      </c>
    </row>
    <row r="57" spans="1:14">
      <c r="A57" s="16" t="s">
        <v>1017</v>
      </c>
      <c r="B57" s="1">
        <v>1145.0999999999999</v>
      </c>
      <c r="C57" s="1">
        <v>1145.7</v>
      </c>
      <c r="D57" s="1" t="s">
        <v>1</v>
      </c>
      <c r="E57" s="1" t="s">
        <v>1</v>
      </c>
      <c r="F57" s="1">
        <v>1145.0999999999999</v>
      </c>
      <c r="G57" s="1">
        <v>572.85</v>
      </c>
      <c r="H57" s="1" t="s">
        <v>1</v>
      </c>
      <c r="I57" s="1" t="s">
        <v>1</v>
      </c>
      <c r="J57" s="1"/>
      <c r="K57" s="16" t="s">
        <v>36</v>
      </c>
      <c r="L57" s="16" t="s">
        <v>29</v>
      </c>
      <c r="M57" t="b">
        <f t="shared" si="0"/>
        <v>1</v>
      </c>
      <c r="N57" t="b">
        <f t="shared" si="1"/>
        <v>1</v>
      </c>
    </row>
    <row r="58" spans="1:14">
      <c r="A58" s="1" t="s">
        <v>1018</v>
      </c>
      <c r="B58" s="1">
        <v>177.85</v>
      </c>
      <c r="C58" s="1">
        <v>177.9</v>
      </c>
      <c r="D58" s="1" t="s">
        <v>1</v>
      </c>
      <c r="E58" s="1" t="s">
        <v>1</v>
      </c>
      <c r="F58" s="1">
        <v>17.785</v>
      </c>
      <c r="G58" s="1">
        <v>22.95</v>
      </c>
      <c r="H58" s="1" t="s">
        <v>3</v>
      </c>
      <c r="I58" s="1" t="s">
        <v>3</v>
      </c>
      <c r="J58" s="1"/>
      <c r="K58" s="16" t="s">
        <v>36</v>
      </c>
      <c r="L58" s="16" t="s">
        <v>60</v>
      </c>
      <c r="M58" t="b">
        <f t="shared" si="0"/>
        <v>0</v>
      </c>
      <c r="N58" t="b">
        <f t="shared" si="1"/>
        <v>1</v>
      </c>
    </row>
    <row r="59" spans="1:14">
      <c r="A59" s="1" t="s">
        <v>1019</v>
      </c>
      <c r="B59" s="1">
        <v>88.46</v>
      </c>
      <c r="C59" s="1">
        <v>88.48</v>
      </c>
      <c r="D59" s="1" t="s">
        <v>2</v>
      </c>
      <c r="E59" s="1" t="s">
        <v>2</v>
      </c>
      <c r="F59" s="1">
        <v>44.23</v>
      </c>
      <c r="G59" s="1">
        <v>88.48</v>
      </c>
      <c r="H59" s="1" t="s">
        <v>3</v>
      </c>
      <c r="I59" s="1" t="s">
        <v>2</v>
      </c>
      <c r="J59" s="1" t="s">
        <v>2618</v>
      </c>
      <c r="K59" s="16" t="s">
        <v>36</v>
      </c>
      <c r="L59" s="16" t="s">
        <v>54</v>
      </c>
      <c r="M59" t="b">
        <f t="shared" si="0"/>
        <v>0</v>
      </c>
      <c r="N59" t="b">
        <f t="shared" si="1"/>
        <v>0</v>
      </c>
    </row>
    <row r="60" spans="1:14">
      <c r="A60" s="1" t="s">
        <v>1020</v>
      </c>
      <c r="B60" s="1">
        <v>2248.6999999999998</v>
      </c>
      <c r="C60" s="1">
        <v>2249.4</v>
      </c>
      <c r="D60" s="1" t="s">
        <v>1</v>
      </c>
      <c r="E60" s="1" t="s">
        <v>1</v>
      </c>
      <c r="F60" s="1">
        <v>1124.3499999999999</v>
      </c>
      <c r="G60" s="1">
        <v>318.89999999999998</v>
      </c>
      <c r="H60" s="1" t="s">
        <v>1</v>
      </c>
      <c r="I60" s="1" t="s">
        <v>1</v>
      </c>
      <c r="J60" s="1"/>
      <c r="K60" s="16" t="s">
        <v>36</v>
      </c>
      <c r="L60" s="16" t="s">
        <v>54</v>
      </c>
      <c r="M60" t="b">
        <f t="shared" si="0"/>
        <v>1</v>
      </c>
      <c r="N60" t="b">
        <f t="shared" si="1"/>
        <v>1</v>
      </c>
    </row>
    <row r="61" spans="1:14">
      <c r="A61" s="1" t="s">
        <v>1021</v>
      </c>
      <c r="B61" s="1">
        <v>55494</v>
      </c>
      <c r="C61" s="1">
        <v>54017.1</v>
      </c>
      <c r="D61" s="1" t="s">
        <v>1</v>
      </c>
      <c r="E61" s="1" t="s">
        <v>1</v>
      </c>
      <c r="F61" s="1">
        <v>55494</v>
      </c>
      <c r="G61" s="1">
        <v>54017.1</v>
      </c>
      <c r="H61" s="1" t="s">
        <v>1</v>
      </c>
      <c r="I61" s="1" t="s">
        <v>1</v>
      </c>
      <c r="J61" s="1"/>
      <c r="K61" s="16" t="s">
        <v>30</v>
      </c>
      <c r="L61" s="16" t="s">
        <v>29</v>
      </c>
      <c r="M61" t="b">
        <f t="shared" si="0"/>
        <v>1</v>
      </c>
      <c r="N61" t="b">
        <f t="shared" si="1"/>
        <v>1</v>
      </c>
    </row>
    <row r="62" spans="1:14">
      <c r="A62" s="1" t="s">
        <v>1022</v>
      </c>
      <c r="B62" s="1">
        <v>13311.9</v>
      </c>
      <c r="C62" s="1">
        <v>12721.9</v>
      </c>
      <c r="D62" s="1" t="s">
        <v>1</v>
      </c>
      <c r="E62" s="1" t="s">
        <v>1</v>
      </c>
      <c r="F62" s="1">
        <v>10254.84</v>
      </c>
      <c r="G62" s="1">
        <v>7666.84</v>
      </c>
      <c r="H62" s="1" t="s">
        <v>1</v>
      </c>
      <c r="I62" s="1" t="s">
        <v>1</v>
      </c>
      <c r="J62" s="1"/>
      <c r="K62" s="16" t="s">
        <v>30</v>
      </c>
      <c r="L62" s="16" t="s">
        <v>29</v>
      </c>
      <c r="M62" t="b">
        <f t="shared" si="0"/>
        <v>1</v>
      </c>
      <c r="N62" t="b">
        <f t="shared" si="1"/>
        <v>1</v>
      </c>
    </row>
    <row r="63" spans="1:14">
      <c r="A63" s="1" t="s">
        <v>1023</v>
      </c>
      <c r="B63" s="1">
        <v>4291.5</v>
      </c>
      <c r="C63" s="1">
        <v>4296.3</v>
      </c>
      <c r="D63" s="1" t="s">
        <v>1</v>
      </c>
      <c r="E63" s="1" t="s">
        <v>1</v>
      </c>
      <c r="F63" s="1">
        <v>3292.63</v>
      </c>
      <c r="G63" s="1">
        <v>2237.54</v>
      </c>
      <c r="H63" s="1" t="s">
        <v>1</v>
      </c>
      <c r="I63" s="1" t="s">
        <v>1</v>
      </c>
      <c r="J63" s="1"/>
      <c r="K63" s="16" t="s">
        <v>36</v>
      </c>
      <c r="L63" s="16" t="s">
        <v>29</v>
      </c>
      <c r="M63" t="b">
        <f t="shared" si="0"/>
        <v>1</v>
      </c>
      <c r="N63" t="b">
        <f t="shared" si="1"/>
        <v>1</v>
      </c>
    </row>
    <row r="64" spans="1:14">
      <c r="A64" s="1" t="s">
        <v>1024</v>
      </c>
      <c r="B64" s="1">
        <v>3.6</v>
      </c>
      <c r="C64" s="1">
        <v>3.6</v>
      </c>
      <c r="D64" s="1" t="s">
        <v>4</v>
      </c>
      <c r="E64" s="1" t="s">
        <v>4</v>
      </c>
      <c r="F64" s="1">
        <v>1.8</v>
      </c>
      <c r="G64" s="1">
        <v>0.6</v>
      </c>
      <c r="H64" s="1" t="s">
        <v>4</v>
      </c>
      <c r="I64" s="1" t="s">
        <v>4</v>
      </c>
      <c r="J64" s="1"/>
      <c r="K64" s="16" t="s">
        <v>36</v>
      </c>
      <c r="L64" s="16" t="s">
        <v>35</v>
      </c>
      <c r="M64" t="b">
        <f t="shared" si="0"/>
        <v>1</v>
      </c>
      <c r="N64" t="b">
        <f t="shared" si="1"/>
        <v>1</v>
      </c>
    </row>
    <row r="65" spans="1:16">
      <c r="A65" s="1" t="s">
        <v>1025</v>
      </c>
      <c r="B65" s="1">
        <v>1049.3</v>
      </c>
      <c r="C65" s="1">
        <v>1050</v>
      </c>
      <c r="D65" s="1" t="s">
        <v>1</v>
      </c>
      <c r="E65" s="1" t="s">
        <v>1</v>
      </c>
      <c r="F65" s="1">
        <v>1049.3</v>
      </c>
      <c r="G65" s="1">
        <v>525</v>
      </c>
      <c r="H65" s="1" t="s">
        <v>1</v>
      </c>
      <c r="I65" s="1" t="s">
        <v>1</v>
      </c>
      <c r="J65" s="1"/>
      <c r="K65" s="16" t="s">
        <v>36</v>
      </c>
      <c r="L65" s="16" t="s">
        <v>29</v>
      </c>
      <c r="M65" t="b">
        <f t="shared" si="0"/>
        <v>1</v>
      </c>
      <c r="N65" t="b">
        <f t="shared" si="1"/>
        <v>1</v>
      </c>
    </row>
    <row r="66" spans="1:16">
      <c r="A66" s="1" t="s">
        <v>1026</v>
      </c>
      <c r="B66" s="1">
        <v>12789.3</v>
      </c>
      <c r="C66" s="1">
        <v>12738.4</v>
      </c>
      <c r="D66" s="1" t="s">
        <v>1</v>
      </c>
      <c r="E66" s="1" t="s">
        <v>1</v>
      </c>
      <c r="F66" s="1">
        <v>12725.35</v>
      </c>
      <c r="G66" s="1">
        <v>6791.15</v>
      </c>
      <c r="H66" s="1" t="s">
        <v>1</v>
      </c>
      <c r="I66" s="1" t="s">
        <v>1</v>
      </c>
      <c r="J66" s="1"/>
      <c r="K66" s="16" t="s">
        <v>30</v>
      </c>
      <c r="L66" s="16" t="s">
        <v>29</v>
      </c>
      <c r="M66" t="b">
        <f t="shared" si="0"/>
        <v>1</v>
      </c>
      <c r="N66" t="b">
        <f t="shared" si="1"/>
        <v>1</v>
      </c>
    </row>
    <row r="67" spans="1:16">
      <c r="A67" s="1" t="s">
        <v>1027</v>
      </c>
      <c r="B67" s="1">
        <v>108.69</v>
      </c>
      <c r="C67" s="1">
        <v>101.25</v>
      </c>
      <c r="D67" s="1" t="s">
        <v>1</v>
      </c>
      <c r="E67" s="1" t="s">
        <v>1</v>
      </c>
      <c r="F67" s="1">
        <v>106.29</v>
      </c>
      <c r="G67" s="1">
        <v>91.872</v>
      </c>
      <c r="H67" s="1" t="s">
        <v>1</v>
      </c>
      <c r="I67" s="1" t="s">
        <v>2</v>
      </c>
      <c r="J67" s="1" t="s">
        <v>2617</v>
      </c>
      <c r="K67" s="16" t="s">
        <v>30</v>
      </c>
      <c r="L67" s="16" t="s">
        <v>29</v>
      </c>
      <c r="M67" t="b">
        <f t="shared" ref="M67:M130" si="2">H67=D67</f>
        <v>1</v>
      </c>
      <c r="N67" t="b">
        <f t="shared" ref="N67:N130" si="3">I67=H67</f>
        <v>0</v>
      </c>
      <c r="P67" s="17"/>
    </row>
    <row r="68" spans="1:16">
      <c r="A68" s="1" t="s">
        <v>1028</v>
      </c>
      <c r="B68" s="1">
        <v>327.94</v>
      </c>
      <c r="C68" s="1">
        <v>327.83</v>
      </c>
      <c r="D68" s="1" t="s">
        <v>1</v>
      </c>
      <c r="E68" s="1" t="s">
        <v>1</v>
      </c>
      <c r="F68" s="1">
        <v>327.94</v>
      </c>
      <c r="G68" s="1">
        <v>327.83</v>
      </c>
      <c r="H68" s="1" t="s">
        <v>1</v>
      </c>
      <c r="I68" s="1" t="s">
        <v>1</v>
      </c>
      <c r="J68" s="1"/>
      <c r="K68" s="16" t="s">
        <v>30</v>
      </c>
      <c r="L68" s="16" t="s">
        <v>29</v>
      </c>
      <c r="M68" t="b">
        <f t="shared" si="2"/>
        <v>1</v>
      </c>
      <c r="N68" t="b">
        <f t="shared" si="3"/>
        <v>1</v>
      </c>
    </row>
    <row r="69" spans="1:16">
      <c r="A69" s="1" t="s">
        <v>1029</v>
      </c>
      <c r="B69" s="1">
        <v>5.12</v>
      </c>
      <c r="C69" s="1">
        <v>3.47</v>
      </c>
      <c r="D69" s="1" t="s">
        <v>3</v>
      </c>
      <c r="E69" s="1" t="s">
        <v>4</v>
      </c>
      <c r="F69" s="1">
        <v>2.91</v>
      </c>
      <c r="G69" s="1">
        <v>0.53600000000000003</v>
      </c>
      <c r="H69" s="1" t="s">
        <v>4</v>
      </c>
      <c r="I69" s="1" t="s">
        <v>4</v>
      </c>
      <c r="J69" s="1"/>
      <c r="K69" s="16" t="s">
        <v>36</v>
      </c>
      <c r="L69" s="16" t="s">
        <v>42</v>
      </c>
      <c r="M69" t="b">
        <f t="shared" si="2"/>
        <v>0</v>
      </c>
      <c r="N69" t="b">
        <f t="shared" si="3"/>
        <v>1</v>
      </c>
    </row>
    <row r="70" spans="1:16">
      <c r="A70" s="1" t="s">
        <v>1030</v>
      </c>
      <c r="B70" s="1">
        <v>2437.1999999999998</v>
      </c>
      <c r="C70" s="1">
        <v>2437.5</v>
      </c>
      <c r="D70" s="1" t="s">
        <v>1</v>
      </c>
      <c r="E70" s="1" t="s">
        <v>1</v>
      </c>
      <c r="F70" s="1">
        <v>1353.95</v>
      </c>
      <c r="G70" s="1">
        <v>1210.6199999999999</v>
      </c>
      <c r="H70" s="1" t="s">
        <v>1</v>
      </c>
      <c r="I70" s="1" t="s">
        <v>1</v>
      </c>
      <c r="J70" s="1"/>
      <c r="K70" s="16" t="s">
        <v>36</v>
      </c>
      <c r="L70" s="16" t="s">
        <v>54</v>
      </c>
      <c r="M70" t="b">
        <f t="shared" si="2"/>
        <v>1</v>
      </c>
      <c r="N70" t="b">
        <f t="shared" si="3"/>
        <v>1</v>
      </c>
    </row>
    <row r="71" spans="1:16">
      <c r="A71" s="1" t="s">
        <v>1031</v>
      </c>
      <c r="B71" s="1">
        <v>18.600000000000001</v>
      </c>
      <c r="C71" s="1">
        <v>19</v>
      </c>
      <c r="D71" s="1" t="s">
        <v>3</v>
      </c>
      <c r="E71" s="1" t="s">
        <v>3</v>
      </c>
      <c r="F71" s="1">
        <v>18.600000000000001</v>
      </c>
      <c r="G71" s="1">
        <v>19</v>
      </c>
      <c r="H71" s="1" t="s">
        <v>3</v>
      </c>
      <c r="I71" s="1" t="s">
        <v>3</v>
      </c>
      <c r="J71" s="1"/>
      <c r="K71" s="16" t="s">
        <v>36</v>
      </c>
      <c r="L71" s="16" t="s">
        <v>42</v>
      </c>
      <c r="M71" t="b">
        <f t="shared" si="2"/>
        <v>1</v>
      </c>
      <c r="N71" t="b">
        <f t="shared" si="3"/>
        <v>1</v>
      </c>
    </row>
    <row r="72" spans="1:16">
      <c r="A72" s="1" t="s">
        <v>1032</v>
      </c>
      <c r="B72" s="1">
        <v>5502.25</v>
      </c>
      <c r="C72" s="1">
        <v>5463</v>
      </c>
      <c r="D72" s="1" t="s">
        <v>1</v>
      </c>
      <c r="E72" s="1" t="s">
        <v>1</v>
      </c>
      <c r="F72" s="1">
        <v>3248.55</v>
      </c>
      <c r="G72" s="1">
        <v>2441.645</v>
      </c>
      <c r="H72" s="1" t="s">
        <v>1</v>
      </c>
      <c r="I72" s="1" t="s">
        <v>1</v>
      </c>
      <c r="J72" s="1"/>
      <c r="K72" s="16" t="s">
        <v>36</v>
      </c>
      <c r="L72" s="16" t="s">
        <v>29</v>
      </c>
      <c r="M72" t="b">
        <f t="shared" si="2"/>
        <v>1</v>
      </c>
      <c r="N72" t="b">
        <f t="shared" si="3"/>
        <v>1</v>
      </c>
    </row>
    <row r="73" spans="1:16">
      <c r="A73" s="1" t="s">
        <v>1033</v>
      </c>
      <c r="B73" s="1">
        <v>1522.5</v>
      </c>
      <c r="C73" s="1">
        <v>1528.25</v>
      </c>
      <c r="D73" s="1" t="s">
        <v>1</v>
      </c>
      <c r="E73" s="1" t="s">
        <v>1</v>
      </c>
      <c r="F73" s="1">
        <v>900.05499999999995</v>
      </c>
      <c r="G73" s="1">
        <v>765.41499999999996</v>
      </c>
      <c r="H73" s="1" t="s">
        <v>1</v>
      </c>
      <c r="I73" s="1" t="s">
        <v>1</v>
      </c>
      <c r="J73" s="1"/>
      <c r="K73" s="16" t="s">
        <v>36</v>
      </c>
      <c r="L73" s="16" t="s">
        <v>42</v>
      </c>
      <c r="M73" t="b">
        <f t="shared" si="2"/>
        <v>1</v>
      </c>
      <c r="N73" t="b">
        <f t="shared" si="3"/>
        <v>1</v>
      </c>
    </row>
    <row r="74" spans="1:16">
      <c r="A74" s="1" t="s">
        <v>1034</v>
      </c>
      <c r="B74" s="1">
        <v>1467</v>
      </c>
      <c r="C74" s="1">
        <v>1467</v>
      </c>
      <c r="D74" s="1" t="s">
        <v>1</v>
      </c>
      <c r="E74" s="1" t="s">
        <v>1</v>
      </c>
      <c r="F74" s="1">
        <v>733.5</v>
      </c>
      <c r="G74" s="1">
        <v>165.74</v>
      </c>
      <c r="H74" s="1" t="s">
        <v>1</v>
      </c>
      <c r="I74" s="1" t="s">
        <v>1</v>
      </c>
      <c r="J74" s="1"/>
      <c r="K74" s="16" t="s">
        <v>36</v>
      </c>
      <c r="L74" s="16" t="s">
        <v>42</v>
      </c>
      <c r="M74" t="b">
        <f t="shared" si="2"/>
        <v>1</v>
      </c>
      <c r="N74" t="b">
        <f t="shared" si="3"/>
        <v>1</v>
      </c>
    </row>
    <row r="75" spans="1:16">
      <c r="A75" s="1" t="s">
        <v>1035</v>
      </c>
      <c r="B75" s="1">
        <v>20</v>
      </c>
      <c r="C75" s="1">
        <v>20</v>
      </c>
      <c r="D75" s="1" t="s">
        <v>3</v>
      </c>
      <c r="E75" s="1" t="s">
        <v>3</v>
      </c>
      <c r="F75" s="1">
        <v>10</v>
      </c>
      <c r="G75" s="1">
        <v>10</v>
      </c>
      <c r="H75" s="1" t="s">
        <v>3</v>
      </c>
      <c r="I75" s="1" t="s">
        <v>3</v>
      </c>
      <c r="J75" s="1"/>
      <c r="K75" s="16" t="s">
        <v>36</v>
      </c>
      <c r="L75" s="16" t="s">
        <v>71</v>
      </c>
      <c r="M75" t="b">
        <f t="shared" si="2"/>
        <v>1</v>
      </c>
      <c r="N75" t="b">
        <f t="shared" si="3"/>
        <v>1</v>
      </c>
    </row>
    <row r="76" spans="1:16">
      <c r="A76" s="1" t="s">
        <v>1036</v>
      </c>
      <c r="B76" s="1">
        <v>1417.75</v>
      </c>
      <c r="C76" s="1">
        <v>1418.85</v>
      </c>
      <c r="D76" s="1" t="s">
        <v>1</v>
      </c>
      <c r="E76" s="1" t="s">
        <v>1</v>
      </c>
      <c r="F76" s="1">
        <v>708.875</v>
      </c>
      <c r="G76" s="1">
        <v>707.255</v>
      </c>
      <c r="H76" s="1" t="s">
        <v>1</v>
      </c>
      <c r="I76" s="1" t="s">
        <v>1</v>
      </c>
      <c r="J76" s="1"/>
      <c r="K76" s="16" t="s">
        <v>36</v>
      </c>
      <c r="L76" s="16" t="s">
        <v>42</v>
      </c>
      <c r="M76" t="b">
        <f t="shared" si="2"/>
        <v>1</v>
      </c>
      <c r="N76" t="b">
        <f t="shared" si="3"/>
        <v>1</v>
      </c>
    </row>
    <row r="77" spans="1:16">
      <c r="A77" s="1" t="s">
        <v>1037</v>
      </c>
      <c r="B77" s="1">
        <v>413.9</v>
      </c>
      <c r="C77" s="1">
        <v>414</v>
      </c>
      <c r="D77" s="1" t="s">
        <v>1</v>
      </c>
      <c r="E77" s="1" t="s">
        <v>1</v>
      </c>
      <c r="F77" s="1">
        <v>253.16</v>
      </c>
      <c r="G77" s="1">
        <v>206.56</v>
      </c>
      <c r="H77" s="1" t="s">
        <v>1</v>
      </c>
      <c r="I77" s="1" t="s">
        <v>1</v>
      </c>
      <c r="J77" s="1"/>
      <c r="K77" s="16" t="s">
        <v>36</v>
      </c>
      <c r="L77" s="16" t="s">
        <v>964</v>
      </c>
      <c r="M77" t="b">
        <f t="shared" si="2"/>
        <v>1</v>
      </c>
      <c r="N77" t="b">
        <f t="shared" si="3"/>
        <v>1</v>
      </c>
    </row>
    <row r="78" spans="1:16">
      <c r="A78" s="1" t="s">
        <v>1038</v>
      </c>
      <c r="B78" s="1">
        <v>6.11</v>
      </c>
      <c r="C78" s="1">
        <v>6.11</v>
      </c>
      <c r="D78" s="1" t="s">
        <v>3</v>
      </c>
      <c r="E78" s="1" t="s">
        <v>3</v>
      </c>
      <c r="F78" s="1">
        <v>6.11</v>
      </c>
      <c r="G78" s="1">
        <v>4.2949999999999999</v>
      </c>
      <c r="H78" s="1" t="s">
        <v>3</v>
      </c>
      <c r="I78" s="1" t="s">
        <v>4</v>
      </c>
      <c r="J78" s="1"/>
      <c r="K78" s="16" t="s">
        <v>36</v>
      </c>
      <c r="L78" s="16" t="s">
        <v>29</v>
      </c>
      <c r="M78" t="b">
        <f t="shared" si="2"/>
        <v>1</v>
      </c>
      <c r="N78" t="b">
        <f t="shared" si="3"/>
        <v>0</v>
      </c>
    </row>
    <row r="79" spans="1:16">
      <c r="A79" s="1" t="s">
        <v>1039</v>
      </c>
      <c r="B79" s="1">
        <v>1310.5</v>
      </c>
      <c r="C79" s="1">
        <v>1311.8</v>
      </c>
      <c r="D79" s="1" t="s">
        <v>1</v>
      </c>
      <c r="E79" s="1" t="s">
        <v>1</v>
      </c>
      <c r="F79" s="1">
        <v>667.3</v>
      </c>
      <c r="G79" s="1">
        <v>695.05</v>
      </c>
      <c r="H79" s="1" t="s">
        <v>1</v>
      </c>
      <c r="I79" s="1" t="s">
        <v>1</v>
      </c>
      <c r="J79" s="1"/>
      <c r="K79" s="16" t="s">
        <v>36</v>
      </c>
      <c r="L79" s="16" t="s">
        <v>42</v>
      </c>
      <c r="M79" t="b">
        <f t="shared" si="2"/>
        <v>1</v>
      </c>
      <c r="N79" t="b">
        <f t="shared" si="3"/>
        <v>1</v>
      </c>
    </row>
    <row r="80" spans="1:16">
      <c r="A80" s="1" t="s">
        <v>1040</v>
      </c>
      <c r="B80" s="1">
        <v>295.7</v>
      </c>
      <c r="C80" s="1">
        <v>172.15</v>
      </c>
      <c r="D80" s="1" t="s">
        <v>1</v>
      </c>
      <c r="E80" s="1" t="s">
        <v>1</v>
      </c>
      <c r="F80" s="1">
        <v>176.94499999999999</v>
      </c>
      <c r="G80" s="1">
        <v>85.375</v>
      </c>
      <c r="H80" s="1" t="s">
        <v>1</v>
      </c>
      <c r="I80" s="1" t="s">
        <v>2</v>
      </c>
      <c r="J80" s="1" t="s">
        <v>2617</v>
      </c>
      <c r="K80" s="16" t="s">
        <v>36</v>
      </c>
      <c r="L80" s="16" t="s">
        <v>42</v>
      </c>
      <c r="M80" t="b">
        <f t="shared" si="2"/>
        <v>1</v>
      </c>
      <c r="N80" t="b">
        <f t="shared" si="3"/>
        <v>0</v>
      </c>
    </row>
    <row r="81" spans="1:14">
      <c r="A81" s="1" t="s">
        <v>1041</v>
      </c>
      <c r="B81" s="1">
        <v>105.1523</v>
      </c>
      <c r="C81" s="1">
        <v>105.1981</v>
      </c>
      <c r="D81" s="1" t="s">
        <v>1</v>
      </c>
      <c r="E81" s="1" t="s">
        <v>1</v>
      </c>
      <c r="F81" s="1">
        <v>63.979849999999999</v>
      </c>
      <c r="G81" s="1">
        <v>52.759329999999999</v>
      </c>
      <c r="H81" s="1" t="s">
        <v>2</v>
      </c>
      <c r="I81" s="1" t="s">
        <v>2</v>
      </c>
      <c r="J81" s="1"/>
      <c r="K81" s="16" t="s">
        <v>36</v>
      </c>
      <c r="L81" s="16" t="s">
        <v>964</v>
      </c>
      <c r="M81" t="b">
        <f t="shared" si="2"/>
        <v>0</v>
      </c>
      <c r="N81" t="b">
        <f t="shared" si="3"/>
        <v>1</v>
      </c>
    </row>
    <row r="82" spans="1:14">
      <c r="A82" s="1" t="s">
        <v>1042</v>
      </c>
      <c r="B82" s="1">
        <v>1263.25</v>
      </c>
      <c r="C82" s="1">
        <v>1258.5999999999999</v>
      </c>
      <c r="D82" s="1" t="s">
        <v>1</v>
      </c>
      <c r="E82" s="1" t="s">
        <v>1</v>
      </c>
      <c r="F82" s="1">
        <v>631.70000000000005</v>
      </c>
      <c r="G82" s="1">
        <v>629.58500000000004</v>
      </c>
      <c r="H82" s="1" t="s">
        <v>1</v>
      </c>
      <c r="I82" s="1" t="s">
        <v>1</v>
      </c>
      <c r="J82" s="1"/>
      <c r="K82" s="16" t="s">
        <v>36</v>
      </c>
      <c r="L82" s="16" t="s">
        <v>35</v>
      </c>
      <c r="M82" t="b">
        <f t="shared" si="2"/>
        <v>1</v>
      </c>
      <c r="N82" t="b">
        <f t="shared" si="3"/>
        <v>1</v>
      </c>
    </row>
    <row r="83" spans="1:14">
      <c r="A83" s="1" t="s">
        <v>1043</v>
      </c>
      <c r="B83" s="1">
        <v>24903.4</v>
      </c>
      <c r="C83" s="1">
        <v>22958.7</v>
      </c>
      <c r="D83" s="1" t="s">
        <v>1</v>
      </c>
      <c r="E83" s="1" t="s">
        <v>1</v>
      </c>
      <c r="F83" s="1">
        <v>20594.27</v>
      </c>
      <c r="G83" s="1">
        <v>17537.39</v>
      </c>
      <c r="H83" s="1" t="s">
        <v>1</v>
      </c>
      <c r="I83" s="1" t="s">
        <v>1</v>
      </c>
      <c r="J83" s="1"/>
      <c r="K83" s="16" t="s">
        <v>36</v>
      </c>
      <c r="L83" s="16" t="s">
        <v>29</v>
      </c>
      <c r="M83" t="b">
        <f t="shared" si="2"/>
        <v>1</v>
      </c>
      <c r="N83" t="b">
        <f t="shared" si="3"/>
        <v>1</v>
      </c>
    </row>
    <row r="84" spans="1:14">
      <c r="A84" s="1" t="s">
        <v>1044</v>
      </c>
      <c r="B84" s="1">
        <v>41.6</v>
      </c>
      <c r="C84" s="1">
        <v>42</v>
      </c>
      <c r="D84" s="1" t="s">
        <v>3</v>
      </c>
      <c r="E84" s="1" t="s">
        <v>3</v>
      </c>
      <c r="F84" s="1">
        <v>19</v>
      </c>
      <c r="G84" s="1">
        <v>4.72</v>
      </c>
      <c r="H84" s="1" t="s">
        <v>3</v>
      </c>
      <c r="I84" s="1" t="s">
        <v>4</v>
      </c>
      <c r="J84" s="1"/>
      <c r="K84" s="16" t="s">
        <v>36</v>
      </c>
      <c r="L84" s="16" t="s">
        <v>42</v>
      </c>
      <c r="M84" t="b">
        <f t="shared" si="2"/>
        <v>1</v>
      </c>
      <c r="N84" t="b">
        <f t="shared" si="3"/>
        <v>0</v>
      </c>
    </row>
    <row r="85" spans="1:14">
      <c r="A85" s="1" t="s">
        <v>1045</v>
      </c>
      <c r="B85" s="1">
        <v>607.19000000000005</v>
      </c>
      <c r="C85" s="1">
        <v>64.45</v>
      </c>
      <c r="D85" s="1" t="s">
        <v>1</v>
      </c>
      <c r="E85" s="1" t="s">
        <v>2</v>
      </c>
      <c r="F85" s="1">
        <v>607.19000000000005</v>
      </c>
      <c r="G85" s="1">
        <v>54.112000000000002</v>
      </c>
      <c r="H85" s="1" t="s">
        <v>1</v>
      </c>
      <c r="I85" s="1" t="s">
        <v>2</v>
      </c>
      <c r="J85" s="1" t="s">
        <v>2617</v>
      </c>
      <c r="K85" s="16" t="s">
        <v>36</v>
      </c>
      <c r="L85" s="16" t="s">
        <v>29</v>
      </c>
      <c r="M85" t="b">
        <f t="shared" si="2"/>
        <v>1</v>
      </c>
      <c r="N85" t="b">
        <f t="shared" si="3"/>
        <v>0</v>
      </c>
    </row>
    <row r="86" spans="1:14">
      <c r="A86" s="1" t="s">
        <v>1046</v>
      </c>
      <c r="B86" s="1">
        <v>112169.8</v>
      </c>
      <c r="C86" s="1">
        <v>70531.22</v>
      </c>
      <c r="D86" s="1" t="s">
        <v>1</v>
      </c>
      <c r="E86" s="1" t="s">
        <v>1</v>
      </c>
      <c r="F86" s="1">
        <v>97141.15</v>
      </c>
      <c r="G86" s="1">
        <v>52005.79</v>
      </c>
      <c r="H86" s="1" t="s">
        <v>1</v>
      </c>
      <c r="I86" s="1" t="s">
        <v>1</v>
      </c>
      <c r="J86" s="1"/>
      <c r="K86" s="16" t="s">
        <v>30</v>
      </c>
      <c r="L86" s="16" t="s">
        <v>29</v>
      </c>
      <c r="M86" t="b">
        <f t="shared" si="2"/>
        <v>1</v>
      </c>
      <c r="N86" t="b">
        <f t="shared" si="3"/>
        <v>1</v>
      </c>
    </row>
    <row r="87" spans="1:14">
      <c r="A87" s="1" t="s">
        <v>1047</v>
      </c>
      <c r="B87" s="1">
        <v>1127.74</v>
      </c>
      <c r="C87" s="1">
        <v>1098.04</v>
      </c>
      <c r="D87" s="1" t="s">
        <v>1</v>
      </c>
      <c r="E87" s="1" t="s">
        <v>1</v>
      </c>
      <c r="F87" s="1">
        <v>759.33</v>
      </c>
      <c r="G87" s="1">
        <v>337.74400000000003</v>
      </c>
      <c r="H87" s="1" t="s">
        <v>1</v>
      </c>
      <c r="I87" s="1" t="s">
        <v>1</v>
      </c>
      <c r="J87" s="1"/>
      <c r="K87" s="16" t="s">
        <v>36</v>
      </c>
      <c r="L87" s="16" t="s">
        <v>54</v>
      </c>
      <c r="M87" t="b">
        <f t="shared" si="2"/>
        <v>1</v>
      </c>
      <c r="N87" t="b">
        <f t="shared" si="3"/>
        <v>1</v>
      </c>
    </row>
    <row r="88" spans="1:14">
      <c r="A88" s="1" t="s">
        <v>1048</v>
      </c>
      <c r="B88" s="1">
        <v>2034.99</v>
      </c>
      <c r="C88" s="1">
        <v>1946.58</v>
      </c>
      <c r="D88" s="1" t="s">
        <v>1</v>
      </c>
      <c r="E88" s="1" t="s">
        <v>1</v>
      </c>
      <c r="F88" s="1">
        <v>1631.4</v>
      </c>
      <c r="G88" s="1">
        <v>1673.59</v>
      </c>
      <c r="H88" s="1" t="s">
        <v>1</v>
      </c>
      <c r="I88" s="1" t="s">
        <v>1</v>
      </c>
      <c r="J88" s="1"/>
      <c r="K88" s="16" t="s">
        <v>36</v>
      </c>
      <c r="L88" s="16" t="s">
        <v>29</v>
      </c>
      <c r="M88" t="b">
        <f t="shared" si="2"/>
        <v>1</v>
      </c>
      <c r="N88" t="b">
        <f t="shared" si="3"/>
        <v>1</v>
      </c>
    </row>
    <row r="89" spans="1:14">
      <c r="A89" s="1" t="s">
        <v>1049</v>
      </c>
      <c r="B89" s="1">
        <v>84.035380000000004</v>
      </c>
      <c r="C89" s="1">
        <v>84.161749999999998</v>
      </c>
      <c r="D89" s="1" t="s">
        <v>2</v>
      </c>
      <c r="E89" s="1" t="s">
        <v>2</v>
      </c>
      <c r="F89" s="1">
        <v>69.535589999999999</v>
      </c>
      <c r="G89" s="1">
        <v>41.930289999999999</v>
      </c>
      <c r="H89" s="1" t="s">
        <v>2</v>
      </c>
      <c r="I89" s="1" t="s">
        <v>3</v>
      </c>
      <c r="J89" s="1" t="s">
        <v>2617</v>
      </c>
      <c r="K89" s="16" t="s">
        <v>36</v>
      </c>
      <c r="L89" s="16" t="s">
        <v>54</v>
      </c>
      <c r="M89" t="b">
        <f t="shared" si="2"/>
        <v>1</v>
      </c>
      <c r="N89" t="b">
        <f t="shared" si="3"/>
        <v>0</v>
      </c>
    </row>
    <row r="90" spans="1:14">
      <c r="A90" s="1" t="s">
        <v>1050</v>
      </c>
      <c r="B90" s="1">
        <v>4478</v>
      </c>
      <c r="C90" s="1">
        <v>4172.95</v>
      </c>
      <c r="D90" s="1" t="s">
        <v>1</v>
      </c>
      <c r="E90" s="1" t="s">
        <v>1</v>
      </c>
      <c r="F90" s="1">
        <v>3472.45</v>
      </c>
      <c r="G90" s="1">
        <v>2898.9349999999999</v>
      </c>
      <c r="H90" s="1" t="s">
        <v>1</v>
      </c>
      <c r="I90" s="1" t="s">
        <v>1</v>
      </c>
      <c r="J90" s="1"/>
      <c r="K90" s="16" t="s">
        <v>36</v>
      </c>
      <c r="L90" s="16" t="s">
        <v>29</v>
      </c>
      <c r="M90" t="b">
        <f t="shared" si="2"/>
        <v>1</v>
      </c>
      <c r="N90" t="b">
        <f t="shared" si="3"/>
        <v>1</v>
      </c>
    </row>
    <row r="91" spans="1:14">
      <c r="A91" s="1" t="s">
        <v>1051</v>
      </c>
      <c r="B91" s="1">
        <v>3.7944680000000002</v>
      </c>
      <c r="C91" s="1">
        <v>3.82572</v>
      </c>
      <c r="D91" s="1" t="s">
        <v>4</v>
      </c>
      <c r="E91" s="1" t="s">
        <v>4</v>
      </c>
      <c r="F91" s="1">
        <v>0.37944699999999998</v>
      </c>
      <c r="G91" s="1">
        <v>1.91286</v>
      </c>
      <c r="H91" s="1" t="s">
        <v>4</v>
      </c>
      <c r="I91" s="1" t="s">
        <v>4</v>
      </c>
      <c r="J91" s="1"/>
      <c r="K91" s="16" t="s">
        <v>36</v>
      </c>
      <c r="L91" s="16" t="s">
        <v>60</v>
      </c>
      <c r="M91" t="b">
        <f t="shared" si="2"/>
        <v>1</v>
      </c>
      <c r="N91" t="b">
        <f t="shared" si="3"/>
        <v>1</v>
      </c>
    </row>
    <row r="92" spans="1:14">
      <c r="A92" s="1" t="s">
        <v>1052</v>
      </c>
      <c r="B92" s="1">
        <v>1235.7</v>
      </c>
      <c r="C92" s="1">
        <v>1236.5</v>
      </c>
      <c r="D92" s="1" t="s">
        <v>1</v>
      </c>
      <c r="E92" s="1" t="s">
        <v>1</v>
      </c>
      <c r="F92" s="1">
        <v>647.85</v>
      </c>
      <c r="G92" s="1">
        <v>648.25</v>
      </c>
      <c r="H92" s="1" t="s">
        <v>1</v>
      </c>
      <c r="I92" s="1" t="s">
        <v>1</v>
      </c>
      <c r="J92" s="1"/>
      <c r="K92" s="16" t="s">
        <v>36</v>
      </c>
      <c r="L92" s="16" t="s">
        <v>42</v>
      </c>
      <c r="M92" t="b">
        <f t="shared" si="2"/>
        <v>1</v>
      </c>
      <c r="N92" t="b">
        <f t="shared" si="3"/>
        <v>1</v>
      </c>
    </row>
    <row r="93" spans="1:14">
      <c r="A93" s="1" t="s">
        <v>1053</v>
      </c>
      <c r="B93" s="1">
        <v>0</v>
      </c>
      <c r="C93" s="1">
        <v>0</v>
      </c>
      <c r="D93" s="1" t="s">
        <v>4</v>
      </c>
      <c r="E93" s="1" t="s">
        <v>4</v>
      </c>
      <c r="F93" s="1">
        <v>0</v>
      </c>
      <c r="G93" s="1">
        <v>0</v>
      </c>
      <c r="H93" s="1" t="s">
        <v>4</v>
      </c>
      <c r="I93" s="1" t="s">
        <v>4</v>
      </c>
      <c r="J93" s="1"/>
      <c r="K93" s="16" t="s">
        <v>36</v>
      </c>
      <c r="L93" s="16" t="s">
        <v>60</v>
      </c>
      <c r="M93" t="b">
        <f t="shared" si="2"/>
        <v>1</v>
      </c>
      <c r="N93" t="b">
        <f t="shared" si="3"/>
        <v>1</v>
      </c>
    </row>
    <row r="94" spans="1:14">
      <c r="A94" s="1" t="s">
        <v>1054</v>
      </c>
      <c r="B94" s="1">
        <v>332.55</v>
      </c>
      <c r="C94" s="1">
        <v>332.65</v>
      </c>
      <c r="D94" s="1" t="s">
        <v>1</v>
      </c>
      <c r="E94" s="1" t="s">
        <v>1</v>
      </c>
      <c r="F94" s="1">
        <v>332.55</v>
      </c>
      <c r="G94" s="1">
        <v>332.65</v>
      </c>
      <c r="H94" s="1" t="s">
        <v>1</v>
      </c>
      <c r="I94" s="1" t="s">
        <v>1</v>
      </c>
      <c r="J94" s="1"/>
      <c r="K94" s="16" t="s">
        <v>36</v>
      </c>
      <c r="L94" s="16" t="s">
        <v>54</v>
      </c>
      <c r="M94" t="b">
        <f t="shared" si="2"/>
        <v>1</v>
      </c>
      <c r="N94" t="b">
        <f t="shared" si="3"/>
        <v>1</v>
      </c>
    </row>
    <row r="95" spans="1:14">
      <c r="A95" s="1" t="s">
        <v>1055</v>
      </c>
      <c r="B95" s="1">
        <v>7127.45</v>
      </c>
      <c r="C95" s="1">
        <v>7045.55</v>
      </c>
      <c r="D95" s="1" t="s">
        <v>1</v>
      </c>
      <c r="E95" s="1" t="s">
        <v>1</v>
      </c>
      <c r="F95" s="1">
        <v>6983.3</v>
      </c>
      <c r="G95" s="1">
        <v>3501.2</v>
      </c>
      <c r="H95" s="1" t="s">
        <v>1</v>
      </c>
      <c r="I95" s="1" t="s">
        <v>1</v>
      </c>
      <c r="J95" s="1"/>
      <c r="K95" s="16" t="s">
        <v>30</v>
      </c>
      <c r="L95" s="16" t="s">
        <v>29</v>
      </c>
      <c r="M95" t="b">
        <f t="shared" si="2"/>
        <v>1</v>
      </c>
      <c r="N95" t="b">
        <f t="shared" si="3"/>
        <v>1</v>
      </c>
    </row>
    <row r="96" spans="1:14">
      <c r="A96" s="1" t="s">
        <v>1056</v>
      </c>
      <c r="B96" s="1">
        <v>289442.90000000002</v>
      </c>
      <c r="C96" s="1">
        <v>242621.4</v>
      </c>
      <c r="D96" s="1" t="s">
        <v>1</v>
      </c>
      <c r="E96" s="1" t="s">
        <v>1</v>
      </c>
      <c r="F96" s="1">
        <v>274529.3</v>
      </c>
      <c r="G96" s="1">
        <v>156379.29999999999</v>
      </c>
      <c r="H96" s="1" t="s">
        <v>1</v>
      </c>
      <c r="I96" s="1" t="s">
        <v>1</v>
      </c>
      <c r="J96" s="1"/>
      <c r="K96" s="16" t="s">
        <v>30</v>
      </c>
      <c r="L96" s="16" t="s">
        <v>29</v>
      </c>
      <c r="M96" t="b">
        <f t="shared" si="2"/>
        <v>1</v>
      </c>
      <c r="N96" t="b">
        <f t="shared" si="3"/>
        <v>1</v>
      </c>
    </row>
    <row r="97" spans="1:14">
      <c r="A97" s="1" t="s">
        <v>1057</v>
      </c>
      <c r="B97" s="1">
        <v>92.75</v>
      </c>
      <c r="C97" s="1">
        <v>93.35</v>
      </c>
      <c r="D97" s="1" t="s">
        <v>2</v>
      </c>
      <c r="E97" s="1" t="s">
        <v>2</v>
      </c>
      <c r="F97" s="1">
        <v>46.375</v>
      </c>
      <c r="G97" s="1">
        <v>63.064999999999998</v>
      </c>
      <c r="H97" s="1" t="s">
        <v>3</v>
      </c>
      <c r="I97" s="1" t="s">
        <v>2</v>
      </c>
      <c r="J97" s="1" t="s">
        <v>2618</v>
      </c>
      <c r="K97" s="16" t="s">
        <v>36</v>
      </c>
      <c r="L97" s="16" t="s">
        <v>29</v>
      </c>
      <c r="M97" t="b">
        <f t="shared" si="2"/>
        <v>0</v>
      </c>
      <c r="N97" t="b">
        <f t="shared" si="3"/>
        <v>0</v>
      </c>
    </row>
    <row r="98" spans="1:14">
      <c r="A98" s="1" t="s">
        <v>1058</v>
      </c>
      <c r="B98" s="1">
        <v>3567.3</v>
      </c>
      <c r="C98" s="1">
        <v>3371.3</v>
      </c>
      <c r="D98" s="1" t="s">
        <v>1</v>
      </c>
      <c r="E98" s="1" t="s">
        <v>1</v>
      </c>
      <c r="F98" s="1">
        <v>2626.71</v>
      </c>
      <c r="G98" s="1">
        <v>2317.5300000000002</v>
      </c>
      <c r="H98" s="1" t="s">
        <v>1</v>
      </c>
      <c r="I98" s="1" t="s">
        <v>1</v>
      </c>
      <c r="J98" s="1"/>
      <c r="K98" s="16" t="s">
        <v>30</v>
      </c>
      <c r="L98" s="16" t="s">
        <v>29</v>
      </c>
      <c r="M98" t="b">
        <f t="shared" si="2"/>
        <v>1</v>
      </c>
      <c r="N98" t="b">
        <f t="shared" si="3"/>
        <v>1</v>
      </c>
    </row>
    <row r="99" spans="1:14">
      <c r="A99" s="1" t="s">
        <v>1059</v>
      </c>
      <c r="B99" s="1">
        <v>1205</v>
      </c>
      <c r="C99" s="1">
        <v>1206.5</v>
      </c>
      <c r="D99" s="1" t="s">
        <v>1</v>
      </c>
      <c r="E99" s="1" t="s">
        <v>1</v>
      </c>
      <c r="F99" s="1">
        <v>646.6</v>
      </c>
      <c r="G99" s="1">
        <v>917.95</v>
      </c>
      <c r="H99" s="1" t="s">
        <v>1</v>
      </c>
      <c r="I99" s="1" t="s">
        <v>1</v>
      </c>
      <c r="J99" s="1"/>
      <c r="K99" s="16" t="s">
        <v>36</v>
      </c>
      <c r="L99" s="16" t="s">
        <v>42</v>
      </c>
      <c r="M99" t="b">
        <f t="shared" si="2"/>
        <v>1</v>
      </c>
      <c r="N99" t="b">
        <f t="shared" si="3"/>
        <v>1</v>
      </c>
    </row>
    <row r="100" spans="1:14">
      <c r="A100" s="1" t="s">
        <v>1060</v>
      </c>
      <c r="B100" s="1">
        <v>129634.1</v>
      </c>
      <c r="C100" s="1">
        <v>44505.2</v>
      </c>
      <c r="D100" s="1" t="s">
        <v>1</v>
      </c>
      <c r="E100" s="1" t="s">
        <v>1</v>
      </c>
      <c r="F100" s="1">
        <v>129634.1</v>
      </c>
      <c r="G100" s="1">
        <v>44505.2</v>
      </c>
      <c r="H100" s="1" t="s">
        <v>1</v>
      </c>
      <c r="I100" s="1" t="s">
        <v>1</v>
      </c>
      <c r="J100" s="1"/>
      <c r="K100" s="16" t="s">
        <v>36</v>
      </c>
      <c r="L100" s="16" t="s">
        <v>29</v>
      </c>
      <c r="M100" t="b">
        <f t="shared" si="2"/>
        <v>1</v>
      </c>
      <c r="N100" t="b">
        <f t="shared" si="3"/>
        <v>1</v>
      </c>
    </row>
    <row r="101" spans="1:14">
      <c r="A101" s="1" t="s">
        <v>1061</v>
      </c>
      <c r="B101" s="1">
        <v>0</v>
      </c>
      <c r="C101" s="1">
        <v>0</v>
      </c>
      <c r="D101" s="1" t="s">
        <v>4</v>
      </c>
      <c r="E101" s="1" t="s">
        <v>4</v>
      </c>
      <c r="F101" s="1">
        <v>0</v>
      </c>
      <c r="G101" s="1">
        <v>0</v>
      </c>
      <c r="H101" s="1" t="s">
        <v>4</v>
      </c>
      <c r="I101" s="1" t="s">
        <v>4</v>
      </c>
      <c r="J101" s="1"/>
      <c r="K101" s="16" t="s">
        <v>36</v>
      </c>
      <c r="L101" s="16" t="s">
        <v>964</v>
      </c>
      <c r="M101" t="b">
        <f t="shared" si="2"/>
        <v>1</v>
      </c>
      <c r="N101" t="b">
        <f t="shared" si="3"/>
        <v>1</v>
      </c>
    </row>
    <row r="102" spans="1:14">
      <c r="A102" s="1" t="s">
        <v>1062</v>
      </c>
      <c r="B102" s="1">
        <v>11.6</v>
      </c>
      <c r="C102" s="1">
        <v>11.6</v>
      </c>
      <c r="D102" s="1" t="s">
        <v>3</v>
      </c>
      <c r="E102" s="1" t="s">
        <v>3</v>
      </c>
      <c r="F102" s="1">
        <v>11.6</v>
      </c>
      <c r="G102" s="1">
        <v>11.6</v>
      </c>
      <c r="H102" s="1" t="s">
        <v>3</v>
      </c>
      <c r="I102" s="1" t="s">
        <v>3</v>
      </c>
      <c r="J102" s="1"/>
      <c r="K102" s="16" t="s">
        <v>36</v>
      </c>
      <c r="L102" s="16" t="s">
        <v>29</v>
      </c>
      <c r="M102" t="b">
        <f t="shared" si="2"/>
        <v>1</v>
      </c>
      <c r="N102" t="b">
        <f t="shared" si="3"/>
        <v>1</v>
      </c>
    </row>
    <row r="103" spans="1:14">
      <c r="A103" s="1" t="s">
        <v>1063</v>
      </c>
      <c r="B103" s="1">
        <v>5908.6</v>
      </c>
      <c r="C103" s="1">
        <v>5884.2</v>
      </c>
      <c r="D103" s="1" t="s">
        <v>1</v>
      </c>
      <c r="E103" s="1" t="s">
        <v>1</v>
      </c>
      <c r="F103" s="1">
        <v>3067.73</v>
      </c>
      <c r="G103" s="1">
        <v>1560.64</v>
      </c>
      <c r="H103" s="1" t="s">
        <v>1</v>
      </c>
      <c r="I103" s="1" t="s">
        <v>1</v>
      </c>
      <c r="J103" s="1"/>
      <c r="K103" s="16" t="s">
        <v>36</v>
      </c>
      <c r="L103" s="16" t="s">
        <v>29</v>
      </c>
      <c r="M103" t="b">
        <f t="shared" si="2"/>
        <v>1</v>
      </c>
      <c r="N103" t="b">
        <f t="shared" si="3"/>
        <v>1</v>
      </c>
    </row>
    <row r="104" spans="1:14">
      <c r="A104" s="1" t="s">
        <v>1064</v>
      </c>
      <c r="B104" s="1">
        <v>1248.4000000000001</v>
      </c>
      <c r="C104" s="1">
        <v>854.6</v>
      </c>
      <c r="D104" s="1" t="s">
        <v>1</v>
      </c>
      <c r="E104" s="1" t="s">
        <v>1</v>
      </c>
      <c r="F104" s="1">
        <v>1097.125</v>
      </c>
      <c r="G104" s="1">
        <v>465.88</v>
      </c>
      <c r="H104" s="1" t="s">
        <v>1</v>
      </c>
      <c r="I104" s="1" t="s">
        <v>1</v>
      </c>
      <c r="J104" s="1"/>
      <c r="K104" s="16" t="s">
        <v>30</v>
      </c>
      <c r="L104" s="16" t="s">
        <v>29</v>
      </c>
      <c r="M104" t="b">
        <f t="shared" si="2"/>
        <v>1</v>
      </c>
      <c r="N104" t="b">
        <f t="shared" si="3"/>
        <v>1</v>
      </c>
    </row>
    <row r="105" spans="1:14">
      <c r="A105" s="1" t="s">
        <v>1065</v>
      </c>
      <c r="B105" s="1">
        <v>98493.6</v>
      </c>
      <c r="C105" s="1">
        <v>96702.2</v>
      </c>
      <c r="D105" s="1" t="s">
        <v>1</v>
      </c>
      <c r="E105" s="1" t="s">
        <v>1</v>
      </c>
      <c r="F105" s="1">
        <v>98493.6</v>
      </c>
      <c r="G105" s="1">
        <v>96702.2</v>
      </c>
      <c r="H105" s="1" t="s">
        <v>1</v>
      </c>
      <c r="I105" s="1" t="s">
        <v>1</v>
      </c>
      <c r="J105" s="1"/>
      <c r="K105" s="16" t="s">
        <v>30</v>
      </c>
      <c r="L105" s="16" t="s">
        <v>29</v>
      </c>
      <c r="M105" t="b">
        <f t="shared" si="2"/>
        <v>1</v>
      </c>
      <c r="N105" t="b">
        <f t="shared" si="3"/>
        <v>1</v>
      </c>
    </row>
    <row r="106" spans="1:14">
      <c r="A106" s="1" t="s">
        <v>1066</v>
      </c>
      <c r="B106" s="1">
        <v>1167.3</v>
      </c>
      <c r="C106" s="1">
        <v>1075.0899999999999</v>
      </c>
      <c r="D106" s="1" t="s">
        <v>1</v>
      </c>
      <c r="E106" s="1" t="s">
        <v>1</v>
      </c>
      <c r="F106" s="1">
        <v>1109.6600000000001</v>
      </c>
      <c r="G106" s="1">
        <v>907.58399999999995</v>
      </c>
      <c r="H106" s="1" t="s">
        <v>1</v>
      </c>
      <c r="I106" s="1" t="s">
        <v>1</v>
      </c>
      <c r="J106" s="1"/>
      <c r="K106" s="16" t="s">
        <v>30</v>
      </c>
      <c r="L106" s="16" t="s">
        <v>29</v>
      </c>
      <c r="M106" t="b">
        <f t="shared" si="2"/>
        <v>1</v>
      </c>
      <c r="N106" t="b">
        <f t="shared" si="3"/>
        <v>1</v>
      </c>
    </row>
    <row r="107" spans="1:14">
      <c r="A107" s="1" t="s">
        <v>1067</v>
      </c>
      <c r="B107" s="1">
        <v>67543.350000000006</v>
      </c>
      <c r="C107" s="1">
        <v>55596.53</v>
      </c>
      <c r="D107" s="1" t="s">
        <v>1</v>
      </c>
      <c r="E107" s="1" t="s">
        <v>1</v>
      </c>
      <c r="F107" s="1">
        <v>59794.68</v>
      </c>
      <c r="G107" s="1">
        <v>33322.83</v>
      </c>
      <c r="H107" s="1" t="s">
        <v>1</v>
      </c>
      <c r="I107" s="1" t="s">
        <v>1</v>
      </c>
      <c r="J107" s="1"/>
      <c r="K107" s="16" t="s">
        <v>30</v>
      </c>
      <c r="L107" s="16" t="s">
        <v>29</v>
      </c>
      <c r="M107" t="b">
        <f t="shared" si="2"/>
        <v>1</v>
      </c>
      <c r="N107" t="b">
        <f t="shared" si="3"/>
        <v>1</v>
      </c>
    </row>
    <row r="108" spans="1:14">
      <c r="A108" s="1" t="s">
        <v>1068</v>
      </c>
      <c r="B108" s="1">
        <v>463478.7</v>
      </c>
      <c r="C108" s="1">
        <v>297841.09999999998</v>
      </c>
      <c r="D108" s="1" t="s">
        <v>1</v>
      </c>
      <c r="E108" s="1" t="s">
        <v>1</v>
      </c>
      <c r="F108" s="1">
        <v>463478.7</v>
      </c>
      <c r="G108" s="1">
        <v>297841.09999999998</v>
      </c>
      <c r="H108" s="1" t="s">
        <v>1</v>
      </c>
      <c r="I108" s="1" t="s">
        <v>1</v>
      </c>
      <c r="J108" s="1"/>
      <c r="K108" s="16" t="s">
        <v>30</v>
      </c>
      <c r="L108" s="16" t="s">
        <v>29</v>
      </c>
      <c r="M108" t="b">
        <f t="shared" si="2"/>
        <v>1</v>
      </c>
      <c r="N108" t="b">
        <f t="shared" si="3"/>
        <v>1</v>
      </c>
    </row>
    <row r="109" spans="1:14">
      <c r="A109" s="1" t="s">
        <v>1069</v>
      </c>
      <c r="B109" s="1">
        <v>1929.8</v>
      </c>
      <c r="C109" s="1">
        <v>1915.6</v>
      </c>
      <c r="D109" s="1" t="s">
        <v>1</v>
      </c>
      <c r="E109" s="1" t="s">
        <v>1</v>
      </c>
      <c r="F109" s="1">
        <v>995.01</v>
      </c>
      <c r="G109" s="1">
        <v>954.65</v>
      </c>
      <c r="H109" s="1" t="s">
        <v>1</v>
      </c>
      <c r="I109" s="1" t="s">
        <v>1</v>
      </c>
      <c r="J109" s="1"/>
      <c r="K109" s="16" t="s">
        <v>36</v>
      </c>
      <c r="L109" s="16" t="s">
        <v>29</v>
      </c>
      <c r="M109" t="b">
        <f t="shared" si="2"/>
        <v>1</v>
      </c>
      <c r="N109" t="b">
        <f t="shared" si="3"/>
        <v>1</v>
      </c>
    </row>
    <row r="110" spans="1:14">
      <c r="A110" s="1" t="s">
        <v>1070</v>
      </c>
      <c r="B110" s="1">
        <v>90.885819999999995</v>
      </c>
      <c r="C110" s="1">
        <v>90.916539999999998</v>
      </c>
      <c r="D110" s="1" t="s">
        <v>2</v>
      </c>
      <c r="E110" s="1" t="s">
        <v>2</v>
      </c>
      <c r="F110" s="1">
        <v>52.84178</v>
      </c>
      <c r="G110" s="1">
        <v>39.863799999999998</v>
      </c>
      <c r="H110" s="1" t="s">
        <v>2</v>
      </c>
      <c r="I110" s="1" t="s">
        <v>3</v>
      </c>
      <c r="J110" s="1" t="s">
        <v>2617</v>
      </c>
      <c r="K110" s="16" t="s">
        <v>36</v>
      </c>
      <c r="L110" s="16" t="s">
        <v>29</v>
      </c>
      <c r="M110" t="b">
        <f t="shared" si="2"/>
        <v>1</v>
      </c>
      <c r="N110" t="b">
        <f t="shared" si="3"/>
        <v>0</v>
      </c>
    </row>
    <row r="111" spans="1:14">
      <c r="A111" s="1" t="s">
        <v>1071</v>
      </c>
      <c r="B111" s="1">
        <v>7499.5</v>
      </c>
      <c r="C111" s="1">
        <v>7509.8</v>
      </c>
      <c r="D111" s="1" t="s">
        <v>1</v>
      </c>
      <c r="E111" s="1" t="s">
        <v>1</v>
      </c>
      <c r="F111" s="1">
        <v>3944.7</v>
      </c>
      <c r="G111" s="1">
        <v>4444.6000000000004</v>
      </c>
      <c r="H111" s="1" t="s">
        <v>1</v>
      </c>
      <c r="I111" s="1" t="s">
        <v>1</v>
      </c>
      <c r="J111" s="1"/>
      <c r="K111" s="16" t="s">
        <v>36</v>
      </c>
      <c r="L111" s="16" t="s">
        <v>29</v>
      </c>
      <c r="M111" t="b">
        <f t="shared" si="2"/>
        <v>1</v>
      </c>
      <c r="N111" t="b">
        <f t="shared" si="3"/>
        <v>1</v>
      </c>
    </row>
    <row r="112" spans="1:14">
      <c r="A112" s="1" t="s">
        <v>1072</v>
      </c>
      <c r="B112" s="1">
        <v>0.8</v>
      </c>
      <c r="C112" s="1">
        <v>0.8</v>
      </c>
      <c r="D112" s="1" t="s">
        <v>4</v>
      </c>
      <c r="E112" s="1" t="s">
        <v>4</v>
      </c>
      <c r="F112" s="1">
        <v>0.8</v>
      </c>
      <c r="G112" s="1">
        <v>0.57999999999999996</v>
      </c>
      <c r="H112" s="1" t="s">
        <v>4</v>
      </c>
      <c r="I112" s="1" t="s">
        <v>4</v>
      </c>
      <c r="J112" s="1"/>
      <c r="K112" s="16" t="s">
        <v>36</v>
      </c>
      <c r="L112" s="16" t="s">
        <v>60</v>
      </c>
      <c r="M112" t="b">
        <f t="shared" si="2"/>
        <v>1</v>
      </c>
      <c r="N112" t="b">
        <f t="shared" si="3"/>
        <v>1</v>
      </c>
    </row>
    <row r="113" spans="1:14">
      <c r="A113" s="1" t="s">
        <v>1073</v>
      </c>
      <c r="B113" s="1">
        <v>12293</v>
      </c>
      <c r="C113" s="1">
        <v>11148</v>
      </c>
      <c r="D113" s="1" t="s">
        <v>1</v>
      </c>
      <c r="E113" s="1" t="s">
        <v>1</v>
      </c>
      <c r="F113" s="1">
        <v>12293</v>
      </c>
      <c r="G113" s="1">
        <v>11130</v>
      </c>
      <c r="H113" s="1" t="s">
        <v>1</v>
      </c>
      <c r="I113" s="1" t="s">
        <v>1</v>
      </c>
      <c r="J113" s="1"/>
      <c r="K113" s="16" t="s">
        <v>30</v>
      </c>
      <c r="L113" s="16" t="s">
        <v>29</v>
      </c>
      <c r="M113" t="b">
        <f t="shared" si="2"/>
        <v>1</v>
      </c>
      <c r="N113" t="b">
        <f t="shared" si="3"/>
        <v>1</v>
      </c>
    </row>
    <row r="114" spans="1:14">
      <c r="A114" s="1" t="s">
        <v>1074</v>
      </c>
      <c r="B114" s="1">
        <v>11088</v>
      </c>
      <c r="C114" s="1">
        <v>10966.5</v>
      </c>
      <c r="D114" s="1" t="s">
        <v>1</v>
      </c>
      <c r="E114" s="1" t="s">
        <v>1</v>
      </c>
      <c r="F114" s="1">
        <v>6069.25</v>
      </c>
      <c r="G114" s="1">
        <v>5650.57</v>
      </c>
      <c r="H114" s="1" t="s">
        <v>1</v>
      </c>
      <c r="I114" s="1" t="s">
        <v>1</v>
      </c>
      <c r="J114" s="1"/>
      <c r="K114" s="16" t="s">
        <v>36</v>
      </c>
      <c r="L114" s="16" t="s">
        <v>29</v>
      </c>
      <c r="M114" t="b">
        <f t="shared" si="2"/>
        <v>1</v>
      </c>
      <c r="N114" t="b">
        <f t="shared" si="3"/>
        <v>1</v>
      </c>
    </row>
    <row r="115" spans="1:14">
      <c r="A115" s="1" t="s">
        <v>1075</v>
      </c>
      <c r="B115" s="1">
        <v>0</v>
      </c>
      <c r="C115" s="1">
        <v>0</v>
      </c>
      <c r="D115" s="1" t="s">
        <v>4</v>
      </c>
      <c r="E115" s="1" t="s">
        <v>4</v>
      </c>
      <c r="F115" s="1">
        <v>0</v>
      </c>
      <c r="G115" s="1">
        <v>0</v>
      </c>
      <c r="H115" s="1" t="s">
        <v>4</v>
      </c>
      <c r="I115" s="1" t="s">
        <v>4</v>
      </c>
      <c r="J115" s="1"/>
      <c r="K115" s="16" t="s">
        <v>36</v>
      </c>
      <c r="L115" s="16" t="s">
        <v>60</v>
      </c>
      <c r="M115" t="b">
        <f t="shared" si="2"/>
        <v>1</v>
      </c>
      <c r="N115" t="b">
        <f t="shared" si="3"/>
        <v>1</v>
      </c>
    </row>
    <row r="116" spans="1:14">
      <c r="A116" s="1" t="s">
        <v>1076</v>
      </c>
      <c r="B116" s="1">
        <v>3028.75</v>
      </c>
      <c r="C116" s="1">
        <v>2939.45</v>
      </c>
      <c r="D116" s="1" t="s">
        <v>1</v>
      </c>
      <c r="E116" s="1" t="s">
        <v>1</v>
      </c>
      <c r="F116" s="1">
        <v>2064.4499999999998</v>
      </c>
      <c r="G116" s="1">
        <v>2744.3249999999998</v>
      </c>
      <c r="H116" s="1" t="s">
        <v>1</v>
      </c>
      <c r="I116" s="1" t="s">
        <v>1</v>
      </c>
      <c r="J116" s="1"/>
      <c r="K116" s="16" t="s">
        <v>36</v>
      </c>
      <c r="L116" s="16" t="s">
        <v>29</v>
      </c>
      <c r="M116" t="b">
        <f t="shared" si="2"/>
        <v>1</v>
      </c>
      <c r="N116" t="b">
        <f t="shared" si="3"/>
        <v>1</v>
      </c>
    </row>
    <row r="117" spans="1:14">
      <c r="A117" s="1" t="s">
        <v>1077</v>
      </c>
      <c r="B117" s="1">
        <v>311.89999999999998</v>
      </c>
      <c r="C117" s="1">
        <v>312</v>
      </c>
      <c r="D117" s="1" t="s">
        <v>1</v>
      </c>
      <c r="E117" s="1" t="s">
        <v>1</v>
      </c>
      <c r="F117" s="1">
        <v>227.55</v>
      </c>
      <c r="G117" s="1">
        <v>134.04</v>
      </c>
      <c r="H117" s="1" t="s">
        <v>1</v>
      </c>
      <c r="I117" s="1" t="s">
        <v>1</v>
      </c>
      <c r="J117" s="1"/>
      <c r="K117" s="16" t="s">
        <v>36</v>
      </c>
      <c r="L117" s="16" t="s">
        <v>964</v>
      </c>
      <c r="M117" t="b">
        <f t="shared" si="2"/>
        <v>1</v>
      </c>
      <c r="N117" t="b">
        <f t="shared" si="3"/>
        <v>1</v>
      </c>
    </row>
    <row r="118" spans="1:14">
      <c r="A118" s="1" t="s">
        <v>1078</v>
      </c>
      <c r="B118" s="1">
        <v>41307.65</v>
      </c>
      <c r="C118" s="1">
        <v>40639.85</v>
      </c>
      <c r="D118" s="1" t="s">
        <v>1</v>
      </c>
      <c r="E118" s="1" t="s">
        <v>1</v>
      </c>
      <c r="F118" s="1">
        <v>27588.28</v>
      </c>
      <c r="G118" s="1">
        <v>23167.31</v>
      </c>
      <c r="H118" s="1" t="s">
        <v>1</v>
      </c>
      <c r="I118" s="1" t="s">
        <v>1</v>
      </c>
      <c r="J118" s="1"/>
      <c r="K118" s="16" t="s">
        <v>36</v>
      </c>
      <c r="L118" s="16" t="s">
        <v>29</v>
      </c>
      <c r="M118" t="b">
        <f t="shared" si="2"/>
        <v>1</v>
      </c>
      <c r="N118" t="b">
        <f t="shared" si="3"/>
        <v>1</v>
      </c>
    </row>
    <row r="119" spans="1:14">
      <c r="A119" s="1" t="s">
        <v>1079</v>
      </c>
      <c r="B119" s="1">
        <v>908.70870000000002</v>
      </c>
      <c r="C119" s="1">
        <v>910.81079999999997</v>
      </c>
      <c r="D119" s="1" t="s">
        <v>1</v>
      </c>
      <c r="E119" s="1" t="s">
        <v>1</v>
      </c>
      <c r="F119" s="1">
        <v>455.55560000000003</v>
      </c>
      <c r="G119" s="1">
        <v>317.74770000000001</v>
      </c>
      <c r="H119" s="1" t="s">
        <v>1</v>
      </c>
      <c r="I119" s="1" t="s">
        <v>1</v>
      </c>
      <c r="J119" s="1"/>
      <c r="K119" s="16" t="s">
        <v>36</v>
      </c>
      <c r="L119" s="16" t="s">
        <v>35</v>
      </c>
      <c r="M119" t="b">
        <f t="shared" si="2"/>
        <v>1</v>
      </c>
      <c r="N119" t="b">
        <f t="shared" si="3"/>
        <v>1</v>
      </c>
    </row>
    <row r="120" spans="1:14">
      <c r="A120" s="1" t="s">
        <v>1080</v>
      </c>
      <c r="B120" s="1">
        <v>39360.5</v>
      </c>
      <c r="C120" s="1">
        <v>39402.699999999997</v>
      </c>
      <c r="D120" s="1" t="s">
        <v>1</v>
      </c>
      <c r="E120" s="1" t="s">
        <v>1</v>
      </c>
      <c r="F120" s="1">
        <v>23262.55</v>
      </c>
      <c r="G120" s="1">
        <v>22648.12</v>
      </c>
      <c r="H120" s="1" t="s">
        <v>1</v>
      </c>
      <c r="I120" s="1" t="s">
        <v>1</v>
      </c>
      <c r="J120" s="1"/>
      <c r="K120" s="16" t="s">
        <v>36</v>
      </c>
      <c r="L120" s="16" t="s">
        <v>29</v>
      </c>
      <c r="M120" t="b">
        <f t="shared" si="2"/>
        <v>1</v>
      </c>
      <c r="N120" t="b">
        <f t="shared" si="3"/>
        <v>1</v>
      </c>
    </row>
    <row r="121" spans="1:14">
      <c r="A121" s="1" t="s">
        <v>1081</v>
      </c>
      <c r="B121" s="1">
        <v>39400.199999999997</v>
      </c>
      <c r="C121" s="1">
        <v>39276.199999999997</v>
      </c>
      <c r="D121" s="1" t="s">
        <v>1</v>
      </c>
      <c r="E121" s="1" t="s">
        <v>1</v>
      </c>
      <c r="F121" s="1">
        <v>23716.400000000001</v>
      </c>
      <c r="G121" s="1">
        <v>24577.42</v>
      </c>
      <c r="H121" s="1" t="s">
        <v>1</v>
      </c>
      <c r="I121" s="1" t="s">
        <v>1</v>
      </c>
      <c r="J121" s="1"/>
      <c r="K121" s="16" t="s">
        <v>36</v>
      </c>
      <c r="L121" s="16" t="s">
        <v>29</v>
      </c>
      <c r="M121" t="b">
        <f t="shared" si="2"/>
        <v>1</v>
      </c>
      <c r="N121" t="b">
        <f t="shared" si="3"/>
        <v>1</v>
      </c>
    </row>
    <row r="122" spans="1:14">
      <c r="A122" s="1" t="s">
        <v>1082</v>
      </c>
      <c r="B122" s="1">
        <v>11249.85</v>
      </c>
      <c r="C122" s="1">
        <v>9980.18</v>
      </c>
      <c r="D122" s="1" t="s">
        <v>1</v>
      </c>
      <c r="E122" s="1" t="s">
        <v>1</v>
      </c>
      <c r="F122" s="1">
        <v>11249.85</v>
      </c>
      <c r="G122" s="1">
        <v>9980.18</v>
      </c>
      <c r="H122" s="1" t="s">
        <v>1</v>
      </c>
      <c r="I122" s="1" t="s">
        <v>1</v>
      </c>
      <c r="J122" s="1"/>
      <c r="K122" s="16" t="s">
        <v>36</v>
      </c>
      <c r="L122" s="16" t="s">
        <v>54</v>
      </c>
      <c r="M122" t="b">
        <f t="shared" si="2"/>
        <v>1</v>
      </c>
      <c r="N122" t="b">
        <f t="shared" si="3"/>
        <v>1</v>
      </c>
    </row>
    <row r="123" spans="1:14">
      <c r="A123" s="1" t="s">
        <v>1083</v>
      </c>
      <c r="B123" s="1">
        <v>20589.400000000001</v>
      </c>
      <c r="C123" s="1">
        <v>15397.7</v>
      </c>
      <c r="D123" s="1" t="s">
        <v>1</v>
      </c>
      <c r="E123" s="1" t="s">
        <v>1</v>
      </c>
      <c r="F123" s="1">
        <v>20589.400000000001</v>
      </c>
      <c r="G123" s="1">
        <v>15397.7</v>
      </c>
      <c r="H123" s="1" t="s">
        <v>1</v>
      </c>
      <c r="I123" s="1" t="s">
        <v>1</v>
      </c>
      <c r="J123" s="1"/>
      <c r="K123" s="16" t="s">
        <v>30</v>
      </c>
      <c r="L123" s="16" t="s">
        <v>29</v>
      </c>
      <c r="M123" t="b">
        <f t="shared" si="2"/>
        <v>1</v>
      </c>
      <c r="N123" t="b">
        <f t="shared" si="3"/>
        <v>1</v>
      </c>
    </row>
    <row r="124" spans="1:14">
      <c r="A124" s="1" t="s">
        <v>1084</v>
      </c>
      <c r="B124" s="1">
        <v>10596.4</v>
      </c>
      <c r="C124" s="1">
        <v>10110.299999999999</v>
      </c>
      <c r="D124" s="1" t="s">
        <v>1</v>
      </c>
      <c r="E124" s="1" t="s">
        <v>1</v>
      </c>
      <c r="F124" s="1">
        <v>9868.8799999999992</v>
      </c>
      <c r="G124" s="1">
        <v>6546.5</v>
      </c>
      <c r="H124" s="1" t="s">
        <v>1</v>
      </c>
      <c r="I124" s="1" t="s">
        <v>1</v>
      </c>
      <c r="J124" s="1"/>
      <c r="K124" s="16" t="s">
        <v>30</v>
      </c>
      <c r="L124" s="16" t="s">
        <v>29</v>
      </c>
      <c r="M124" t="b">
        <f t="shared" si="2"/>
        <v>1</v>
      </c>
      <c r="N124" t="b">
        <f t="shared" si="3"/>
        <v>1</v>
      </c>
    </row>
    <row r="125" spans="1:14">
      <c r="A125" s="1" t="s">
        <v>1085</v>
      </c>
      <c r="B125" s="1">
        <v>3037.1</v>
      </c>
      <c r="C125" s="1">
        <v>3023.4</v>
      </c>
      <c r="D125" s="1" t="s">
        <v>1</v>
      </c>
      <c r="E125" s="1" t="s">
        <v>1</v>
      </c>
      <c r="F125" s="1">
        <v>1528.95</v>
      </c>
      <c r="G125" s="1">
        <v>2222.17</v>
      </c>
      <c r="H125" s="1" t="s">
        <v>1</v>
      </c>
      <c r="I125" s="1" t="s">
        <v>1</v>
      </c>
      <c r="J125" s="1"/>
      <c r="K125" s="16" t="s">
        <v>30</v>
      </c>
      <c r="L125" s="16" t="s">
        <v>29</v>
      </c>
      <c r="M125" t="b">
        <f t="shared" si="2"/>
        <v>1</v>
      </c>
      <c r="N125" t="b">
        <f t="shared" si="3"/>
        <v>1</v>
      </c>
    </row>
    <row r="126" spans="1:14">
      <c r="A126" s="1" t="s">
        <v>1086</v>
      </c>
      <c r="B126" s="1">
        <v>4404.8</v>
      </c>
      <c r="C126" s="1">
        <v>4331.3999999999996</v>
      </c>
      <c r="D126" s="1" t="s">
        <v>1</v>
      </c>
      <c r="E126" s="1" t="s">
        <v>1</v>
      </c>
      <c r="F126" s="1">
        <v>3464.29</v>
      </c>
      <c r="G126" s="1">
        <v>849.23</v>
      </c>
      <c r="H126" s="1" t="s">
        <v>1</v>
      </c>
      <c r="I126" s="1" t="s">
        <v>1</v>
      </c>
      <c r="J126" s="1"/>
      <c r="K126" s="16" t="s">
        <v>36</v>
      </c>
      <c r="L126" s="16" t="s">
        <v>29</v>
      </c>
      <c r="M126" t="b">
        <f t="shared" si="2"/>
        <v>1</v>
      </c>
      <c r="N126" t="b">
        <f t="shared" si="3"/>
        <v>1</v>
      </c>
    </row>
    <row r="127" spans="1:14">
      <c r="A127" s="1" t="s">
        <v>1087</v>
      </c>
      <c r="B127" s="1">
        <v>870.1</v>
      </c>
      <c r="C127" s="1">
        <v>696</v>
      </c>
      <c r="D127" s="1" t="s">
        <v>1</v>
      </c>
      <c r="E127" s="1" t="s">
        <v>1</v>
      </c>
      <c r="F127" s="1">
        <v>724.8</v>
      </c>
      <c r="G127" s="1">
        <v>457.61</v>
      </c>
      <c r="H127" s="1" t="s">
        <v>1</v>
      </c>
      <c r="I127" s="1" t="s">
        <v>1</v>
      </c>
      <c r="J127" s="1"/>
      <c r="K127" s="16" t="s">
        <v>30</v>
      </c>
      <c r="L127" s="16" t="s">
        <v>29</v>
      </c>
      <c r="M127" t="b">
        <f t="shared" si="2"/>
        <v>1</v>
      </c>
      <c r="N127" t="b">
        <f t="shared" si="3"/>
        <v>1</v>
      </c>
    </row>
    <row r="128" spans="1:14">
      <c r="A128" s="1" t="s">
        <v>1088</v>
      </c>
      <c r="B128" s="1">
        <v>9754.7999999999993</v>
      </c>
      <c r="C128" s="1">
        <v>8379.2999999999993</v>
      </c>
      <c r="D128" s="1" t="s">
        <v>1</v>
      </c>
      <c r="E128" s="1" t="s">
        <v>1</v>
      </c>
      <c r="F128" s="1">
        <v>6806.87</v>
      </c>
      <c r="G128" s="1">
        <v>7045.88</v>
      </c>
      <c r="H128" s="1" t="s">
        <v>1</v>
      </c>
      <c r="I128" s="1" t="s">
        <v>1</v>
      </c>
      <c r="J128" s="1"/>
      <c r="K128" s="16" t="s">
        <v>30</v>
      </c>
      <c r="L128" s="16" t="s">
        <v>29</v>
      </c>
      <c r="M128" t="b">
        <f t="shared" si="2"/>
        <v>1</v>
      </c>
      <c r="N128" t="b">
        <f t="shared" si="3"/>
        <v>1</v>
      </c>
    </row>
    <row r="129" spans="1:14">
      <c r="A129" s="1" t="s">
        <v>1089</v>
      </c>
      <c r="B129" s="1">
        <v>352.5</v>
      </c>
      <c r="C129" s="1">
        <v>352.9</v>
      </c>
      <c r="D129" s="1" t="s">
        <v>1</v>
      </c>
      <c r="E129" s="1" t="s">
        <v>1</v>
      </c>
      <c r="F129" s="1">
        <v>352.5</v>
      </c>
      <c r="G129" s="1">
        <v>349.125</v>
      </c>
      <c r="H129" s="1" t="s">
        <v>1</v>
      </c>
      <c r="I129" s="1" t="s">
        <v>1</v>
      </c>
      <c r="J129" s="1"/>
      <c r="K129" s="16" t="s">
        <v>30</v>
      </c>
      <c r="L129" s="16" t="s">
        <v>29</v>
      </c>
      <c r="M129" t="b">
        <f t="shared" si="2"/>
        <v>1</v>
      </c>
      <c r="N129" t="b">
        <f t="shared" si="3"/>
        <v>1</v>
      </c>
    </row>
    <row r="130" spans="1:14">
      <c r="A130" s="1" t="s">
        <v>1090</v>
      </c>
      <c r="B130" s="1">
        <v>12194.9</v>
      </c>
      <c r="C130" s="1">
        <v>12274.1</v>
      </c>
      <c r="D130" s="1" t="s">
        <v>1</v>
      </c>
      <c r="E130" s="1" t="s">
        <v>1</v>
      </c>
      <c r="F130" s="1">
        <v>12194.9</v>
      </c>
      <c r="G130" s="1">
        <v>12274.1</v>
      </c>
      <c r="H130" s="1" t="s">
        <v>1</v>
      </c>
      <c r="I130" s="1" t="s">
        <v>1</v>
      </c>
      <c r="J130" s="1"/>
      <c r="K130" s="16" t="s">
        <v>30</v>
      </c>
      <c r="L130" s="16" t="s">
        <v>29</v>
      </c>
      <c r="M130" t="b">
        <f t="shared" si="2"/>
        <v>1</v>
      </c>
      <c r="N130" t="b">
        <f t="shared" si="3"/>
        <v>1</v>
      </c>
    </row>
    <row r="131" spans="1:14">
      <c r="A131" s="1" t="s">
        <v>1091</v>
      </c>
      <c r="B131" s="1">
        <v>4869.2</v>
      </c>
      <c r="C131" s="1">
        <v>4880.8</v>
      </c>
      <c r="D131" s="1" t="s">
        <v>1</v>
      </c>
      <c r="E131" s="1" t="s">
        <v>1</v>
      </c>
      <c r="F131" s="1">
        <v>4379.7</v>
      </c>
      <c r="G131" s="1">
        <v>3217.38</v>
      </c>
      <c r="H131" s="1" t="s">
        <v>1</v>
      </c>
      <c r="I131" s="1" t="s">
        <v>1</v>
      </c>
      <c r="J131" s="1"/>
      <c r="K131" s="16" t="s">
        <v>30</v>
      </c>
      <c r="L131" s="16" t="s">
        <v>29</v>
      </c>
      <c r="M131" t="b">
        <f t="shared" ref="M131:M194" si="4">H131=D131</f>
        <v>1</v>
      </c>
      <c r="N131" t="b">
        <f t="shared" ref="N131:N194" si="5">I131=H131</f>
        <v>1</v>
      </c>
    </row>
    <row r="132" spans="1:14">
      <c r="A132" s="1" t="s">
        <v>1092</v>
      </c>
      <c r="B132" s="1">
        <v>19273.3</v>
      </c>
      <c r="C132" s="1">
        <v>18008.099999999999</v>
      </c>
      <c r="D132" s="1" t="s">
        <v>1</v>
      </c>
      <c r="E132" s="1" t="s">
        <v>1</v>
      </c>
      <c r="F132" s="1">
        <v>19273.3</v>
      </c>
      <c r="G132" s="1">
        <v>18008.099999999999</v>
      </c>
      <c r="H132" s="1" t="s">
        <v>1</v>
      </c>
      <c r="I132" s="1" t="s">
        <v>1</v>
      </c>
      <c r="J132" s="1"/>
      <c r="K132" s="16" t="s">
        <v>30</v>
      </c>
      <c r="L132" s="16" t="s">
        <v>29</v>
      </c>
      <c r="M132" t="b">
        <f t="shared" si="4"/>
        <v>1</v>
      </c>
      <c r="N132" t="b">
        <f t="shared" si="5"/>
        <v>1</v>
      </c>
    </row>
    <row r="133" spans="1:14">
      <c r="A133" s="1" t="s">
        <v>1093</v>
      </c>
      <c r="B133" s="1">
        <v>24.16</v>
      </c>
      <c r="C133" s="1">
        <v>24.12</v>
      </c>
      <c r="D133" s="1" t="s">
        <v>3</v>
      </c>
      <c r="E133" s="1" t="s">
        <v>3</v>
      </c>
      <c r="F133" s="1">
        <v>16.882000000000001</v>
      </c>
      <c r="G133" s="1">
        <v>13.481</v>
      </c>
      <c r="H133" s="1" t="s">
        <v>3</v>
      </c>
      <c r="I133" s="1" t="s">
        <v>3</v>
      </c>
      <c r="J133" s="1"/>
      <c r="K133" s="16" t="s">
        <v>30</v>
      </c>
      <c r="L133" s="16" t="s">
        <v>29</v>
      </c>
      <c r="M133" t="b">
        <f t="shared" si="4"/>
        <v>1</v>
      </c>
      <c r="N133" t="b">
        <f t="shared" si="5"/>
        <v>1</v>
      </c>
    </row>
    <row r="134" spans="1:14">
      <c r="A134" s="1" t="s">
        <v>1094</v>
      </c>
      <c r="B134" s="1">
        <v>78844</v>
      </c>
      <c r="C134" s="1">
        <v>78117.5</v>
      </c>
      <c r="D134" s="1" t="s">
        <v>1</v>
      </c>
      <c r="E134" s="1" t="s">
        <v>1</v>
      </c>
      <c r="F134" s="1">
        <v>49206.69</v>
      </c>
      <c r="G134" s="1">
        <v>40442.26</v>
      </c>
      <c r="H134" s="1" t="s">
        <v>1</v>
      </c>
      <c r="I134" s="1" t="s">
        <v>1</v>
      </c>
      <c r="J134" s="1"/>
      <c r="K134" s="16" t="s">
        <v>36</v>
      </c>
      <c r="L134" s="16" t="s">
        <v>29</v>
      </c>
      <c r="M134" t="b">
        <f t="shared" si="4"/>
        <v>1</v>
      </c>
      <c r="N134" t="b">
        <f t="shared" si="5"/>
        <v>1</v>
      </c>
    </row>
    <row r="135" spans="1:14">
      <c r="A135" s="1" t="s">
        <v>1095</v>
      </c>
      <c r="B135" s="1">
        <v>1658.9</v>
      </c>
      <c r="C135" s="1">
        <v>1659.1</v>
      </c>
      <c r="D135" s="1" t="s">
        <v>1</v>
      </c>
      <c r="E135" s="1" t="s">
        <v>1</v>
      </c>
      <c r="F135" s="1">
        <v>1405.2</v>
      </c>
      <c r="G135" s="1">
        <v>829.55</v>
      </c>
      <c r="H135" s="1" t="s">
        <v>1</v>
      </c>
      <c r="I135" s="1" t="s">
        <v>1</v>
      </c>
      <c r="J135" s="1"/>
      <c r="K135" s="16" t="s">
        <v>36</v>
      </c>
      <c r="L135" s="16" t="s">
        <v>54</v>
      </c>
      <c r="M135" t="b">
        <f t="shared" si="4"/>
        <v>1</v>
      </c>
      <c r="N135" t="b">
        <f t="shared" si="5"/>
        <v>1</v>
      </c>
    </row>
    <row r="136" spans="1:14">
      <c r="A136" s="1" t="s">
        <v>1096</v>
      </c>
      <c r="B136" s="1">
        <v>975.5</v>
      </c>
      <c r="C136" s="1">
        <v>983.1</v>
      </c>
      <c r="D136" s="1" t="s">
        <v>1</v>
      </c>
      <c r="E136" s="1" t="s">
        <v>1</v>
      </c>
      <c r="F136" s="1">
        <v>487.21</v>
      </c>
      <c r="G136" s="1">
        <v>445.83</v>
      </c>
      <c r="H136" s="1" t="s">
        <v>1</v>
      </c>
      <c r="I136" s="1" t="s">
        <v>1</v>
      </c>
      <c r="J136" s="1"/>
      <c r="K136" s="16" t="s">
        <v>36</v>
      </c>
      <c r="L136" s="16" t="s">
        <v>29</v>
      </c>
      <c r="M136" t="b">
        <f t="shared" si="4"/>
        <v>1</v>
      </c>
      <c r="N136" t="b">
        <f t="shared" si="5"/>
        <v>1</v>
      </c>
    </row>
    <row r="137" spans="1:14">
      <c r="A137" s="1" t="s">
        <v>1097</v>
      </c>
      <c r="B137" s="1">
        <v>1472.7</v>
      </c>
      <c r="C137" s="1">
        <v>1391.1</v>
      </c>
      <c r="D137" s="1" t="s">
        <v>1</v>
      </c>
      <c r="E137" s="1" t="s">
        <v>1</v>
      </c>
      <c r="F137" s="1">
        <v>1456.6</v>
      </c>
      <c r="G137" s="1">
        <v>1129.3499999999999</v>
      </c>
      <c r="H137" s="1" t="s">
        <v>1</v>
      </c>
      <c r="I137" s="1" t="s">
        <v>1</v>
      </c>
      <c r="J137" s="1"/>
      <c r="K137" s="16" t="s">
        <v>36</v>
      </c>
      <c r="L137" s="16" t="s">
        <v>29</v>
      </c>
      <c r="M137" t="b">
        <f t="shared" si="4"/>
        <v>1</v>
      </c>
      <c r="N137" t="b">
        <f t="shared" si="5"/>
        <v>1</v>
      </c>
    </row>
    <row r="138" spans="1:14">
      <c r="A138" s="1" t="s">
        <v>1098</v>
      </c>
      <c r="B138" s="1">
        <v>0</v>
      </c>
      <c r="C138" s="1">
        <v>0</v>
      </c>
      <c r="D138" s="1" t="s">
        <v>4</v>
      </c>
      <c r="E138" s="1" t="s">
        <v>4</v>
      </c>
      <c r="F138" s="1">
        <v>0</v>
      </c>
      <c r="G138" s="1">
        <v>0</v>
      </c>
      <c r="H138" s="1" t="s">
        <v>4</v>
      </c>
      <c r="I138" s="1" t="s">
        <v>4</v>
      </c>
      <c r="J138" s="1"/>
      <c r="K138" s="16" t="s">
        <v>36</v>
      </c>
      <c r="L138" s="16" t="s">
        <v>42</v>
      </c>
      <c r="M138" t="b">
        <f t="shared" si="4"/>
        <v>1</v>
      </c>
      <c r="N138" t="b">
        <f t="shared" si="5"/>
        <v>1</v>
      </c>
    </row>
    <row r="139" spans="1:14">
      <c r="A139" s="1" t="s">
        <v>1099</v>
      </c>
      <c r="B139" s="1">
        <v>0</v>
      </c>
      <c r="C139" s="1">
        <v>0</v>
      </c>
      <c r="D139" s="1" t="s">
        <v>4</v>
      </c>
      <c r="E139" s="1" t="s">
        <v>4</v>
      </c>
      <c r="F139" s="1">
        <v>0</v>
      </c>
      <c r="G139" s="1">
        <v>0</v>
      </c>
      <c r="H139" s="1" t="s">
        <v>4</v>
      </c>
      <c r="I139" s="1" t="s">
        <v>4</v>
      </c>
      <c r="J139" s="1"/>
      <c r="K139" s="16" t="s">
        <v>30</v>
      </c>
      <c r="L139" s="16" t="s">
        <v>71</v>
      </c>
      <c r="M139" t="b">
        <f t="shared" si="4"/>
        <v>1</v>
      </c>
      <c r="N139" t="b">
        <f t="shared" si="5"/>
        <v>1</v>
      </c>
    </row>
    <row r="140" spans="1:14">
      <c r="A140" s="1" t="s">
        <v>1100</v>
      </c>
      <c r="B140" s="1">
        <v>0</v>
      </c>
      <c r="C140" s="1">
        <v>0</v>
      </c>
      <c r="D140" s="1" t="s">
        <v>4</v>
      </c>
      <c r="E140" s="1" t="s">
        <v>4</v>
      </c>
      <c r="F140" s="1">
        <v>0</v>
      </c>
      <c r="G140" s="1">
        <v>0</v>
      </c>
      <c r="H140" s="1" t="s">
        <v>4</v>
      </c>
      <c r="I140" s="1" t="s">
        <v>4</v>
      </c>
      <c r="J140" s="1"/>
      <c r="K140" s="16" t="s">
        <v>36</v>
      </c>
      <c r="L140" s="16" t="s">
        <v>29</v>
      </c>
      <c r="M140" t="b">
        <f t="shared" si="4"/>
        <v>1</v>
      </c>
      <c r="N140" t="b">
        <f t="shared" si="5"/>
        <v>1</v>
      </c>
    </row>
    <row r="141" spans="1:14">
      <c r="A141" s="1" t="s">
        <v>1101</v>
      </c>
      <c r="B141" s="1">
        <v>186</v>
      </c>
      <c r="C141" s="1">
        <v>99.1</v>
      </c>
      <c r="D141" s="1" t="s">
        <v>1</v>
      </c>
      <c r="E141" s="1" t="s">
        <v>2</v>
      </c>
      <c r="F141" s="1">
        <v>186</v>
      </c>
      <c r="G141" s="1">
        <v>99.1</v>
      </c>
      <c r="H141" s="1" t="s">
        <v>1</v>
      </c>
      <c r="I141" s="1" t="s">
        <v>2</v>
      </c>
      <c r="J141" s="1" t="s">
        <v>2617</v>
      </c>
      <c r="K141" s="16" t="s">
        <v>30</v>
      </c>
      <c r="L141" s="16" t="s">
        <v>29</v>
      </c>
      <c r="M141" t="b">
        <f t="shared" si="4"/>
        <v>1</v>
      </c>
      <c r="N141" t="b">
        <f t="shared" si="5"/>
        <v>0</v>
      </c>
    </row>
    <row r="142" spans="1:14">
      <c r="A142" s="1" t="s">
        <v>1102</v>
      </c>
      <c r="B142" s="1">
        <v>27.6</v>
      </c>
      <c r="C142" s="1">
        <v>27.6</v>
      </c>
      <c r="D142" s="1" t="s">
        <v>3</v>
      </c>
      <c r="E142" s="1" t="s">
        <v>3</v>
      </c>
      <c r="F142" s="1">
        <v>27.6</v>
      </c>
      <c r="G142" s="1">
        <v>27.6</v>
      </c>
      <c r="H142" s="1" t="s">
        <v>3</v>
      </c>
      <c r="I142" s="1" t="s">
        <v>3</v>
      </c>
      <c r="J142" s="1"/>
      <c r="K142" s="16" t="s">
        <v>36</v>
      </c>
      <c r="L142" s="16" t="s">
        <v>964</v>
      </c>
      <c r="M142" t="b">
        <f t="shared" si="4"/>
        <v>1</v>
      </c>
      <c r="N142" t="b">
        <f t="shared" si="5"/>
        <v>1</v>
      </c>
    </row>
    <row r="143" spans="1:14">
      <c r="A143" s="1" t="s">
        <v>1103</v>
      </c>
      <c r="B143" s="1">
        <v>105.1</v>
      </c>
      <c r="C143" s="1">
        <v>93.8</v>
      </c>
      <c r="D143" s="1" t="s">
        <v>1</v>
      </c>
      <c r="E143" s="1" t="s">
        <v>2</v>
      </c>
      <c r="F143" s="1">
        <v>99.45</v>
      </c>
      <c r="G143" s="1">
        <v>46.9</v>
      </c>
      <c r="H143" s="1" t="s">
        <v>2</v>
      </c>
      <c r="I143" s="1" t="s">
        <v>3</v>
      </c>
      <c r="J143" s="1" t="s">
        <v>2617</v>
      </c>
      <c r="K143" s="16" t="s">
        <v>36</v>
      </c>
      <c r="L143" s="16" t="s">
        <v>29</v>
      </c>
      <c r="M143" t="b">
        <f t="shared" si="4"/>
        <v>0</v>
      </c>
      <c r="N143" t="b">
        <f t="shared" si="5"/>
        <v>0</v>
      </c>
    </row>
    <row r="144" spans="1:14">
      <c r="A144" s="1" t="s">
        <v>1104</v>
      </c>
      <c r="B144" s="1">
        <v>10</v>
      </c>
      <c r="C144" s="1">
        <v>10</v>
      </c>
      <c r="D144" s="1" t="s">
        <v>3</v>
      </c>
      <c r="E144" s="1" t="s">
        <v>3</v>
      </c>
      <c r="F144" s="1">
        <v>10</v>
      </c>
      <c r="G144" s="1">
        <v>1</v>
      </c>
      <c r="H144" s="1" t="s">
        <v>3</v>
      </c>
      <c r="I144" s="1" t="s">
        <v>4</v>
      </c>
      <c r="J144" s="1"/>
      <c r="K144" s="16" t="s">
        <v>30</v>
      </c>
      <c r="L144" s="16" t="s">
        <v>29</v>
      </c>
      <c r="M144" t="b">
        <f t="shared" si="4"/>
        <v>1</v>
      </c>
      <c r="N144" t="b">
        <f t="shared" si="5"/>
        <v>0</v>
      </c>
    </row>
    <row r="145" spans="1:14">
      <c r="A145" s="1" t="s">
        <v>1105</v>
      </c>
      <c r="B145" s="1">
        <v>0</v>
      </c>
      <c r="C145" s="1">
        <v>0</v>
      </c>
      <c r="D145" s="1" t="s">
        <v>4</v>
      </c>
      <c r="E145" s="1" t="s">
        <v>4</v>
      </c>
      <c r="F145" s="1">
        <v>0</v>
      </c>
      <c r="G145" s="1">
        <v>0</v>
      </c>
      <c r="H145" s="1" t="s">
        <v>4</v>
      </c>
      <c r="I145" s="1" t="s">
        <v>4</v>
      </c>
      <c r="J145" s="1"/>
      <c r="K145" s="16" t="s">
        <v>36</v>
      </c>
      <c r="L145" s="16" t="s">
        <v>29</v>
      </c>
      <c r="M145" t="b">
        <f t="shared" si="4"/>
        <v>1</v>
      </c>
      <c r="N145" t="b">
        <f t="shared" si="5"/>
        <v>1</v>
      </c>
    </row>
    <row r="146" spans="1:14">
      <c r="A146" s="1" t="s">
        <v>1106</v>
      </c>
      <c r="B146" s="1">
        <v>149.16999999999999</v>
      </c>
      <c r="C146" s="1">
        <v>148.6</v>
      </c>
      <c r="D146" s="1" t="s">
        <v>1</v>
      </c>
      <c r="E146" s="1" t="s">
        <v>1</v>
      </c>
      <c r="F146" s="1">
        <v>142.21899999999999</v>
      </c>
      <c r="G146" s="1">
        <v>81.944000000000003</v>
      </c>
      <c r="H146" s="1" t="s">
        <v>1</v>
      </c>
      <c r="I146" s="1" t="s">
        <v>2</v>
      </c>
      <c r="J146" s="1" t="s">
        <v>2617</v>
      </c>
      <c r="K146" s="16" t="s">
        <v>30</v>
      </c>
      <c r="L146" s="16" t="s">
        <v>29</v>
      </c>
      <c r="M146" t="b">
        <f t="shared" si="4"/>
        <v>1</v>
      </c>
      <c r="N146" t="b">
        <f t="shared" si="5"/>
        <v>0</v>
      </c>
    </row>
    <row r="147" spans="1:14">
      <c r="A147" s="1" t="s">
        <v>1107</v>
      </c>
      <c r="B147" s="1">
        <v>6014.5</v>
      </c>
      <c r="C147" s="1">
        <v>6014.8</v>
      </c>
      <c r="D147" s="1" t="s">
        <v>1</v>
      </c>
      <c r="E147" s="1" t="s">
        <v>1</v>
      </c>
      <c r="F147" s="1">
        <v>601.45000000000005</v>
      </c>
      <c r="G147" s="1">
        <v>1215.73</v>
      </c>
      <c r="H147" s="1" t="s">
        <v>1</v>
      </c>
      <c r="I147" s="1" t="s">
        <v>1</v>
      </c>
      <c r="J147" s="1"/>
      <c r="K147" s="16" t="s">
        <v>30</v>
      </c>
      <c r="L147" s="16" t="s">
        <v>29</v>
      </c>
      <c r="M147" t="b">
        <f t="shared" si="4"/>
        <v>1</v>
      </c>
      <c r="N147" t="b">
        <f t="shared" si="5"/>
        <v>1</v>
      </c>
    </row>
    <row r="148" spans="1:14">
      <c r="A148" s="1" t="s">
        <v>1108</v>
      </c>
      <c r="B148" s="1">
        <v>0</v>
      </c>
      <c r="C148" s="1">
        <v>0</v>
      </c>
      <c r="D148" s="1" t="s">
        <v>4</v>
      </c>
      <c r="E148" s="1" t="s">
        <v>4</v>
      </c>
      <c r="F148" s="1">
        <v>0</v>
      </c>
      <c r="G148" s="1">
        <v>0</v>
      </c>
      <c r="H148" s="1" t="s">
        <v>4</v>
      </c>
      <c r="I148" s="1" t="s">
        <v>4</v>
      </c>
      <c r="J148" s="1"/>
      <c r="K148" s="16" t="s">
        <v>36</v>
      </c>
      <c r="L148" s="16" t="s">
        <v>29</v>
      </c>
      <c r="M148" t="b">
        <f t="shared" si="4"/>
        <v>1</v>
      </c>
      <c r="N148" t="b">
        <f t="shared" si="5"/>
        <v>1</v>
      </c>
    </row>
    <row r="149" spans="1:14">
      <c r="A149" s="1" t="s">
        <v>1109</v>
      </c>
      <c r="B149" s="1">
        <v>0.2</v>
      </c>
      <c r="C149" s="1">
        <v>0.18</v>
      </c>
      <c r="D149" s="1" t="s">
        <v>4</v>
      </c>
      <c r="E149" s="1" t="s">
        <v>4</v>
      </c>
      <c r="F149" s="1">
        <v>0.19500000000000001</v>
      </c>
      <c r="G149" s="1">
        <v>0.18</v>
      </c>
      <c r="H149" s="1" t="s">
        <v>4</v>
      </c>
      <c r="I149" s="1" t="s">
        <v>4</v>
      </c>
      <c r="J149" s="1"/>
      <c r="K149" s="16" t="s">
        <v>36</v>
      </c>
      <c r="L149" s="16" t="s">
        <v>35</v>
      </c>
      <c r="M149" t="b">
        <f t="shared" si="4"/>
        <v>1</v>
      </c>
      <c r="N149" t="b">
        <f t="shared" si="5"/>
        <v>1</v>
      </c>
    </row>
    <row r="150" spans="1:14">
      <c r="A150" s="1" t="s">
        <v>1110</v>
      </c>
      <c r="B150" s="1">
        <v>20</v>
      </c>
      <c r="C150" s="1">
        <v>20</v>
      </c>
      <c r="D150" s="1" t="s">
        <v>3</v>
      </c>
      <c r="E150" s="1" t="s">
        <v>3</v>
      </c>
      <c r="F150" s="1">
        <v>20</v>
      </c>
      <c r="G150" s="1">
        <v>20</v>
      </c>
      <c r="H150" s="1" t="s">
        <v>3</v>
      </c>
      <c r="I150" s="1" t="s">
        <v>3</v>
      </c>
      <c r="J150" s="1"/>
      <c r="K150" s="16" t="s">
        <v>36</v>
      </c>
      <c r="L150" s="16" t="s">
        <v>29</v>
      </c>
      <c r="M150" t="b">
        <f t="shared" si="4"/>
        <v>1</v>
      </c>
      <c r="N150" t="b">
        <f t="shared" si="5"/>
        <v>1</v>
      </c>
    </row>
    <row r="151" spans="1:14">
      <c r="A151" s="1" t="s">
        <v>1111</v>
      </c>
      <c r="B151" s="1">
        <v>113.41</v>
      </c>
      <c r="C151" s="1">
        <v>105.46</v>
      </c>
      <c r="D151" s="1" t="s">
        <v>1</v>
      </c>
      <c r="E151" s="1" t="s">
        <v>1</v>
      </c>
      <c r="F151" s="1">
        <v>16.579000000000001</v>
      </c>
      <c r="G151" s="1">
        <v>23.821999999999999</v>
      </c>
      <c r="H151" s="1" t="s">
        <v>3</v>
      </c>
      <c r="I151" s="1" t="s">
        <v>3</v>
      </c>
      <c r="J151" s="1"/>
      <c r="K151" s="16" t="s">
        <v>36</v>
      </c>
      <c r="L151" s="16" t="s">
        <v>29</v>
      </c>
      <c r="M151" t="b">
        <f t="shared" si="4"/>
        <v>0</v>
      </c>
      <c r="N151" t="b">
        <f t="shared" si="5"/>
        <v>1</v>
      </c>
    </row>
    <row r="152" spans="1:14">
      <c r="A152" s="1" t="s">
        <v>1112</v>
      </c>
      <c r="B152" s="1">
        <v>7978.2</v>
      </c>
      <c r="C152" s="1">
        <v>7982.5</v>
      </c>
      <c r="D152" s="1" t="s">
        <v>1</v>
      </c>
      <c r="E152" s="1" t="s">
        <v>1</v>
      </c>
      <c r="F152" s="1">
        <v>797.82</v>
      </c>
      <c r="G152" s="1">
        <v>2758.93</v>
      </c>
      <c r="H152" s="1" t="s">
        <v>1</v>
      </c>
      <c r="I152" s="1" t="s">
        <v>1</v>
      </c>
      <c r="J152" s="1"/>
      <c r="K152" s="16" t="s">
        <v>30</v>
      </c>
      <c r="L152" s="16" t="s">
        <v>29</v>
      </c>
      <c r="M152" t="b">
        <f t="shared" si="4"/>
        <v>1</v>
      </c>
      <c r="N152" t="b">
        <f t="shared" si="5"/>
        <v>1</v>
      </c>
    </row>
    <row r="153" spans="1:14">
      <c r="A153" s="1" t="s">
        <v>1113</v>
      </c>
      <c r="B153" s="1">
        <v>2322.35</v>
      </c>
      <c r="C153" s="1">
        <v>2098.52</v>
      </c>
      <c r="D153" s="1" t="s">
        <v>1</v>
      </c>
      <c r="E153" s="1" t="s">
        <v>1</v>
      </c>
      <c r="F153" s="1">
        <v>1693.1890000000001</v>
      </c>
      <c r="G153" s="1">
        <v>1378.453</v>
      </c>
      <c r="H153" s="1" t="s">
        <v>1</v>
      </c>
      <c r="I153" s="1" t="s">
        <v>1</v>
      </c>
      <c r="J153" s="1"/>
      <c r="K153" s="16" t="s">
        <v>30</v>
      </c>
      <c r="L153" s="16" t="s">
        <v>29</v>
      </c>
      <c r="M153" t="b">
        <f t="shared" si="4"/>
        <v>1</v>
      </c>
      <c r="N153" t="b">
        <f t="shared" si="5"/>
        <v>1</v>
      </c>
    </row>
    <row r="154" spans="1:14">
      <c r="A154" s="1" t="s">
        <v>1114</v>
      </c>
      <c r="B154" s="1">
        <v>1125.79</v>
      </c>
      <c r="C154" s="1">
        <v>1126.1300000000001</v>
      </c>
      <c r="D154" s="1" t="s">
        <v>1</v>
      </c>
      <c r="E154" s="1" t="s">
        <v>1</v>
      </c>
      <c r="F154" s="1">
        <v>1125.68</v>
      </c>
      <c r="G154" s="1">
        <v>1112.6600000000001</v>
      </c>
      <c r="H154" s="1" t="s">
        <v>1</v>
      </c>
      <c r="I154" s="1" t="s">
        <v>1</v>
      </c>
      <c r="J154" s="1"/>
      <c r="K154" s="16" t="s">
        <v>36</v>
      </c>
      <c r="L154" s="16" t="s">
        <v>29</v>
      </c>
      <c r="M154" t="b">
        <f t="shared" si="4"/>
        <v>1</v>
      </c>
      <c r="N154" t="b">
        <f t="shared" si="5"/>
        <v>1</v>
      </c>
    </row>
    <row r="155" spans="1:14">
      <c r="A155" s="1" t="s">
        <v>1115</v>
      </c>
      <c r="B155" s="1">
        <v>506.75</v>
      </c>
      <c r="C155" s="1">
        <v>0</v>
      </c>
      <c r="D155" s="1" t="s">
        <v>1</v>
      </c>
      <c r="E155" s="1" t="s">
        <v>4</v>
      </c>
      <c r="F155" s="1">
        <v>491.65</v>
      </c>
      <c r="G155" s="1">
        <v>0</v>
      </c>
      <c r="H155" s="1" t="s">
        <v>1</v>
      </c>
      <c r="I155" s="1" t="s">
        <v>4</v>
      </c>
      <c r="J155" s="1" t="s">
        <v>2617</v>
      </c>
      <c r="K155" s="16" t="s">
        <v>30</v>
      </c>
      <c r="L155" s="16" t="s">
        <v>71</v>
      </c>
      <c r="M155" t="b">
        <f t="shared" si="4"/>
        <v>1</v>
      </c>
      <c r="N155" t="b">
        <f t="shared" si="5"/>
        <v>0</v>
      </c>
    </row>
    <row r="156" spans="1:14">
      <c r="A156" s="1" t="s">
        <v>1116</v>
      </c>
      <c r="B156" s="1">
        <v>0</v>
      </c>
      <c r="C156" s="1">
        <v>0</v>
      </c>
      <c r="D156" s="1" t="s">
        <v>4</v>
      </c>
      <c r="E156" s="1" t="s">
        <v>4</v>
      </c>
      <c r="F156" s="1">
        <v>0</v>
      </c>
      <c r="G156" s="1">
        <v>0</v>
      </c>
      <c r="H156" s="1" t="s">
        <v>4</v>
      </c>
      <c r="I156" s="1" t="s">
        <v>4</v>
      </c>
      <c r="J156" s="1"/>
      <c r="K156" s="16" t="s">
        <v>36</v>
      </c>
      <c r="L156" s="16" t="s">
        <v>29</v>
      </c>
      <c r="M156" t="b">
        <f t="shared" si="4"/>
        <v>1</v>
      </c>
      <c r="N156" t="b">
        <f t="shared" si="5"/>
        <v>1</v>
      </c>
    </row>
    <row r="157" spans="1:14">
      <c r="A157" s="1" t="s">
        <v>1117</v>
      </c>
      <c r="B157" s="1">
        <v>138040.79999999999</v>
      </c>
      <c r="C157" s="1">
        <v>49544.1</v>
      </c>
      <c r="D157" s="1" t="s">
        <v>1</v>
      </c>
      <c r="E157" s="1" t="s">
        <v>1</v>
      </c>
      <c r="F157" s="1">
        <v>136538.9</v>
      </c>
      <c r="G157" s="1">
        <v>43746.02</v>
      </c>
      <c r="H157" s="1" t="s">
        <v>1</v>
      </c>
      <c r="I157" s="1" t="s">
        <v>1</v>
      </c>
      <c r="J157" s="1"/>
      <c r="K157" s="16" t="s">
        <v>30</v>
      </c>
      <c r="L157" s="16" t="s">
        <v>29</v>
      </c>
      <c r="M157" t="b">
        <f t="shared" si="4"/>
        <v>1</v>
      </c>
      <c r="N157" t="b">
        <f t="shared" si="5"/>
        <v>1</v>
      </c>
    </row>
    <row r="158" spans="1:14">
      <c r="A158" s="1" t="s">
        <v>1118</v>
      </c>
      <c r="B158" s="1">
        <v>88.646289999999993</v>
      </c>
      <c r="C158" s="1">
        <v>88.646289999999993</v>
      </c>
      <c r="D158" s="1" t="s">
        <v>2</v>
      </c>
      <c r="E158" s="1" t="s">
        <v>2</v>
      </c>
      <c r="F158" s="1">
        <v>44.323140000000002</v>
      </c>
      <c r="G158" s="1">
        <v>8.8646290000000008</v>
      </c>
      <c r="H158" s="1" t="s">
        <v>3</v>
      </c>
      <c r="I158" s="1" t="s">
        <v>3</v>
      </c>
      <c r="J158" s="1"/>
      <c r="K158" s="16" t="s">
        <v>36</v>
      </c>
      <c r="L158" s="16" t="s">
        <v>42</v>
      </c>
      <c r="M158" t="b">
        <f t="shared" si="4"/>
        <v>0</v>
      </c>
      <c r="N158" t="b">
        <f t="shared" si="5"/>
        <v>1</v>
      </c>
    </row>
    <row r="159" spans="1:14">
      <c r="A159" s="1" t="s">
        <v>1119</v>
      </c>
      <c r="B159" s="1">
        <v>3460945</v>
      </c>
      <c r="C159" s="1">
        <v>3113815</v>
      </c>
      <c r="D159" s="1" t="s">
        <v>1</v>
      </c>
      <c r="E159" s="1" t="s">
        <v>1</v>
      </c>
      <c r="F159" s="1">
        <v>3460945</v>
      </c>
      <c r="G159" s="1">
        <v>3113815</v>
      </c>
      <c r="H159" s="1" t="s">
        <v>1</v>
      </c>
      <c r="I159" s="1" t="s">
        <v>1</v>
      </c>
      <c r="J159" s="1"/>
      <c r="K159" s="16" t="s">
        <v>30</v>
      </c>
      <c r="L159" s="16" t="s">
        <v>29</v>
      </c>
      <c r="M159" t="b">
        <f t="shared" si="4"/>
        <v>1</v>
      </c>
      <c r="N159" t="b">
        <f t="shared" si="5"/>
        <v>1</v>
      </c>
    </row>
    <row r="160" spans="1:14">
      <c r="A160" s="1" t="s">
        <v>1120</v>
      </c>
      <c r="B160" s="1">
        <v>3299.15</v>
      </c>
      <c r="C160" s="1">
        <v>3304.35</v>
      </c>
      <c r="D160" s="1" t="s">
        <v>1</v>
      </c>
      <c r="E160" s="1" t="s">
        <v>1</v>
      </c>
      <c r="F160" s="1">
        <v>1976.615</v>
      </c>
      <c r="G160" s="1">
        <v>866.31500000000005</v>
      </c>
      <c r="H160" s="1" t="s">
        <v>1</v>
      </c>
      <c r="I160" s="1" t="s">
        <v>1</v>
      </c>
      <c r="J160" s="1"/>
      <c r="K160" s="16" t="s">
        <v>36</v>
      </c>
      <c r="L160" s="16" t="s">
        <v>29</v>
      </c>
      <c r="M160" t="b">
        <f t="shared" si="4"/>
        <v>1</v>
      </c>
      <c r="N160" t="b">
        <f t="shared" si="5"/>
        <v>1</v>
      </c>
    </row>
    <row r="161" spans="1:14">
      <c r="A161" s="1" t="s">
        <v>1121</v>
      </c>
      <c r="B161" s="1">
        <v>100926.5</v>
      </c>
      <c r="C161" s="1">
        <v>81096</v>
      </c>
      <c r="D161" s="1" t="s">
        <v>1</v>
      </c>
      <c r="E161" s="1" t="s">
        <v>1</v>
      </c>
      <c r="F161" s="1">
        <v>74788.89</v>
      </c>
      <c r="G161" s="1">
        <v>52321.5</v>
      </c>
      <c r="H161" s="1" t="s">
        <v>1</v>
      </c>
      <c r="I161" s="1" t="s">
        <v>1</v>
      </c>
      <c r="J161" s="1"/>
      <c r="K161" s="16" t="s">
        <v>36</v>
      </c>
      <c r="L161" s="16" t="s">
        <v>29</v>
      </c>
      <c r="M161" t="b">
        <f t="shared" si="4"/>
        <v>1</v>
      </c>
      <c r="N161" t="b">
        <f t="shared" si="5"/>
        <v>1</v>
      </c>
    </row>
    <row r="162" spans="1:14">
      <c r="A162" s="1" t="s">
        <v>1122</v>
      </c>
      <c r="B162" s="1">
        <v>118.55</v>
      </c>
      <c r="C162" s="1">
        <v>118.61</v>
      </c>
      <c r="D162" s="1" t="s">
        <v>1</v>
      </c>
      <c r="E162" s="1" t="s">
        <v>1</v>
      </c>
      <c r="F162" s="1">
        <v>109.855</v>
      </c>
      <c r="G162" s="1">
        <v>108.24299999999999</v>
      </c>
      <c r="H162" s="1" t="s">
        <v>1</v>
      </c>
      <c r="I162" s="1" t="s">
        <v>1</v>
      </c>
      <c r="J162" s="1"/>
      <c r="K162" s="16" t="s">
        <v>30</v>
      </c>
      <c r="L162" s="16" t="s">
        <v>29</v>
      </c>
      <c r="M162" t="b">
        <f t="shared" si="4"/>
        <v>1</v>
      </c>
      <c r="N162" t="b">
        <f t="shared" si="5"/>
        <v>1</v>
      </c>
    </row>
    <row r="163" spans="1:14">
      <c r="A163" s="1" t="s">
        <v>1123</v>
      </c>
      <c r="B163" s="1">
        <v>23283.45</v>
      </c>
      <c r="C163" s="1">
        <v>15450.7</v>
      </c>
      <c r="D163" s="1" t="s">
        <v>1</v>
      </c>
      <c r="E163" s="1" t="s">
        <v>1</v>
      </c>
      <c r="F163" s="1">
        <v>20677.53</v>
      </c>
      <c r="G163" s="1">
        <v>12025.65</v>
      </c>
      <c r="H163" s="1" t="s">
        <v>1</v>
      </c>
      <c r="I163" s="1" t="s">
        <v>1</v>
      </c>
      <c r="J163" s="1"/>
      <c r="K163" s="16" t="s">
        <v>30</v>
      </c>
      <c r="L163" s="16" t="s">
        <v>29</v>
      </c>
      <c r="M163" t="b">
        <f t="shared" si="4"/>
        <v>1</v>
      </c>
      <c r="N163" t="b">
        <f t="shared" si="5"/>
        <v>1</v>
      </c>
    </row>
    <row r="164" spans="1:14">
      <c r="A164" s="1" t="s">
        <v>1124</v>
      </c>
      <c r="B164" s="1">
        <v>100723.1</v>
      </c>
      <c r="C164" s="1">
        <v>29858.2</v>
      </c>
      <c r="D164" s="1" t="s">
        <v>1</v>
      </c>
      <c r="E164" s="1" t="s">
        <v>1</v>
      </c>
      <c r="F164" s="1">
        <v>100723.1</v>
      </c>
      <c r="G164" s="1">
        <v>29858.2</v>
      </c>
      <c r="H164" s="1" t="s">
        <v>1</v>
      </c>
      <c r="I164" s="1" t="s">
        <v>1</v>
      </c>
      <c r="J164" s="1"/>
      <c r="K164" s="16" t="s">
        <v>30</v>
      </c>
      <c r="L164" s="16" t="s">
        <v>29</v>
      </c>
      <c r="M164" t="b">
        <f t="shared" si="4"/>
        <v>1</v>
      </c>
      <c r="N164" t="b">
        <f t="shared" si="5"/>
        <v>1</v>
      </c>
    </row>
    <row r="165" spans="1:14">
      <c r="A165" s="1" t="s">
        <v>1125</v>
      </c>
      <c r="B165" s="1">
        <v>37123</v>
      </c>
      <c r="C165" s="1">
        <v>32100</v>
      </c>
      <c r="D165" s="1" t="s">
        <v>1</v>
      </c>
      <c r="E165" s="1" t="s">
        <v>1</v>
      </c>
      <c r="F165" s="1">
        <v>34322.519999999997</v>
      </c>
      <c r="G165" s="1">
        <v>18315.240000000002</v>
      </c>
      <c r="H165" s="1" t="s">
        <v>1</v>
      </c>
      <c r="I165" s="1" t="s">
        <v>1</v>
      </c>
      <c r="J165" s="1"/>
      <c r="K165" s="16" t="s">
        <v>30</v>
      </c>
      <c r="L165" s="16" t="s">
        <v>29</v>
      </c>
      <c r="M165" t="b">
        <f t="shared" si="4"/>
        <v>1</v>
      </c>
      <c r="N165" t="b">
        <f t="shared" si="5"/>
        <v>1</v>
      </c>
    </row>
    <row r="166" spans="1:14">
      <c r="A166" s="1" t="s">
        <v>1126</v>
      </c>
      <c r="B166" s="1">
        <v>15027.2</v>
      </c>
      <c r="C166" s="1">
        <v>13006.8</v>
      </c>
      <c r="D166" s="1" t="s">
        <v>1</v>
      </c>
      <c r="E166" s="1" t="s">
        <v>1</v>
      </c>
      <c r="F166" s="1">
        <v>8979.49</v>
      </c>
      <c r="G166" s="1">
        <v>6820.87</v>
      </c>
      <c r="H166" s="1" t="s">
        <v>1</v>
      </c>
      <c r="I166" s="1" t="s">
        <v>1</v>
      </c>
      <c r="J166" s="1"/>
      <c r="K166" s="16" t="s">
        <v>30</v>
      </c>
      <c r="L166" s="16" t="s">
        <v>29</v>
      </c>
      <c r="M166" t="b">
        <f t="shared" si="4"/>
        <v>1</v>
      </c>
      <c r="N166" t="b">
        <f t="shared" si="5"/>
        <v>1</v>
      </c>
    </row>
    <row r="167" spans="1:14">
      <c r="A167" s="1" t="s">
        <v>1127</v>
      </c>
      <c r="B167" s="1">
        <v>442.16</v>
      </c>
      <c r="C167" s="1">
        <v>442.98</v>
      </c>
      <c r="D167" s="1" t="s">
        <v>1</v>
      </c>
      <c r="E167" s="1" t="s">
        <v>1</v>
      </c>
      <c r="F167" s="1">
        <v>442.16</v>
      </c>
      <c r="G167" s="1">
        <v>442.98</v>
      </c>
      <c r="H167" s="1" t="s">
        <v>1</v>
      </c>
      <c r="I167" s="1" t="s">
        <v>1</v>
      </c>
      <c r="J167" s="1"/>
      <c r="K167" s="16" t="s">
        <v>30</v>
      </c>
      <c r="L167" s="16" t="s">
        <v>29</v>
      </c>
      <c r="M167" t="b">
        <f t="shared" si="4"/>
        <v>1</v>
      </c>
      <c r="N167" t="b">
        <f t="shared" si="5"/>
        <v>1</v>
      </c>
    </row>
    <row r="168" spans="1:14">
      <c r="A168" s="1" t="s">
        <v>1128</v>
      </c>
      <c r="B168" s="1">
        <v>0</v>
      </c>
      <c r="C168" s="1">
        <v>0</v>
      </c>
      <c r="D168" s="1" t="s">
        <v>4</v>
      </c>
      <c r="E168" s="1" t="s">
        <v>4</v>
      </c>
      <c r="F168" s="1">
        <v>0</v>
      </c>
      <c r="G168" s="1">
        <v>0</v>
      </c>
      <c r="H168" s="1" t="s">
        <v>4</v>
      </c>
      <c r="I168" s="1" t="s">
        <v>4</v>
      </c>
      <c r="J168" s="1"/>
      <c r="K168" s="16" t="s">
        <v>36</v>
      </c>
      <c r="L168" s="16" t="s">
        <v>964</v>
      </c>
      <c r="M168" t="b">
        <f t="shared" si="4"/>
        <v>1</v>
      </c>
      <c r="N168" t="b">
        <f t="shared" si="5"/>
        <v>1</v>
      </c>
    </row>
    <row r="169" spans="1:14">
      <c r="A169" s="1" t="s">
        <v>1129</v>
      </c>
      <c r="B169" s="1">
        <v>1008.75</v>
      </c>
      <c r="C169" s="1">
        <v>1008.95</v>
      </c>
      <c r="D169" s="1" t="s">
        <v>1</v>
      </c>
      <c r="E169" s="1" t="s">
        <v>1</v>
      </c>
      <c r="F169" s="1">
        <v>504.375</v>
      </c>
      <c r="G169" s="1">
        <v>136.63499999999999</v>
      </c>
      <c r="H169" s="1" t="s">
        <v>1</v>
      </c>
      <c r="I169" s="1" t="s">
        <v>1</v>
      </c>
      <c r="J169" s="1"/>
      <c r="K169" s="16" t="s">
        <v>36</v>
      </c>
      <c r="L169" s="16" t="s">
        <v>42</v>
      </c>
      <c r="M169" t="b">
        <f t="shared" si="4"/>
        <v>1</v>
      </c>
      <c r="N169" t="b">
        <f t="shared" si="5"/>
        <v>1</v>
      </c>
    </row>
    <row r="170" spans="1:14">
      <c r="A170" s="1" t="s">
        <v>1130</v>
      </c>
      <c r="B170" s="1">
        <v>677.74</v>
      </c>
      <c r="C170" s="1">
        <v>677.82</v>
      </c>
      <c r="D170" s="1" t="s">
        <v>1</v>
      </c>
      <c r="E170" s="1" t="s">
        <v>1</v>
      </c>
      <c r="F170" s="1">
        <v>570.755</v>
      </c>
      <c r="G170" s="1">
        <v>302.74400000000003</v>
      </c>
      <c r="H170" s="1" t="s">
        <v>1</v>
      </c>
      <c r="I170" s="1" t="s">
        <v>1</v>
      </c>
      <c r="J170" s="1"/>
      <c r="K170" s="16" t="s">
        <v>36</v>
      </c>
      <c r="L170" s="16" t="s">
        <v>29</v>
      </c>
      <c r="M170" t="b">
        <f t="shared" si="4"/>
        <v>1</v>
      </c>
      <c r="N170" t="b">
        <f t="shared" si="5"/>
        <v>1</v>
      </c>
    </row>
    <row r="171" spans="1:14">
      <c r="A171" s="1" t="s">
        <v>1131</v>
      </c>
      <c r="B171" s="1">
        <v>98195.1</v>
      </c>
      <c r="C171" s="1">
        <v>93964.45</v>
      </c>
      <c r="D171" s="1" t="s">
        <v>1</v>
      </c>
      <c r="E171" s="1" t="s">
        <v>1</v>
      </c>
      <c r="F171" s="1">
        <v>98195.1</v>
      </c>
      <c r="G171" s="1">
        <v>93964.45</v>
      </c>
      <c r="H171" s="1" t="s">
        <v>1</v>
      </c>
      <c r="I171" s="1" t="s">
        <v>1</v>
      </c>
      <c r="J171" s="1"/>
      <c r="K171" s="16" t="s">
        <v>30</v>
      </c>
      <c r="L171" s="16" t="s">
        <v>29</v>
      </c>
      <c r="M171" t="b">
        <f t="shared" si="4"/>
        <v>1</v>
      </c>
      <c r="N171" t="b">
        <f t="shared" si="5"/>
        <v>1</v>
      </c>
    </row>
    <row r="172" spans="1:14">
      <c r="A172" s="1" t="s">
        <v>1132</v>
      </c>
      <c r="B172" s="1">
        <v>2357.3000000000002</v>
      </c>
      <c r="C172" s="1">
        <v>2240.75</v>
      </c>
      <c r="D172" s="1" t="s">
        <v>1</v>
      </c>
      <c r="E172" s="1" t="s">
        <v>1</v>
      </c>
      <c r="F172" s="1">
        <v>1375.075</v>
      </c>
      <c r="G172" s="1">
        <v>819.53499999999997</v>
      </c>
      <c r="H172" s="1" t="s">
        <v>1</v>
      </c>
      <c r="I172" s="1" t="s">
        <v>1</v>
      </c>
      <c r="J172" s="1"/>
      <c r="K172" s="16" t="s">
        <v>30</v>
      </c>
      <c r="L172" s="16" t="s">
        <v>29</v>
      </c>
      <c r="M172" t="b">
        <f t="shared" si="4"/>
        <v>1</v>
      </c>
      <c r="N172" t="b">
        <f t="shared" si="5"/>
        <v>1</v>
      </c>
    </row>
    <row r="173" spans="1:14">
      <c r="A173" s="1" t="s">
        <v>1133</v>
      </c>
      <c r="B173" s="1">
        <v>39832.129999999997</v>
      </c>
      <c r="C173" s="1">
        <v>39281.68</v>
      </c>
      <c r="D173" s="1" t="s">
        <v>1</v>
      </c>
      <c r="E173" s="1" t="s">
        <v>1</v>
      </c>
      <c r="F173" s="1">
        <v>39832.129999999997</v>
      </c>
      <c r="G173" s="1">
        <v>39281.68</v>
      </c>
      <c r="H173" s="1" t="s">
        <v>1</v>
      </c>
      <c r="I173" s="1" t="s">
        <v>1</v>
      </c>
      <c r="J173" s="1"/>
      <c r="K173" s="16" t="s">
        <v>30</v>
      </c>
      <c r="L173" s="16" t="s">
        <v>29</v>
      </c>
      <c r="M173" t="b">
        <f t="shared" si="4"/>
        <v>1</v>
      </c>
      <c r="N173" t="b">
        <f t="shared" si="5"/>
        <v>1</v>
      </c>
    </row>
    <row r="174" spans="1:14">
      <c r="A174" s="1" t="s">
        <v>1134</v>
      </c>
      <c r="B174" s="1">
        <v>637873.30000000005</v>
      </c>
      <c r="C174" s="1">
        <v>578419.80000000005</v>
      </c>
      <c r="D174" s="1" t="s">
        <v>1</v>
      </c>
      <c r="E174" s="1" t="s">
        <v>1</v>
      </c>
      <c r="F174" s="1">
        <v>637873.30000000005</v>
      </c>
      <c r="G174" s="1">
        <v>578419.80000000005</v>
      </c>
      <c r="H174" s="1" t="s">
        <v>1</v>
      </c>
      <c r="I174" s="1" t="s">
        <v>1</v>
      </c>
      <c r="J174" s="1"/>
      <c r="K174" s="16" t="s">
        <v>30</v>
      </c>
      <c r="L174" s="16" t="s">
        <v>29</v>
      </c>
      <c r="M174" t="b">
        <f t="shared" si="4"/>
        <v>1</v>
      </c>
      <c r="N174" t="b">
        <f t="shared" si="5"/>
        <v>1</v>
      </c>
    </row>
    <row r="175" spans="1:14">
      <c r="A175" s="1" t="s">
        <v>1135</v>
      </c>
      <c r="B175" s="1">
        <v>237.25</v>
      </c>
      <c r="C175" s="1">
        <v>237.28</v>
      </c>
      <c r="D175" s="1" t="s">
        <v>1</v>
      </c>
      <c r="E175" s="1" t="s">
        <v>1</v>
      </c>
      <c r="F175" s="1">
        <v>119.21</v>
      </c>
      <c r="G175" s="1">
        <v>118.572</v>
      </c>
      <c r="H175" s="1" t="s">
        <v>1</v>
      </c>
      <c r="I175" s="1" t="s">
        <v>1</v>
      </c>
      <c r="J175" s="1"/>
      <c r="K175" s="16" t="s">
        <v>36</v>
      </c>
      <c r="L175" s="16" t="s">
        <v>29</v>
      </c>
      <c r="M175" t="b">
        <f t="shared" si="4"/>
        <v>1</v>
      </c>
      <c r="N175" t="b">
        <f t="shared" si="5"/>
        <v>1</v>
      </c>
    </row>
    <row r="176" spans="1:14">
      <c r="A176" s="1" t="s">
        <v>1136</v>
      </c>
      <c r="B176" s="1">
        <v>2110.0500000000002</v>
      </c>
      <c r="C176" s="1">
        <v>2111.0500000000002</v>
      </c>
      <c r="D176" s="1" t="s">
        <v>1</v>
      </c>
      <c r="E176" s="1" t="s">
        <v>1</v>
      </c>
      <c r="F176" s="1">
        <v>1213.175</v>
      </c>
      <c r="G176" s="1">
        <v>1044.2650000000001</v>
      </c>
      <c r="H176" s="1" t="s">
        <v>1</v>
      </c>
      <c r="I176" s="1" t="s">
        <v>1</v>
      </c>
      <c r="J176" s="1"/>
      <c r="K176" s="16" t="s">
        <v>36</v>
      </c>
      <c r="L176" s="16" t="s">
        <v>29</v>
      </c>
      <c r="M176" t="b">
        <f t="shared" si="4"/>
        <v>1</v>
      </c>
      <c r="N176" t="b">
        <f t="shared" si="5"/>
        <v>1</v>
      </c>
    </row>
    <row r="177" spans="1:14">
      <c r="A177" s="1" t="s">
        <v>1137</v>
      </c>
      <c r="B177" s="1">
        <v>24498.7</v>
      </c>
      <c r="C177" s="1">
        <v>24525.5</v>
      </c>
      <c r="D177" s="1" t="s">
        <v>1</v>
      </c>
      <c r="E177" s="1" t="s">
        <v>1</v>
      </c>
      <c r="F177" s="1">
        <v>14627.8</v>
      </c>
      <c r="G177" s="1">
        <v>11933.82</v>
      </c>
      <c r="H177" s="1" t="s">
        <v>1</v>
      </c>
      <c r="I177" s="1" t="s">
        <v>1</v>
      </c>
      <c r="J177" s="1"/>
      <c r="K177" s="16" t="s">
        <v>36</v>
      </c>
      <c r="L177" s="16" t="s">
        <v>29</v>
      </c>
      <c r="M177" t="b">
        <f t="shared" si="4"/>
        <v>1</v>
      </c>
      <c r="N177" t="b">
        <f t="shared" si="5"/>
        <v>1</v>
      </c>
    </row>
    <row r="178" spans="1:14">
      <c r="A178" s="1" t="s">
        <v>1138</v>
      </c>
      <c r="B178" s="1">
        <v>11179.35</v>
      </c>
      <c r="C178" s="1">
        <v>11133.35</v>
      </c>
      <c r="D178" s="1" t="s">
        <v>1</v>
      </c>
      <c r="E178" s="1" t="s">
        <v>1</v>
      </c>
      <c r="F178" s="1">
        <v>6191.3249999999998</v>
      </c>
      <c r="G178" s="1">
        <v>5686.44</v>
      </c>
      <c r="H178" s="1" t="s">
        <v>1</v>
      </c>
      <c r="I178" s="1" t="s">
        <v>1</v>
      </c>
      <c r="J178" s="1"/>
      <c r="K178" s="16" t="s">
        <v>36</v>
      </c>
      <c r="L178" s="16" t="s">
        <v>29</v>
      </c>
      <c r="M178" t="b">
        <f t="shared" si="4"/>
        <v>1</v>
      </c>
      <c r="N178" t="b">
        <f t="shared" si="5"/>
        <v>1</v>
      </c>
    </row>
    <row r="179" spans="1:14">
      <c r="A179" s="1" t="s">
        <v>1139</v>
      </c>
      <c r="B179" s="1">
        <v>238.2</v>
      </c>
      <c r="C179" s="1">
        <v>238.3</v>
      </c>
      <c r="D179" s="1" t="s">
        <v>1</v>
      </c>
      <c r="E179" s="1" t="s">
        <v>1</v>
      </c>
      <c r="F179" s="1">
        <v>146.77500000000001</v>
      </c>
      <c r="G179" s="1">
        <v>119.325</v>
      </c>
      <c r="H179" s="1" t="s">
        <v>1</v>
      </c>
      <c r="I179" s="1" t="s">
        <v>1</v>
      </c>
      <c r="J179" s="1"/>
      <c r="K179" s="16" t="s">
        <v>36</v>
      </c>
      <c r="L179" s="16" t="s">
        <v>29</v>
      </c>
      <c r="M179" t="b">
        <f t="shared" si="4"/>
        <v>1</v>
      </c>
      <c r="N179" t="b">
        <f t="shared" si="5"/>
        <v>1</v>
      </c>
    </row>
    <row r="180" spans="1:14">
      <c r="A180" s="1" t="s">
        <v>1140</v>
      </c>
      <c r="B180" s="1">
        <v>100.34990000000001</v>
      </c>
      <c r="C180" s="1">
        <v>100.34990000000001</v>
      </c>
      <c r="D180" s="1" t="s">
        <v>1</v>
      </c>
      <c r="E180" s="1" t="s">
        <v>1</v>
      </c>
      <c r="F180" s="1">
        <v>50.174930000000003</v>
      </c>
      <c r="G180" s="1">
        <v>50.174930000000003</v>
      </c>
      <c r="H180" s="1" t="s">
        <v>2</v>
      </c>
      <c r="I180" s="1" t="s">
        <v>2</v>
      </c>
      <c r="J180" s="1"/>
      <c r="K180" s="16" t="s">
        <v>36</v>
      </c>
      <c r="L180" s="16" t="s">
        <v>54</v>
      </c>
      <c r="M180" t="b">
        <f t="shared" si="4"/>
        <v>0</v>
      </c>
      <c r="N180" t="b">
        <f t="shared" si="5"/>
        <v>1</v>
      </c>
    </row>
    <row r="181" spans="1:14">
      <c r="A181" s="1" t="s">
        <v>1141</v>
      </c>
      <c r="B181" s="1">
        <v>1815.8</v>
      </c>
      <c r="C181" s="1">
        <v>1816.25</v>
      </c>
      <c r="D181" s="1" t="s">
        <v>1</v>
      </c>
      <c r="E181" s="1" t="s">
        <v>1</v>
      </c>
      <c r="F181" s="1">
        <v>1068.95</v>
      </c>
      <c r="G181" s="1">
        <v>851.76</v>
      </c>
      <c r="H181" s="1" t="s">
        <v>1</v>
      </c>
      <c r="I181" s="1" t="s">
        <v>1</v>
      </c>
      <c r="J181" s="1"/>
      <c r="K181" s="16" t="s">
        <v>36</v>
      </c>
      <c r="L181" s="16" t="s">
        <v>29</v>
      </c>
      <c r="M181" t="b">
        <f t="shared" si="4"/>
        <v>1</v>
      </c>
      <c r="N181" t="b">
        <f t="shared" si="5"/>
        <v>1</v>
      </c>
    </row>
    <row r="182" spans="1:14">
      <c r="A182" s="1" t="s">
        <v>1142</v>
      </c>
      <c r="B182" s="1">
        <v>7040.2</v>
      </c>
      <c r="C182" s="1">
        <v>6385.9</v>
      </c>
      <c r="D182" s="1" t="s">
        <v>1</v>
      </c>
      <c r="E182" s="1" t="s">
        <v>1</v>
      </c>
      <c r="F182" s="1">
        <v>7040.2</v>
      </c>
      <c r="G182" s="1">
        <v>6385.9</v>
      </c>
      <c r="H182" s="1" t="s">
        <v>1</v>
      </c>
      <c r="I182" s="1" t="s">
        <v>1</v>
      </c>
      <c r="J182" s="1"/>
      <c r="K182" s="16" t="s">
        <v>30</v>
      </c>
      <c r="L182" s="16" t="s">
        <v>29</v>
      </c>
      <c r="M182" t="b">
        <f t="shared" si="4"/>
        <v>1</v>
      </c>
      <c r="N182" t="b">
        <f t="shared" si="5"/>
        <v>1</v>
      </c>
    </row>
    <row r="183" spans="1:14">
      <c r="A183" s="1" t="s">
        <v>1143</v>
      </c>
      <c r="B183" s="1">
        <v>719.47</v>
      </c>
      <c r="C183" s="1">
        <v>719.6</v>
      </c>
      <c r="D183" s="1" t="s">
        <v>1</v>
      </c>
      <c r="E183" s="1" t="s">
        <v>1</v>
      </c>
      <c r="F183" s="1">
        <v>71.947000000000003</v>
      </c>
      <c r="G183" s="1">
        <v>71.959999999999994</v>
      </c>
      <c r="H183" s="1" t="s">
        <v>2</v>
      </c>
      <c r="I183" s="1" t="s">
        <v>2</v>
      </c>
      <c r="J183" s="1"/>
      <c r="K183" s="16" t="s">
        <v>30</v>
      </c>
      <c r="L183" s="16" t="s">
        <v>29</v>
      </c>
      <c r="M183" t="b">
        <f t="shared" si="4"/>
        <v>0</v>
      </c>
      <c r="N183" t="b">
        <f t="shared" si="5"/>
        <v>1</v>
      </c>
    </row>
    <row r="184" spans="1:14">
      <c r="A184" s="1" t="s">
        <v>1144</v>
      </c>
      <c r="B184" s="1">
        <v>355.4</v>
      </c>
      <c r="C184" s="1">
        <v>132.5</v>
      </c>
      <c r="D184" s="1" t="s">
        <v>1</v>
      </c>
      <c r="E184" s="1" t="s">
        <v>1</v>
      </c>
      <c r="F184" s="1">
        <v>177.7</v>
      </c>
      <c r="G184" s="1">
        <v>70.55</v>
      </c>
      <c r="H184" s="1" t="s">
        <v>1</v>
      </c>
      <c r="I184" s="1" t="s">
        <v>2</v>
      </c>
      <c r="J184" s="1" t="s">
        <v>2617</v>
      </c>
      <c r="K184" s="16" t="s">
        <v>36</v>
      </c>
      <c r="L184" s="16" t="s">
        <v>54</v>
      </c>
      <c r="M184" t="b">
        <f t="shared" si="4"/>
        <v>1</v>
      </c>
      <c r="N184" t="b">
        <f t="shared" si="5"/>
        <v>0</v>
      </c>
    </row>
    <row r="185" spans="1:14">
      <c r="A185" s="1" t="s">
        <v>1145</v>
      </c>
      <c r="B185" s="1">
        <v>8805.7000000000007</v>
      </c>
      <c r="C185" s="1">
        <v>8657.5</v>
      </c>
      <c r="D185" s="1" t="s">
        <v>1</v>
      </c>
      <c r="E185" s="1" t="s">
        <v>1</v>
      </c>
      <c r="F185" s="1">
        <v>8422.2000000000007</v>
      </c>
      <c r="G185" s="1">
        <v>8657.5</v>
      </c>
      <c r="H185" s="1" t="s">
        <v>1</v>
      </c>
      <c r="I185" s="1" t="s">
        <v>1</v>
      </c>
      <c r="J185" s="1"/>
      <c r="K185" s="16" t="s">
        <v>36</v>
      </c>
      <c r="L185" s="16" t="s">
        <v>29</v>
      </c>
      <c r="M185" t="b">
        <f t="shared" si="4"/>
        <v>1</v>
      </c>
      <c r="N185" t="b">
        <f t="shared" si="5"/>
        <v>1</v>
      </c>
    </row>
    <row r="186" spans="1:14">
      <c r="A186" s="1" t="s">
        <v>1146</v>
      </c>
      <c r="B186" s="1">
        <v>216.74</v>
      </c>
      <c r="C186" s="1">
        <v>216.8</v>
      </c>
      <c r="D186" s="1" t="s">
        <v>1</v>
      </c>
      <c r="E186" s="1" t="s">
        <v>1</v>
      </c>
      <c r="F186" s="1">
        <v>154.83000000000001</v>
      </c>
      <c r="G186" s="1">
        <v>118.58799999999999</v>
      </c>
      <c r="H186" s="1" t="s">
        <v>1</v>
      </c>
      <c r="I186" s="1" t="s">
        <v>1</v>
      </c>
      <c r="J186" s="1"/>
      <c r="K186" s="16" t="s">
        <v>36</v>
      </c>
      <c r="L186" s="16" t="s">
        <v>54</v>
      </c>
      <c r="M186" t="b">
        <f t="shared" si="4"/>
        <v>1</v>
      </c>
      <c r="N186" t="b">
        <f t="shared" si="5"/>
        <v>1</v>
      </c>
    </row>
    <row r="187" spans="1:14">
      <c r="A187" s="1" t="s">
        <v>1147</v>
      </c>
      <c r="B187" s="1">
        <v>0</v>
      </c>
      <c r="C187" s="1">
        <v>0</v>
      </c>
      <c r="D187" s="1" t="s">
        <v>4</v>
      </c>
      <c r="E187" s="1" t="s">
        <v>4</v>
      </c>
      <c r="F187" s="1">
        <v>0</v>
      </c>
      <c r="G187" s="1">
        <v>0</v>
      </c>
      <c r="H187" s="1" t="s">
        <v>4</v>
      </c>
      <c r="I187" s="1" t="s">
        <v>4</v>
      </c>
      <c r="J187" s="1"/>
      <c r="K187" s="16" t="s">
        <v>30</v>
      </c>
      <c r="L187" s="16" t="s">
        <v>35</v>
      </c>
      <c r="M187" t="b">
        <f t="shared" si="4"/>
        <v>1</v>
      </c>
      <c r="N187" t="b">
        <f t="shared" si="5"/>
        <v>1</v>
      </c>
    </row>
    <row r="188" spans="1:14">
      <c r="A188" s="1" t="s">
        <v>1148</v>
      </c>
      <c r="B188" s="1">
        <v>4693.2</v>
      </c>
      <c r="C188" s="1">
        <v>2115.6999999999998</v>
      </c>
      <c r="D188" s="1" t="s">
        <v>1</v>
      </c>
      <c r="E188" s="1" t="s">
        <v>1</v>
      </c>
      <c r="F188" s="1">
        <v>4635.7</v>
      </c>
      <c r="G188" s="1">
        <v>1514.05</v>
      </c>
      <c r="H188" s="1" t="s">
        <v>1</v>
      </c>
      <c r="I188" s="1" t="s">
        <v>1</v>
      </c>
      <c r="J188" s="1"/>
      <c r="K188" s="16" t="s">
        <v>36</v>
      </c>
      <c r="L188" s="16" t="s">
        <v>29</v>
      </c>
      <c r="M188" t="b">
        <f t="shared" si="4"/>
        <v>1</v>
      </c>
      <c r="N188" t="b">
        <f t="shared" si="5"/>
        <v>1</v>
      </c>
    </row>
    <row r="189" spans="1:14">
      <c r="A189" s="1" t="s">
        <v>1149</v>
      </c>
      <c r="B189" s="1">
        <v>5722.6</v>
      </c>
      <c r="C189" s="1">
        <v>5695.8</v>
      </c>
      <c r="D189" s="1" t="s">
        <v>1</v>
      </c>
      <c r="E189" s="1" t="s">
        <v>1</v>
      </c>
      <c r="F189" s="1">
        <v>5477.25</v>
      </c>
      <c r="G189" s="1">
        <v>2714.09</v>
      </c>
      <c r="H189" s="1" t="s">
        <v>1</v>
      </c>
      <c r="I189" s="1" t="s">
        <v>1</v>
      </c>
      <c r="J189" s="1"/>
      <c r="K189" s="16" t="s">
        <v>30</v>
      </c>
      <c r="L189" s="16" t="s">
        <v>29</v>
      </c>
      <c r="M189" t="b">
        <f t="shared" si="4"/>
        <v>1</v>
      </c>
      <c r="N189" t="b">
        <f t="shared" si="5"/>
        <v>1</v>
      </c>
    </row>
    <row r="190" spans="1:14">
      <c r="A190" s="1" t="s">
        <v>1150</v>
      </c>
      <c r="B190" s="1">
        <v>39249.1</v>
      </c>
      <c r="C190" s="1">
        <v>37719.35</v>
      </c>
      <c r="D190" s="1" t="s">
        <v>1</v>
      </c>
      <c r="E190" s="1" t="s">
        <v>1</v>
      </c>
      <c r="F190" s="1">
        <v>39249.1</v>
      </c>
      <c r="G190" s="1">
        <v>37719.35</v>
      </c>
      <c r="H190" s="1" t="s">
        <v>1</v>
      </c>
      <c r="I190" s="1" t="s">
        <v>1</v>
      </c>
      <c r="J190" s="1"/>
      <c r="K190" s="16" t="s">
        <v>30</v>
      </c>
      <c r="L190" s="16" t="s">
        <v>29</v>
      </c>
      <c r="M190" t="b">
        <f t="shared" si="4"/>
        <v>1</v>
      </c>
      <c r="N190" t="b">
        <f t="shared" si="5"/>
        <v>1</v>
      </c>
    </row>
    <row r="191" spans="1:14">
      <c r="A191" s="1" t="s">
        <v>1151</v>
      </c>
      <c r="B191" s="1">
        <v>7695.85</v>
      </c>
      <c r="C191" s="1">
        <v>6312.8</v>
      </c>
      <c r="D191" s="1" t="s">
        <v>1</v>
      </c>
      <c r="E191" s="1" t="s">
        <v>1</v>
      </c>
      <c r="F191" s="1">
        <v>6819.97</v>
      </c>
      <c r="G191" s="1">
        <v>3984.1849999999999</v>
      </c>
      <c r="H191" s="1" t="s">
        <v>1</v>
      </c>
      <c r="I191" s="1" t="s">
        <v>1</v>
      </c>
      <c r="J191" s="1"/>
      <c r="K191" s="16" t="s">
        <v>30</v>
      </c>
      <c r="L191" s="16" t="s">
        <v>29</v>
      </c>
      <c r="M191" t="b">
        <f t="shared" si="4"/>
        <v>1</v>
      </c>
      <c r="N191" t="b">
        <f t="shared" si="5"/>
        <v>1</v>
      </c>
    </row>
    <row r="192" spans="1:14">
      <c r="A192" s="1" t="s">
        <v>1152</v>
      </c>
      <c r="B192" s="1">
        <v>83.100170000000006</v>
      </c>
      <c r="C192" s="1">
        <v>83.100170000000006</v>
      </c>
      <c r="D192" s="1" t="s">
        <v>2</v>
      </c>
      <c r="E192" s="1" t="s">
        <v>2</v>
      </c>
      <c r="F192" s="1">
        <v>8.3100170000000002</v>
      </c>
      <c r="G192" s="1">
        <v>83.100170000000006</v>
      </c>
      <c r="H192" s="1" t="s">
        <v>3</v>
      </c>
      <c r="I192" s="1" t="s">
        <v>2</v>
      </c>
      <c r="J192" s="1" t="s">
        <v>2618</v>
      </c>
      <c r="K192" s="16" t="s">
        <v>36</v>
      </c>
      <c r="L192" s="16" t="s">
        <v>60</v>
      </c>
      <c r="M192" t="b">
        <f t="shared" si="4"/>
        <v>0</v>
      </c>
      <c r="N192" t="b">
        <f t="shared" si="5"/>
        <v>0</v>
      </c>
    </row>
    <row r="193" spans="1:14">
      <c r="A193" s="1" t="s">
        <v>1153</v>
      </c>
      <c r="B193" s="1">
        <v>0</v>
      </c>
      <c r="C193" s="1">
        <v>0</v>
      </c>
      <c r="D193" s="1" t="s">
        <v>4</v>
      </c>
      <c r="E193" s="1" t="s">
        <v>4</v>
      </c>
      <c r="F193" s="1">
        <v>0</v>
      </c>
      <c r="G193" s="1">
        <v>0</v>
      </c>
      <c r="H193" s="1" t="s">
        <v>4</v>
      </c>
      <c r="I193" s="1" t="s">
        <v>4</v>
      </c>
      <c r="J193" s="1"/>
      <c r="K193" s="16" t="s">
        <v>36</v>
      </c>
      <c r="L193" s="16" t="s">
        <v>60</v>
      </c>
      <c r="M193" t="b">
        <f t="shared" si="4"/>
        <v>1</v>
      </c>
      <c r="N193" t="b">
        <f t="shared" si="5"/>
        <v>1</v>
      </c>
    </row>
    <row r="194" spans="1:14">
      <c r="A194" s="1" t="s">
        <v>1154</v>
      </c>
      <c r="B194" s="1">
        <v>35318.32</v>
      </c>
      <c r="C194" s="1">
        <v>35013.51</v>
      </c>
      <c r="D194" s="1" t="s">
        <v>1</v>
      </c>
      <c r="E194" s="1" t="s">
        <v>1</v>
      </c>
      <c r="F194" s="1">
        <v>12256.61</v>
      </c>
      <c r="G194" s="1">
        <v>34962.910000000003</v>
      </c>
      <c r="H194" s="1" t="s">
        <v>1</v>
      </c>
      <c r="I194" s="1" t="s">
        <v>1</v>
      </c>
      <c r="J194" s="1"/>
      <c r="K194" s="16" t="s">
        <v>36</v>
      </c>
      <c r="L194" s="16" t="s">
        <v>29</v>
      </c>
      <c r="M194" t="b">
        <f t="shared" si="4"/>
        <v>1</v>
      </c>
      <c r="N194" t="b">
        <f t="shared" si="5"/>
        <v>1</v>
      </c>
    </row>
    <row r="195" spans="1:14">
      <c r="A195" s="1" t="s">
        <v>1155</v>
      </c>
      <c r="B195" s="1">
        <v>0</v>
      </c>
      <c r="C195" s="1">
        <v>0</v>
      </c>
      <c r="D195" s="1" t="s">
        <v>4</v>
      </c>
      <c r="E195" s="1" t="s">
        <v>4</v>
      </c>
      <c r="F195" s="1">
        <v>0</v>
      </c>
      <c r="G195" s="1">
        <v>0</v>
      </c>
      <c r="H195" s="1" t="s">
        <v>4</v>
      </c>
      <c r="I195" s="1" t="s">
        <v>4</v>
      </c>
      <c r="J195" s="1"/>
      <c r="K195" s="16" t="s">
        <v>36</v>
      </c>
      <c r="L195" s="16" t="s">
        <v>60</v>
      </c>
      <c r="M195" t="b">
        <f t="shared" ref="M195:M258" si="6">H195=D195</f>
        <v>1</v>
      </c>
      <c r="N195" t="b">
        <f t="shared" ref="N195:N258" si="7">I195=H195</f>
        <v>1</v>
      </c>
    </row>
    <row r="196" spans="1:14">
      <c r="A196" s="1" t="s">
        <v>1156</v>
      </c>
      <c r="B196" s="1">
        <v>230.7</v>
      </c>
      <c r="C196" s="1">
        <v>0</v>
      </c>
      <c r="D196" s="1" t="s">
        <v>1</v>
      </c>
      <c r="E196" s="1" t="s">
        <v>4</v>
      </c>
      <c r="F196" s="1">
        <v>230.7</v>
      </c>
      <c r="G196" s="1">
        <v>0</v>
      </c>
      <c r="H196" s="1" t="s">
        <v>1</v>
      </c>
      <c r="I196" s="1" t="s">
        <v>4</v>
      </c>
      <c r="J196" s="1" t="s">
        <v>2617</v>
      </c>
      <c r="K196" s="16" t="s">
        <v>36</v>
      </c>
      <c r="L196" s="16" t="s">
        <v>35</v>
      </c>
      <c r="M196" t="b">
        <f t="shared" si="6"/>
        <v>1</v>
      </c>
      <c r="N196" t="b">
        <f t="shared" si="7"/>
        <v>0</v>
      </c>
    </row>
    <row r="197" spans="1:14">
      <c r="A197" s="1" t="s">
        <v>1157</v>
      </c>
      <c r="B197" s="1">
        <v>0</v>
      </c>
      <c r="C197" s="1">
        <v>0</v>
      </c>
      <c r="D197" s="1" t="s">
        <v>4</v>
      </c>
      <c r="E197" s="1" t="s">
        <v>4</v>
      </c>
      <c r="F197" s="1">
        <v>0</v>
      </c>
      <c r="G197" s="1">
        <v>0</v>
      </c>
      <c r="H197" s="1" t="s">
        <v>4</v>
      </c>
      <c r="I197" s="1" t="s">
        <v>4</v>
      </c>
      <c r="J197" s="1"/>
      <c r="K197" s="16" t="s">
        <v>36</v>
      </c>
      <c r="L197" s="16" t="s">
        <v>35</v>
      </c>
      <c r="M197" t="b">
        <f t="shared" si="6"/>
        <v>1</v>
      </c>
      <c r="N197" t="b">
        <f t="shared" si="7"/>
        <v>1</v>
      </c>
    </row>
    <row r="198" spans="1:14">
      <c r="A198" s="1" t="s">
        <v>1158</v>
      </c>
      <c r="B198" s="1">
        <v>6204.2</v>
      </c>
      <c r="C198" s="1">
        <v>6204.7</v>
      </c>
      <c r="D198" s="1" t="s">
        <v>1</v>
      </c>
      <c r="E198" s="1" t="s">
        <v>1</v>
      </c>
      <c r="F198" s="1">
        <v>620.41999999999996</v>
      </c>
      <c r="G198" s="1">
        <v>620.47</v>
      </c>
      <c r="H198" s="1" t="s">
        <v>1</v>
      </c>
      <c r="I198" s="1" t="s">
        <v>1</v>
      </c>
      <c r="J198" s="1"/>
      <c r="K198" s="16" t="s">
        <v>36</v>
      </c>
      <c r="L198" s="16" t="s">
        <v>35</v>
      </c>
      <c r="M198" t="b">
        <f t="shared" si="6"/>
        <v>1</v>
      </c>
      <c r="N198" t="b">
        <f t="shared" si="7"/>
        <v>1</v>
      </c>
    </row>
    <row r="199" spans="1:14">
      <c r="A199" s="1" t="s">
        <v>1159</v>
      </c>
      <c r="B199" s="1">
        <v>46325.599999999999</v>
      </c>
      <c r="C199" s="1">
        <v>8964.6</v>
      </c>
      <c r="D199" s="1" t="s">
        <v>1</v>
      </c>
      <c r="E199" s="1" t="s">
        <v>1</v>
      </c>
      <c r="F199" s="1">
        <v>46325.599999999999</v>
      </c>
      <c r="G199" s="1">
        <v>8964.6</v>
      </c>
      <c r="H199" s="1" t="s">
        <v>1</v>
      </c>
      <c r="I199" s="1" t="s">
        <v>1</v>
      </c>
      <c r="J199" s="1"/>
      <c r="K199" s="16" t="s">
        <v>36</v>
      </c>
      <c r="L199" s="16" t="s">
        <v>29</v>
      </c>
      <c r="M199" t="b">
        <f t="shared" si="6"/>
        <v>1</v>
      </c>
      <c r="N199" t="b">
        <f t="shared" si="7"/>
        <v>1</v>
      </c>
    </row>
    <row r="200" spans="1:14">
      <c r="A200" s="1" t="s">
        <v>1160</v>
      </c>
      <c r="B200" s="1">
        <v>694.89490000000001</v>
      </c>
      <c r="C200" s="1">
        <v>695.49549999999999</v>
      </c>
      <c r="D200" s="1" t="s">
        <v>1</v>
      </c>
      <c r="E200" s="1" t="s">
        <v>1</v>
      </c>
      <c r="F200" s="1">
        <v>289.12909999999999</v>
      </c>
      <c r="G200" s="1">
        <v>343.30329999999998</v>
      </c>
      <c r="H200" s="1" t="s">
        <v>1</v>
      </c>
      <c r="I200" s="1" t="s">
        <v>1</v>
      </c>
      <c r="J200" s="1"/>
      <c r="K200" s="16" t="s">
        <v>36</v>
      </c>
      <c r="L200" s="16" t="s">
        <v>29</v>
      </c>
      <c r="M200" t="b">
        <f t="shared" si="6"/>
        <v>1</v>
      </c>
      <c r="N200" t="b">
        <f t="shared" si="7"/>
        <v>1</v>
      </c>
    </row>
    <row r="201" spans="1:14">
      <c r="A201" s="1" t="s">
        <v>1161</v>
      </c>
      <c r="B201" s="1">
        <v>19.21922</v>
      </c>
      <c r="C201" s="1">
        <v>19.21922</v>
      </c>
      <c r="D201" s="1" t="s">
        <v>3</v>
      </c>
      <c r="E201" s="1" t="s">
        <v>3</v>
      </c>
      <c r="F201" s="1">
        <v>19.21922</v>
      </c>
      <c r="G201" s="1">
        <v>19.21922</v>
      </c>
      <c r="H201" s="1" t="s">
        <v>3</v>
      </c>
      <c r="I201" s="1" t="s">
        <v>3</v>
      </c>
      <c r="J201" s="1"/>
      <c r="K201" s="16" t="s">
        <v>30</v>
      </c>
      <c r="L201" s="16" t="s">
        <v>29</v>
      </c>
      <c r="M201" t="b">
        <f t="shared" si="6"/>
        <v>1</v>
      </c>
      <c r="N201" t="b">
        <f t="shared" si="7"/>
        <v>1</v>
      </c>
    </row>
    <row r="202" spans="1:14">
      <c r="A202" s="1" t="s">
        <v>1162</v>
      </c>
      <c r="B202" s="1">
        <v>3376.65</v>
      </c>
      <c r="C202" s="1">
        <v>3367.55</v>
      </c>
      <c r="D202" s="1" t="s">
        <v>1</v>
      </c>
      <c r="E202" s="1" t="s">
        <v>1</v>
      </c>
      <c r="F202" s="1">
        <v>2747.5</v>
      </c>
      <c r="G202" s="1">
        <v>3365.85</v>
      </c>
      <c r="H202" s="1" t="s">
        <v>1</v>
      </c>
      <c r="I202" s="1" t="s">
        <v>1</v>
      </c>
      <c r="J202" s="1"/>
      <c r="K202" s="16" t="s">
        <v>36</v>
      </c>
      <c r="L202" s="16" t="s">
        <v>29</v>
      </c>
      <c r="M202" t="b">
        <f t="shared" si="6"/>
        <v>1</v>
      </c>
      <c r="N202" t="b">
        <f t="shared" si="7"/>
        <v>1</v>
      </c>
    </row>
    <row r="203" spans="1:14">
      <c r="A203" s="1" t="s">
        <v>1163</v>
      </c>
      <c r="B203" s="1">
        <v>549006.1</v>
      </c>
      <c r="C203" s="1">
        <v>516183.5</v>
      </c>
      <c r="D203" s="1" t="s">
        <v>1</v>
      </c>
      <c r="E203" s="1" t="s">
        <v>1</v>
      </c>
      <c r="F203" s="1">
        <v>504824.7</v>
      </c>
      <c r="G203" s="1">
        <v>373939.1</v>
      </c>
      <c r="H203" s="1" t="s">
        <v>1</v>
      </c>
      <c r="I203" s="1" t="s">
        <v>1</v>
      </c>
      <c r="J203" s="1"/>
      <c r="K203" s="16" t="s">
        <v>30</v>
      </c>
      <c r="L203" s="16" t="s">
        <v>29</v>
      </c>
      <c r="M203" t="b">
        <f t="shared" si="6"/>
        <v>1</v>
      </c>
      <c r="N203" t="b">
        <f t="shared" si="7"/>
        <v>1</v>
      </c>
    </row>
    <row r="204" spans="1:14">
      <c r="A204" s="1" t="s">
        <v>1164</v>
      </c>
      <c r="B204" s="1">
        <v>1007.9</v>
      </c>
      <c r="C204" s="1">
        <v>964.1</v>
      </c>
      <c r="D204" s="1" t="s">
        <v>1</v>
      </c>
      <c r="E204" s="1" t="s">
        <v>1</v>
      </c>
      <c r="F204" s="1">
        <v>140.93</v>
      </c>
      <c r="G204" s="1">
        <v>964.1</v>
      </c>
      <c r="H204" s="1" t="s">
        <v>1</v>
      </c>
      <c r="I204" s="1" t="s">
        <v>1</v>
      </c>
      <c r="J204" s="1"/>
      <c r="K204" s="16" t="s">
        <v>36</v>
      </c>
      <c r="L204" s="16" t="s">
        <v>54</v>
      </c>
      <c r="M204" t="b">
        <f t="shared" si="6"/>
        <v>1</v>
      </c>
      <c r="N204" t="b">
        <f t="shared" si="7"/>
        <v>1</v>
      </c>
    </row>
    <row r="205" spans="1:14">
      <c r="A205" s="1" t="s">
        <v>1165</v>
      </c>
      <c r="B205" s="1">
        <v>8158.4</v>
      </c>
      <c r="C205" s="1">
        <v>7960.5</v>
      </c>
      <c r="D205" s="1" t="s">
        <v>1</v>
      </c>
      <c r="E205" s="1" t="s">
        <v>1</v>
      </c>
      <c r="F205" s="1">
        <v>5260.24</v>
      </c>
      <c r="G205" s="1">
        <v>5869.63</v>
      </c>
      <c r="H205" s="1" t="s">
        <v>1</v>
      </c>
      <c r="I205" s="1" t="s">
        <v>1</v>
      </c>
      <c r="J205" s="1"/>
      <c r="K205" s="16" t="s">
        <v>36</v>
      </c>
      <c r="L205" s="16" t="s">
        <v>29</v>
      </c>
      <c r="M205" t="b">
        <f t="shared" si="6"/>
        <v>1</v>
      </c>
      <c r="N205" t="b">
        <f t="shared" si="7"/>
        <v>1</v>
      </c>
    </row>
    <row r="206" spans="1:14">
      <c r="A206" s="1" t="s">
        <v>1166</v>
      </c>
      <c r="B206" s="1">
        <v>52155.1</v>
      </c>
      <c r="C206" s="1">
        <v>51683.5</v>
      </c>
      <c r="D206" s="1" t="s">
        <v>1</v>
      </c>
      <c r="E206" s="1" t="s">
        <v>1</v>
      </c>
      <c r="F206" s="1">
        <v>30028.94</v>
      </c>
      <c r="G206" s="1">
        <v>29201.8</v>
      </c>
      <c r="H206" s="1" t="s">
        <v>1</v>
      </c>
      <c r="I206" s="1" t="s">
        <v>1</v>
      </c>
      <c r="J206" s="1"/>
      <c r="K206" s="16" t="s">
        <v>36</v>
      </c>
      <c r="L206" s="16" t="s">
        <v>29</v>
      </c>
      <c r="M206" t="b">
        <f t="shared" si="6"/>
        <v>1</v>
      </c>
      <c r="N206" t="b">
        <f t="shared" si="7"/>
        <v>1</v>
      </c>
    </row>
    <row r="207" spans="1:14">
      <c r="A207" s="1" t="s">
        <v>1167</v>
      </c>
      <c r="B207" s="1">
        <v>27.45</v>
      </c>
      <c r="C207" s="1">
        <v>27.15</v>
      </c>
      <c r="D207" s="1" t="s">
        <v>3</v>
      </c>
      <c r="E207" s="1" t="s">
        <v>3</v>
      </c>
      <c r="F207" s="1">
        <v>27.45</v>
      </c>
      <c r="G207" s="1">
        <v>23.024999999999999</v>
      </c>
      <c r="H207" s="1" t="s">
        <v>3</v>
      </c>
      <c r="I207" s="1" t="s">
        <v>3</v>
      </c>
      <c r="J207" s="1"/>
      <c r="K207" s="16" t="s">
        <v>36</v>
      </c>
      <c r="L207" s="16" t="s">
        <v>29</v>
      </c>
      <c r="M207" t="b">
        <f t="shared" si="6"/>
        <v>1</v>
      </c>
      <c r="N207" t="b">
        <f t="shared" si="7"/>
        <v>1</v>
      </c>
    </row>
    <row r="208" spans="1:14">
      <c r="A208" s="1" t="s">
        <v>1168</v>
      </c>
      <c r="B208" s="1">
        <v>418.59</v>
      </c>
      <c r="C208" s="1">
        <v>418.69</v>
      </c>
      <c r="D208" s="1" t="s">
        <v>1</v>
      </c>
      <c r="E208" s="1" t="s">
        <v>1</v>
      </c>
      <c r="F208" s="1">
        <v>363.04500000000002</v>
      </c>
      <c r="G208" s="1">
        <v>317.29500000000002</v>
      </c>
      <c r="H208" s="1" t="s">
        <v>1</v>
      </c>
      <c r="I208" s="1" t="s">
        <v>1</v>
      </c>
      <c r="J208" s="1"/>
      <c r="K208" s="16" t="s">
        <v>36</v>
      </c>
      <c r="L208" s="16" t="s">
        <v>29</v>
      </c>
      <c r="M208" t="b">
        <f t="shared" si="6"/>
        <v>1</v>
      </c>
      <c r="N208" t="b">
        <f t="shared" si="7"/>
        <v>1</v>
      </c>
    </row>
    <row r="209" spans="1:14">
      <c r="A209" s="1" t="s">
        <v>1169</v>
      </c>
      <c r="B209" s="1">
        <v>321760</v>
      </c>
      <c r="C209" s="1">
        <v>223970.5</v>
      </c>
      <c r="D209" s="1" t="s">
        <v>1</v>
      </c>
      <c r="E209" s="1" t="s">
        <v>1</v>
      </c>
      <c r="F209" s="1">
        <v>248493.6</v>
      </c>
      <c r="G209" s="1">
        <v>155391.5</v>
      </c>
      <c r="H209" s="1" t="s">
        <v>1</v>
      </c>
      <c r="I209" s="1" t="s">
        <v>1</v>
      </c>
      <c r="J209" s="1"/>
      <c r="K209" s="16" t="s">
        <v>30</v>
      </c>
      <c r="L209" s="16" t="s">
        <v>29</v>
      </c>
      <c r="M209" t="b">
        <f t="shared" si="6"/>
        <v>1</v>
      </c>
      <c r="N209" t="b">
        <f t="shared" si="7"/>
        <v>1</v>
      </c>
    </row>
    <row r="210" spans="1:14">
      <c r="A210" s="1" t="s">
        <v>1170</v>
      </c>
      <c r="B210" s="1">
        <v>146.80000000000001</v>
      </c>
      <c r="C210" s="1">
        <v>145.65</v>
      </c>
      <c r="D210" s="1" t="s">
        <v>1</v>
      </c>
      <c r="E210" s="1" t="s">
        <v>1</v>
      </c>
      <c r="F210" s="1">
        <v>68.465000000000003</v>
      </c>
      <c r="G210" s="1">
        <v>72.504999999999995</v>
      </c>
      <c r="H210" s="1" t="s">
        <v>2</v>
      </c>
      <c r="I210" s="1" t="s">
        <v>2</v>
      </c>
      <c r="J210" s="1"/>
      <c r="K210" s="16" t="s">
        <v>36</v>
      </c>
      <c r="L210" s="16" t="s">
        <v>29</v>
      </c>
      <c r="M210" t="b">
        <f t="shared" si="6"/>
        <v>0</v>
      </c>
      <c r="N210" t="b">
        <f t="shared" si="7"/>
        <v>1</v>
      </c>
    </row>
    <row r="211" spans="1:14">
      <c r="A211" s="1" t="s">
        <v>1171</v>
      </c>
      <c r="B211" s="1">
        <v>63.65</v>
      </c>
      <c r="C211" s="1">
        <v>45.25</v>
      </c>
      <c r="D211" s="1" t="s">
        <v>2</v>
      </c>
      <c r="E211" s="1" t="s">
        <v>3</v>
      </c>
      <c r="F211" s="1">
        <v>31.824999999999999</v>
      </c>
      <c r="G211" s="1">
        <v>22.625</v>
      </c>
      <c r="H211" s="1" t="s">
        <v>3</v>
      </c>
      <c r="I211" s="1" t="s">
        <v>3</v>
      </c>
      <c r="J211" s="1"/>
      <c r="K211" s="16" t="s">
        <v>30</v>
      </c>
      <c r="L211" s="16" t="s">
        <v>29</v>
      </c>
      <c r="M211" t="b">
        <f t="shared" si="6"/>
        <v>0</v>
      </c>
      <c r="N211" t="b">
        <f t="shared" si="7"/>
        <v>1</v>
      </c>
    </row>
    <row r="212" spans="1:14">
      <c r="A212" s="1" t="s">
        <v>1172</v>
      </c>
      <c r="B212" s="1">
        <v>58614.46</v>
      </c>
      <c r="C212" s="1">
        <v>41363.5</v>
      </c>
      <c r="D212" s="1" t="s">
        <v>1</v>
      </c>
      <c r="E212" s="1" t="s">
        <v>1</v>
      </c>
      <c r="F212" s="1">
        <v>48742.26</v>
      </c>
      <c r="G212" s="1">
        <v>32173.63</v>
      </c>
      <c r="H212" s="1" t="s">
        <v>1</v>
      </c>
      <c r="I212" s="1" t="s">
        <v>1</v>
      </c>
      <c r="J212" s="1"/>
      <c r="K212" s="16" t="s">
        <v>30</v>
      </c>
      <c r="L212" s="16" t="s">
        <v>29</v>
      </c>
      <c r="M212" t="b">
        <f t="shared" si="6"/>
        <v>1</v>
      </c>
      <c r="N212" t="b">
        <f t="shared" si="7"/>
        <v>1</v>
      </c>
    </row>
    <row r="213" spans="1:14">
      <c r="A213" s="1" t="s">
        <v>1173</v>
      </c>
      <c r="B213" s="1">
        <v>2387</v>
      </c>
      <c r="C213" s="1">
        <v>2387</v>
      </c>
      <c r="D213" s="1" t="s">
        <v>1</v>
      </c>
      <c r="E213" s="1" t="s">
        <v>1</v>
      </c>
      <c r="F213" s="1">
        <v>238.7</v>
      </c>
      <c r="G213" s="1">
        <v>238.7</v>
      </c>
      <c r="H213" s="1" t="s">
        <v>1</v>
      </c>
      <c r="I213" s="1" t="s">
        <v>1</v>
      </c>
      <c r="J213" s="1"/>
      <c r="K213" s="16" t="s">
        <v>36</v>
      </c>
      <c r="L213" s="16" t="s">
        <v>42</v>
      </c>
      <c r="M213" t="b">
        <f t="shared" si="6"/>
        <v>1</v>
      </c>
      <c r="N213" t="b">
        <f t="shared" si="7"/>
        <v>1</v>
      </c>
    </row>
    <row r="214" spans="1:14">
      <c r="A214" s="1" t="s">
        <v>1174</v>
      </c>
      <c r="B214" s="1">
        <v>60592</v>
      </c>
      <c r="C214" s="1">
        <v>59685.5</v>
      </c>
      <c r="D214" s="1" t="s">
        <v>1</v>
      </c>
      <c r="E214" s="1" t="s">
        <v>1</v>
      </c>
      <c r="F214" s="1">
        <v>38434.69</v>
      </c>
      <c r="G214" s="1">
        <v>32345.03</v>
      </c>
      <c r="H214" s="1" t="s">
        <v>1</v>
      </c>
      <c r="I214" s="1" t="s">
        <v>1</v>
      </c>
      <c r="J214" s="1"/>
      <c r="K214" s="16" t="s">
        <v>36</v>
      </c>
      <c r="L214" s="16" t="s">
        <v>29</v>
      </c>
      <c r="M214" t="b">
        <f t="shared" si="6"/>
        <v>1</v>
      </c>
      <c r="N214" t="b">
        <f t="shared" si="7"/>
        <v>1</v>
      </c>
    </row>
    <row r="215" spans="1:14">
      <c r="A215" s="1" t="s">
        <v>1175</v>
      </c>
      <c r="B215" s="1">
        <v>4955</v>
      </c>
      <c r="C215" s="1">
        <v>4955</v>
      </c>
      <c r="D215" s="1" t="s">
        <v>1</v>
      </c>
      <c r="E215" s="1" t="s">
        <v>1</v>
      </c>
      <c r="F215" s="1">
        <v>495.5</v>
      </c>
      <c r="G215" s="1">
        <v>4955</v>
      </c>
      <c r="H215" s="1" t="s">
        <v>1</v>
      </c>
      <c r="I215" s="1" t="s">
        <v>1</v>
      </c>
      <c r="J215" s="1"/>
      <c r="K215" s="16" t="s">
        <v>36</v>
      </c>
      <c r="L215" s="16" t="s">
        <v>42</v>
      </c>
      <c r="M215" t="b">
        <f t="shared" si="6"/>
        <v>1</v>
      </c>
      <c r="N215" t="b">
        <f t="shared" si="7"/>
        <v>1</v>
      </c>
    </row>
    <row r="216" spans="1:14">
      <c r="A216" s="1" t="s">
        <v>1176</v>
      </c>
      <c r="B216" s="1">
        <v>0</v>
      </c>
      <c r="C216" s="1">
        <v>0</v>
      </c>
      <c r="D216" s="1" t="s">
        <v>4</v>
      </c>
      <c r="E216" s="1" t="s">
        <v>4</v>
      </c>
      <c r="F216" s="1">
        <v>0</v>
      </c>
      <c r="G216" s="1">
        <v>0</v>
      </c>
      <c r="H216" s="1" t="s">
        <v>4</v>
      </c>
      <c r="I216" s="1" t="s">
        <v>4</v>
      </c>
      <c r="J216" s="1"/>
      <c r="K216" s="16" t="s">
        <v>30</v>
      </c>
      <c r="L216" s="16" t="s">
        <v>29</v>
      </c>
      <c r="M216" t="b">
        <f t="shared" si="6"/>
        <v>1</v>
      </c>
      <c r="N216" t="b">
        <f t="shared" si="7"/>
        <v>1</v>
      </c>
    </row>
    <row r="217" spans="1:14">
      <c r="A217" s="1" t="s">
        <v>1177</v>
      </c>
      <c r="B217" s="1">
        <v>9976</v>
      </c>
      <c r="C217" s="1">
        <v>9267.1</v>
      </c>
      <c r="D217" s="1" t="s">
        <v>1</v>
      </c>
      <c r="E217" s="1" t="s">
        <v>1</v>
      </c>
      <c r="F217" s="1">
        <v>9976</v>
      </c>
      <c r="G217" s="1">
        <v>9267.1</v>
      </c>
      <c r="H217" s="1" t="s">
        <v>1</v>
      </c>
      <c r="I217" s="1" t="s">
        <v>1</v>
      </c>
      <c r="J217" s="1"/>
      <c r="K217" s="16" t="s">
        <v>36</v>
      </c>
      <c r="L217" s="16" t="s">
        <v>29</v>
      </c>
      <c r="M217" t="b">
        <f t="shared" si="6"/>
        <v>1</v>
      </c>
      <c r="N217" t="b">
        <f t="shared" si="7"/>
        <v>1</v>
      </c>
    </row>
    <row r="218" spans="1:14">
      <c r="A218" s="1" t="s">
        <v>1178</v>
      </c>
      <c r="B218" s="1">
        <v>10792.1</v>
      </c>
      <c r="C218" s="1">
        <v>10062.5</v>
      </c>
      <c r="D218" s="1" t="s">
        <v>1</v>
      </c>
      <c r="E218" s="1" t="s">
        <v>1</v>
      </c>
      <c r="F218" s="1">
        <v>5354.28</v>
      </c>
      <c r="G218" s="1">
        <v>8959.48</v>
      </c>
      <c r="H218" s="1" t="s">
        <v>1</v>
      </c>
      <c r="I218" s="1" t="s">
        <v>1</v>
      </c>
      <c r="J218" s="1"/>
      <c r="K218" s="16" t="s">
        <v>36</v>
      </c>
      <c r="L218" s="16" t="s">
        <v>29</v>
      </c>
      <c r="M218" t="b">
        <f t="shared" si="6"/>
        <v>1</v>
      </c>
      <c r="N218" t="b">
        <f t="shared" si="7"/>
        <v>1</v>
      </c>
    </row>
    <row r="219" spans="1:14">
      <c r="A219" s="1" t="s">
        <v>1179</v>
      </c>
      <c r="B219" s="1">
        <v>21546.6</v>
      </c>
      <c r="C219" s="1">
        <v>13517.4</v>
      </c>
      <c r="D219" s="1" t="s">
        <v>1</v>
      </c>
      <c r="E219" s="1" t="s">
        <v>1</v>
      </c>
      <c r="F219" s="1">
        <v>21546.6</v>
      </c>
      <c r="G219" s="1">
        <v>13517.4</v>
      </c>
      <c r="H219" s="1" t="s">
        <v>1</v>
      </c>
      <c r="I219" s="1" t="s">
        <v>1</v>
      </c>
      <c r="J219" s="1"/>
      <c r="K219" s="16" t="s">
        <v>30</v>
      </c>
      <c r="L219" s="16" t="s">
        <v>29</v>
      </c>
      <c r="M219" t="b">
        <f t="shared" si="6"/>
        <v>1</v>
      </c>
      <c r="N219" t="b">
        <f t="shared" si="7"/>
        <v>1</v>
      </c>
    </row>
    <row r="220" spans="1:14">
      <c r="A220" s="1" t="s">
        <v>1180</v>
      </c>
      <c r="B220" s="1">
        <v>61036.53</v>
      </c>
      <c r="C220" s="1">
        <v>48648.37</v>
      </c>
      <c r="D220" s="1" t="s">
        <v>1</v>
      </c>
      <c r="E220" s="1" t="s">
        <v>1</v>
      </c>
      <c r="F220" s="1">
        <v>61036.53</v>
      </c>
      <c r="G220" s="1">
        <v>48648.37</v>
      </c>
      <c r="H220" s="1" t="s">
        <v>1</v>
      </c>
      <c r="I220" s="1" t="s">
        <v>1</v>
      </c>
      <c r="J220" s="1"/>
      <c r="K220" s="16" t="s">
        <v>30</v>
      </c>
      <c r="L220" s="16" t="s">
        <v>29</v>
      </c>
      <c r="M220" t="b">
        <f t="shared" si="6"/>
        <v>1</v>
      </c>
      <c r="N220" t="b">
        <f t="shared" si="7"/>
        <v>1</v>
      </c>
    </row>
    <row r="221" spans="1:14">
      <c r="A221" s="1" t="s">
        <v>1181</v>
      </c>
      <c r="B221" s="1">
        <v>17685.2</v>
      </c>
      <c r="C221" s="1">
        <v>17196.099999999999</v>
      </c>
      <c r="D221" s="1" t="s">
        <v>1</v>
      </c>
      <c r="E221" s="1" t="s">
        <v>1</v>
      </c>
      <c r="F221" s="1">
        <v>17685.2</v>
      </c>
      <c r="G221" s="1">
        <v>17196.099999999999</v>
      </c>
      <c r="H221" s="1" t="s">
        <v>1</v>
      </c>
      <c r="I221" s="1" t="s">
        <v>1</v>
      </c>
      <c r="J221" s="1"/>
      <c r="K221" s="16" t="s">
        <v>30</v>
      </c>
      <c r="L221" s="16" t="s">
        <v>29</v>
      </c>
      <c r="M221" t="b">
        <f t="shared" si="6"/>
        <v>1</v>
      </c>
      <c r="N221" t="b">
        <f t="shared" si="7"/>
        <v>1</v>
      </c>
    </row>
    <row r="222" spans="1:14">
      <c r="A222" s="1" t="s">
        <v>1182</v>
      </c>
      <c r="B222" s="1">
        <v>26.9</v>
      </c>
      <c r="C222" s="1">
        <v>26.9</v>
      </c>
      <c r="D222" s="1" t="s">
        <v>3</v>
      </c>
      <c r="E222" s="1" t="s">
        <v>3</v>
      </c>
      <c r="F222" s="1">
        <v>17.7</v>
      </c>
      <c r="G222" s="1">
        <v>6.09</v>
      </c>
      <c r="H222" s="1" t="s">
        <v>3</v>
      </c>
      <c r="I222" s="1" t="s">
        <v>3</v>
      </c>
      <c r="J222" s="1"/>
      <c r="K222" s="16" t="s">
        <v>36</v>
      </c>
      <c r="L222" s="16" t="s">
        <v>42</v>
      </c>
      <c r="M222" t="b">
        <f t="shared" si="6"/>
        <v>1</v>
      </c>
      <c r="N222" t="b">
        <f t="shared" si="7"/>
        <v>1</v>
      </c>
    </row>
    <row r="223" spans="1:14">
      <c r="A223" s="1" t="s">
        <v>1183</v>
      </c>
      <c r="B223" s="1">
        <v>0</v>
      </c>
      <c r="C223" s="1">
        <v>0</v>
      </c>
      <c r="D223" s="1" t="s">
        <v>4</v>
      </c>
      <c r="E223" s="1" t="s">
        <v>4</v>
      </c>
      <c r="F223" s="1">
        <v>0</v>
      </c>
      <c r="G223" s="1">
        <v>0</v>
      </c>
      <c r="H223" s="1" t="s">
        <v>4</v>
      </c>
      <c r="I223" s="1" t="s">
        <v>4</v>
      </c>
      <c r="J223" s="1"/>
      <c r="K223" s="16" t="s">
        <v>36</v>
      </c>
      <c r="L223" s="16" t="s">
        <v>29</v>
      </c>
      <c r="M223" t="b">
        <f t="shared" si="6"/>
        <v>1</v>
      </c>
      <c r="N223" t="b">
        <f t="shared" si="7"/>
        <v>1</v>
      </c>
    </row>
    <row r="224" spans="1:14">
      <c r="A224" s="1" t="s">
        <v>1184</v>
      </c>
      <c r="B224" s="1">
        <v>138316.1</v>
      </c>
      <c r="C224" s="1">
        <v>98535.6</v>
      </c>
      <c r="D224" s="1" t="s">
        <v>1</v>
      </c>
      <c r="E224" s="1" t="s">
        <v>1</v>
      </c>
      <c r="F224" s="1">
        <v>114974.6</v>
      </c>
      <c r="G224" s="1">
        <v>66648</v>
      </c>
      <c r="H224" s="1" t="s">
        <v>1</v>
      </c>
      <c r="I224" s="1" t="s">
        <v>1</v>
      </c>
      <c r="J224" s="1"/>
      <c r="K224" s="16" t="s">
        <v>30</v>
      </c>
      <c r="L224" s="16" t="s">
        <v>29</v>
      </c>
      <c r="M224" t="b">
        <f t="shared" si="6"/>
        <v>1</v>
      </c>
      <c r="N224" t="b">
        <f t="shared" si="7"/>
        <v>1</v>
      </c>
    </row>
    <row r="225" spans="1:14">
      <c r="A225" s="1" t="s">
        <v>1185</v>
      </c>
      <c r="B225" s="1">
        <v>11162.05</v>
      </c>
      <c r="C225" s="1">
        <v>9214.2000000000007</v>
      </c>
      <c r="D225" s="1" t="s">
        <v>1</v>
      </c>
      <c r="E225" s="1" t="s">
        <v>1</v>
      </c>
      <c r="F225" s="1">
        <v>11095.32</v>
      </c>
      <c r="G225" s="1">
        <v>8963.0249999999996</v>
      </c>
      <c r="H225" s="1" t="s">
        <v>1</v>
      </c>
      <c r="I225" s="1" t="s">
        <v>1</v>
      </c>
      <c r="J225" s="1"/>
      <c r="K225" s="16" t="s">
        <v>30</v>
      </c>
      <c r="L225" s="16" t="s">
        <v>29</v>
      </c>
      <c r="M225" t="b">
        <f t="shared" si="6"/>
        <v>1</v>
      </c>
      <c r="N225" t="b">
        <f t="shared" si="7"/>
        <v>1</v>
      </c>
    </row>
    <row r="226" spans="1:14">
      <c r="A226" s="1" t="s">
        <v>1186</v>
      </c>
      <c r="B226" s="1">
        <v>0</v>
      </c>
      <c r="C226" s="1">
        <v>0</v>
      </c>
      <c r="D226" s="1" t="s">
        <v>4</v>
      </c>
      <c r="E226" s="1" t="s">
        <v>4</v>
      </c>
      <c r="F226" s="1">
        <v>0</v>
      </c>
      <c r="G226" s="1">
        <v>0</v>
      </c>
      <c r="H226" s="1" t="s">
        <v>4</v>
      </c>
      <c r="I226" s="1" t="s">
        <v>4</v>
      </c>
      <c r="J226" s="1"/>
      <c r="K226" s="16" t="s">
        <v>36</v>
      </c>
      <c r="L226" s="16" t="s">
        <v>29</v>
      </c>
      <c r="M226" t="b">
        <f t="shared" si="6"/>
        <v>1</v>
      </c>
      <c r="N226" t="b">
        <f t="shared" si="7"/>
        <v>1</v>
      </c>
    </row>
    <row r="227" spans="1:14">
      <c r="A227" s="1" t="s">
        <v>1187</v>
      </c>
      <c r="B227" s="1">
        <v>229.53</v>
      </c>
      <c r="C227" s="1">
        <v>229.79</v>
      </c>
      <c r="D227" s="1" t="s">
        <v>1</v>
      </c>
      <c r="E227" s="1" t="s">
        <v>1</v>
      </c>
      <c r="F227" s="1">
        <v>115.776</v>
      </c>
      <c r="G227" s="1">
        <v>114.071</v>
      </c>
      <c r="H227" s="1" t="s">
        <v>1</v>
      </c>
      <c r="I227" s="1" t="s">
        <v>1</v>
      </c>
      <c r="J227" s="1"/>
      <c r="K227" s="16" t="s">
        <v>36</v>
      </c>
      <c r="L227" s="16" t="s">
        <v>42</v>
      </c>
      <c r="M227" t="b">
        <f t="shared" si="6"/>
        <v>1</v>
      </c>
      <c r="N227" t="b">
        <f t="shared" si="7"/>
        <v>1</v>
      </c>
    </row>
    <row r="228" spans="1:14">
      <c r="A228" s="1" t="s">
        <v>1188</v>
      </c>
      <c r="B228" s="1">
        <v>86192.2</v>
      </c>
      <c r="C228" s="1">
        <v>79655</v>
      </c>
      <c r="D228" s="1" t="s">
        <v>1</v>
      </c>
      <c r="E228" s="1" t="s">
        <v>1</v>
      </c>
      <c r="F228" s="1">
        <v>84755.69</v>
      </c>
      <c r="G228" s="1">
        <v>75035.75</v>
      </c>
      <c r="H228" s="1" t="s">
        <v>1</v>
      </c>
      <c r="I228" s="1" t="s">
        <v>1</v>
      </c>
      <c r="J228" s="1"/>
      <c r="K228" s="16" t="s">
        <v>30</v>
      </c>
      <c r="L228" s="16" t="s">
        <v>29</v>
      </c>
      <c r="M228" t="b">
        <f t="shared" si="6"/>
        <v>1</v>
      </c>
      <c r="N228" t="b">
        <f t="shared" si="7"/>
        <v>1</v>
      </c>
    </row>
    <row r="229" spans="1:14">
      <c r="A229" s="1" t="s">
        <v>1189</v>
      </c>
      <c r="B229" s="1">
        <v>10360</v>
      </c>
      <c r="C229" s="1">
        <v>6875.1</v>
      </c>
      <c r="D229" s="1" t="s">
        <v>1</v>
      </c>
      <c r="E229" s="1" t="s">
        <v>1</v>
      </c>
      <c r="F229" s="1">
        <v>10360</v>
      </c>
      <c r="G229" s="1">
        <v>6875.1</v>
      </c>
      <c r="H229" s="1" t="s">
        <v>1</v>
      </c>
      <c r="I229" s="1" t="s">
        <v>1</v>
      </c>
      <c r="J229" s="1"/>
      <c r="K229" s="16" t="s">
        <v>30</v>
      </c>
      <c r="L229" s="16" t="s">
        <v>29</v>
      </c>
      <c r="M229" t="b">
        <f t="shared" si="6"/>
        <v>1</v>
      </c>
      <c r="N229" t="b">
        <f t="shared" si="7"/>
        <v>1</v>
      </c>
    </row>
    <row r="230" spans="1:14">
      <c r="A230" s="1" t="s">
        <v>1190</v>
      </c>
      <c r="B230" s="1">
        <v>61957.120000000003</v>
      </c>
      <c r="C230" s="1">
        <v>51786.63</v>
      </c>
      <c r="D230" s="1" t="s">
        <v>1</v>
      </c>
      <c r="E230" s="1" t="s">
        <v>1</v>
      </c>
      <c r="F230" s="1">
        <v>55196.9</v>
      </c>
      <c r="G230" s="1">
        <v>36837.879999999997</v>
      </c>
      <c r="H230" s="1" t="s">
        <v>1</v>
      </c>
      <c r="I230" s="1" t="s">
        <v>1</v>
      </c>
      <c r="J230" s="1"/>
      <c r="K230" s="16" t="s">
        <v>30</v>
      </c>
      <c r="L230" s="16" t="s">
        <v>29</v>
      </c>
      <c r="M230" t="b">
        <f t="shared" si="6"/>
        <v>1</v>
      </c>
      <c r="N230" t="b">
        <f t="shared" si="7"/>
        <v>1</v>
      </c>
    </row>
    <row r="231" spans="1:14">
      <c r="A231" s="1" t="s">
        <v>1191</v>
      </c>
      <c r="B231" s="1">
        <v>7186.8</v>
      </c>
      <c r="C231" s="1">
        <v>5447.1</v>
      </c>
      <c r="D231" s="1" t="s">
        <v>1</v>
      </c>
      <c r="E231" s="1" t="s">
        <v>1</v>
      </c>
      <c r="F231" s="1">
        <v>4680.78</v>
      </c>
      <c r="G231" s="1">
        <v>3196.72</v>
      </c>
      <c r="H231" s="1" t="s">
        <v>1</v>
      </c>
      <c r="I231" s="1" t="s">
        <v>1</v>
      </c>
      <c r="J231" s="1"/>
      <c r="K231" s="16" t="s">
        <v>30</v>
      </c>
      <c r="L231" s="16" t="s">
        <v>29</v>
      </c>
      <c r="M231" t="b">
        <f t="shared" si="6"/>
        <v>1</v>
      </c>
      <c r="N231" t="b">
        <f t="shared" si="7"/>
        <v>1</v>
      </c>
    </row>
    <row r="232" spans="1:14">
      <c r="A232" s="1" t="s">
        <v>1192</v>
      </c>
      <c r="B232" s="1">
        <v>10.262309999999999</v>
      </c>
      <c r="C232" s="1">
        <v>10.273820000000001</v>
      </c>
      <c r="D232" s="1" t="s">
        <v>3</v>
      </c>
      <c r="E232" s="1" t="s">
        <v>3</v>
      </c>
      <c r="F232" s="1">
        <v>8.3438789999999994</v>
      </c>
      <c r="G232" s="1">
        <v>6.3805800000000001</v>
      </c>
      <c r="H232" s="1" t="s">
        <v>3</v>
      </c>
      <c r="I232" s="1" t="s">
        <v>3</v>
      </c>
      <c r="J232" s="1"/>
      <c r="K232" s="16" t="s">
        <v>36</v>
      </c>
      <c r="L232" s="16" t="s">
        <v>29</v>
      </c>
      <c r="M232" t="b">
        <f t="shared" si="6"/>
        <v>1</v>
      </c>
      <c r="N232" t="b">
        <f t="shared" si="7"/>
        <v>1</v>
      </c>
    </row>
    <row r="233" spans="1:14">
      <c r="A233" s="1" t="s">
        <v>1193</v>
      </c>
      <c r="B233" s="1">
        <v>23.72</v>
      </c>
      <c r="C233" s="1">
        <v>23.72</v>
      </c>
      <c r="D233" s="1" t="s">
        <v>3</v>
      </c>
      <c r="E233" s="1" t="s">
        <v>3</v>
      </c>
      <c r="F233" s="1">
        <v>2.3719999999999999</v>
      </c>
      <c r="G233" s="1">
        <v>2.3719999999999999</v>
      </c>
      <c r="H233" s="1" t="s">
        <v>4</v>
      </c>
      <c r="I233" s="1" t="s">
        <v>4</v>
      </c>
      <c r="J233" s="1"/>
      <c r="K233" s="16" t="s">
        <v>30</v>
      </c>
      <c r="L233" s="16" t="s">
        <v>42</v>
      </c>
      <c r="M233" t="b">
        <f t="shared" si="6"/>
        <v>0</v>
      </c>
      <c r="N233" t="b">
        <f t="shared" si="7"/>
        <v>1</v>
      </c>
    </row>
    <row r="234" spans="1:14">
      <c r="A234" s="1" t="s">
        <v>1194</v>
      </c>
      <c r="B234" s="1">
        <v>30</v>
      </c>
      <c r="C234" s="1">
        <v>30</v>
      </c>
      <c r="D234" s="1" t="s">
        <v>3</v>
      </c>
      <c r="E234" s="1" t="s">
        <v>3</v>
      </c>
      <c r="F234" s="1">
        <v>20</v>
      </c>
      <c r="G234" s="1">
        <v>20</v>
      </c>
      <c r="H234" s="1" t="s">
        <v>3</v>
      </c>
      <c r="I234" s="1" t="s">
        <v>3</v>
      </c>
      <c r="J234" s="1"/>
      <c r="K234" s="16" t="s">
        <v>36</v>
      </c>
      <c r="L234" s="16" t="s">
        <v>964</v>
      </c>
      <c r="M234" t="b">
        <f t="shared" si="6"/>
        <v>1</v>
      </c>
      <c r="N234" t="b">
        <f t="shared" si="7"/>
        <v>1</v>
      </c>
    </row>
    <row r="235" spans="1:14">
      <c r="A235" s="1" t="s">
        <v>1195</v>
      </c>
      <c r="B235" s="1">
        <v>0</v>
      </c>
      <c r="C235" s="1">
        <v>0</v>
      </c>
      <c r="D235" s="1" t="s">
        <v>4</v>
      </c>
      <c r="E235" s="1" t="s">
        <v>4</v>
      </c>
      <c r="F235" s="1">
        <v>0</v>
      </c>
      <c r="G235" s="1">
        <v>0</v>
      </c>
      <c r="H235" s="1" t="s">
        <v>4</v>
      </c>
      <c r="I235" s="1" t="s">
        <v>4</v>
      </c>
      <c r="J235" s="1"/>
      <c r="K235" s="16" t="s">
        <v>30</v>
      </c>
      <c r="L235" s="16" t="s">
        <v>42</v>
      </c>
      <c r="M235" t="b">
        <f t="shared" si="6"/>
        <v>1</v>
      </c>
      <c r="N235" t="b">
        <f t="shared" si="7"/>
        <v>1</v>
      </c>
    </row>
    <row r="236" spans="1:14">
      <c r="A236" s="1" t="s">
        <v>1196</v>
      </c>
      <c r="B236" s="1">
        <v>407</v>
      </c>
      <c r="C236" s="1">
        <v>287.2</v>
      </c>
      <c r="D236" s="1" t="s">
        <v>1</v>
      </c>
      <c r="E236" s="1" t="s">
        <v>1</v>
      </c>
      <c r="F236" s="1">
        <v>351.25</v>
      </c>
      <c r="G236" s="1">
        <v>257.23</v>
      </c>
      <c r="H236" s="1" t="s">
        <v>1</v>
      </c>
      <c r="I236" s="1" t="s">
        <v>1</v>
      </c>
      <c r="J236" s="1"/>
      <c r="K236" s="16" t="s">
        <v>36</v>
      </c>
      <c r="L236" s="16" t="s">
        <v>29</v>
      </c>
      <c r="M236" t="b">
        <f t="shared" si="6"/>
        <v>1</v>
      </c>
      <c r="N236" t="b">
        <f t="shared" si="7"/>
        <v>1</v>
      </c>
    </row>
    <row r="237" spans="1:14">
      <c r="A237" s="1" t="s">
        <v>1197</v>
      </c>
      <c r="B237" s="1">
        <v>3.23</v>
      </c>
      <c r="C237" s="1">
        <v>3</v>
      </c>
      <c r="D237" s="1" t="s">
        <v>4</v>
      </c>
      <c r="E237" s="1" t="s">
        <v>4</v>
      </c>
      <c r="F237" s="1">
        <v>2.7930000000000001</v>
      </c>
      <c r="G237" s="1">
        <v>2.218</v>
      </c>
      <c r="H237" s="1" t="s">
        <v>4</v>
      </c>
      <c r="I237" s="1" t="s">
        <v>4</v>
      </c>
      <c r="J237" s="1"/>
      <c r="K237" s="16" t="s">
        <v>36</v>
      </c>
      <c r="L237" s="16" t="s">
        <v>42</v>
      </c>
      <c r="M237" t="b">
        <f t="shared" si="6"/>
        <v>1</v>
      </c>
      <c r="N237" t="b">
        <f t="shared" si="7"/>
        <v>1</v>
      </c>
    </row>
    <row r="238" spans="1:14">
      <c r="A238" s="1" t="s">
        <v>1198</v>
      </c>
      <c r="B238" s="1">
        <v>576341.6</v>
      </c>
      <c r="C238" s="1">
        <v>542167.5</v>
      </c>
      <c r="D238" s="1" t="s">
        <v>1</v>
      </c>
      <c r="E238" s="1" t="s">
        <v>1</v>
      </c>
      <c r="F238" s="1">
        <v>536438.80000000005</v>
      </c>
      <c r="G238" s="1">
        <v>456238.4</v>
      </c>
      <c r="H238" s="1" t="s">
        <v>1</v>
      </c>
      <c r="I238" s="1" t="s">
        <v>1</v>
      </c>
      <c r="J238" s="1"/>
      <c r="K238" s="16" t="s">
        <v>30</v>
      </c>
      <c r="L238" s="16" t="s">
        <v>29</v>
      </c>
      <c r="M238" t="b">
        <f t="shared" si="6"/>
        <v>1</v>
      </c>
      <c r="N238" t="b">
        <f t="shared" si="7"/>
        <v>1</v>
      </c>
    </row>
    <row r="239" spans="1:14">
      <c r="A239" s="1" t="s">
        <v>1199</v>
      </c>
      <c r="B239" s="1">
        <v>50.09</v>
      </c>
      <c r="C239" s="1">
        <v>0</v>
      </c>
      <c r="D239" s="1" t="s">
        <v>2</v>
      </c>
      <c r="E239" s="1" t="s">
        <v>4</v>
      </c>
      <c r="F239" s="1">
        <v>50.09</v>
      </c>
      <c r="G239" s="1">
        <v>0</v>
      </c>
      <c r="H239" s="1" t="s">
        <v>2</v>
      </c>
      <c r="I239" s="1" t="s">
        <v>4</v>
      </c>
      <c r="J239" s="1" t="s">
        <v>2617</v>
      </c>
      <c r="K239" s="16" t="s">
        <v>36</v>
      </c>
      <c r="L239" s="16" t="s">
        <v>964</v>
      </c>
      <c r="M239" t="b">
        <f t="shared" si="6"/>
        <v>1</v>
      </c>
      <c r="N239" t="b">
        <f t="shared" si="7"/>
        <v>0</v>
      </c>
    </row>
    <row r="240" spans="1:14">
      <c r="A240" s="1" t="s">
        <v>1200</v>
      </c>
      <c r="B240" s="1">
        <v>0</v>
      </c>
      <c r="C240" s="1">
        <v>0</v>
      </c>
      <c r="D240" s="1" t="s">
        <v>4</v>
      </c>
      <c r="E240" s="1" t="s">
        <v>4</v>
      </c>
      <c r="F240" s="1">
        <v>0</v>
      </c>
      <c r="G240" s="1">
        <v>0</v>
      </c>
      <c r="H240" s="1" t="s">
        <v>4</v>
      </c>
      <c r="I240" s="1" t="s">
        <v>4</v>
      </c>
      <c r="J240" s="1"/>
      <c r="K240" s="16" t="s">
        <v>36</v>
      </c>
      <c r="L240" s="16" t="s">
        <v>71</v>
      </c>
      <c r="M240" t="b">
        <f t="shared" si="6"/>
        <v>1</v>
      </c>
      <c r="N240" t="b">
        <f t="shared" si="7"/>
        <v>1</v>
      </c>
    </row>
    <row r="241" spans="1:14">
      <c r="A241" s="1" t="s">
        <v>1201</v>
      </c>
      <c r="B241" s="1">
        <v>10</v>
      </c>
      <c r="C241" s="1">
        <v>10</v>
      </c>
      <c r="D241" s="1" t="s">
        <v>3</v>
      </c>
      <c r="E241" s="1" t="s">
        <v>3</v>
      </c>
      <c r="F241" s="1">
        <v>10</v>
      </c>
      <c r="G241" s="1">
        <v>10</v>
      </c>
      <c r="H241" s="1" t="s">
        <v>3</v>
      </c>
      <c r="I241" s="1" t="s">
        <v>3</v>
      </c>
      <c r="J241" s="1"/>
      <c r="K241" s="16" t="s">
        <v>36</v>
      </c>
      <c r="L241" s="16" t="s">
        <v>71</v>
      </c>
      <c r="M241" t="b">
        <f t="shared" si="6"/>
        <v>1</v>
      </c>
      <c r="N241" t="b">
        <f t="shared" si="7"/>
        <v>1</v>
      </c>
    </row>
    <row r="242" spans="1:14">
      <c r="A242" s="1" t="s">
        <v>1202</v>
      </c>
      <c r="B242" s="1">
        <v>61.16</v>
      </c>
      <c r="C242" s="1">
        <v>61.33</v>
      </c>
      <c r="D242" s="1" t="s">
        <v>2</v>
      </c>
      <c r="E242" s="1" t="s">
        <v>2</v>
      </c>
      <c r="F242" s="1">
        <v>61.16</v>
      </c>
      <c r="G242" s="1">
        <v>59.594999999999999</v>
      </c>
      <c r="H242" s="1" t="s">
        <v>2</v>
      </c>
      <c r="I242" s="1" t="s">
        <v>2</v>
      </c>
      <c r="J242" s="1"/>
      <c r="K242" s="16" t="s">
        <v>36</v>
      </c>
      <c r="L242" s="16" t="s">
        <v>35</v>
      </c>
      <c r="M242" t="b">
        <f t="shared" si="6"/>
        <v>1</v>
      </c>
      <c r="N242" t="b">
        <f t="shared" si="7"/>
        <v>1</v>
      </c>
    </row>
    <row r="243" spans="1:14">
      <c r="A243" s="1" t="s">
        <v>1203</v>
      </c>
      <c r="B243" s="1">
        <v>404.8</v>
      </c>
      <c r="C243" s="1">
        <v>396.5</v>
      </c>
      <c r="D243" s="1" t="s">
        <v>1</v>
      </c>
      <c r="E243" s="1" t="s">
        <v>1</v>
      </c>
      <c r="F243" s="1">
        <v>404.8</v>
      </c>
      <c r="G243" s="1">
        <v>396.5</v>
      </c>
      <c r="H243" s="1" t="s">
        <v>1</v>
      </c>
      <c r="I243" s="1" t="s">
        <v>1</v>
      </c>
      <c r="J243" s="1"/>
      <c r="K243" s="16" t="s">
        <v>30</v>
      </c>
      <c r="L243" s="16" t="s">
        <v>29</v>
      </c>
      <c r="M243" t="b">
        <f t="shared" si="6"/>
        <v>1</v>
      </c>
      <c r="N243" t="b">
        <f t="shared" si="7"/>
        <v>1</v>
      </c>
    </row>
    <row r="244" spans="1:14">
      <c r="A244" s="1" t="s">
        <v>1204</v>
      </c>
      <c r="B244" s="1">
        <v>1856.2</v>
      </c>
      <c r="C244" s="1">
        <v>0</v>
      </c>
      <c r="D244" s="1" t="s">
        <v>1</v>
      </c>
      <c r="E244" s="1" t="s">
        <v>4</v>
      </c>
      <c r="F244" s="1">
        <v>1856.2</v>
      </c>
      <c r="G244" s="1">
        <v>0</v>
      </c>
      <c r="H244" s="1" t="s">
        <v>1</v>
      </c>
      <c r="I244" s="1" t="s">
        <v>4</v>
      </c>
      <c r="J244" s="1" t="s">
        <v>2617</v>
      </c>
      <c r="K244" s="16" t="s">
        <v>36</v>
      </c>
      <c r="L244" s="16" t="s">
        <v>71</v>
      </c>
      <c r="M244" t="b">
        <f t="shared" si="6"/>
        <v>1</v>
      </c>
      <c r="N244" t="b">
        <f t="shared" si="7"/>
        <v>0</v>
      </c>
    </row>
    <row r="245" spans="1:14">
      <c r="A245" s="1" t="s">
        <v>1205</v>
      </c>
      <c r="B245" s="1">
        <v>57.880839999999999</v>
      </c>
      <c r="C245" s="1">
        <v>57.880839999999999</v>
      </c>
      <c r="D245" s="1" t="s">
        <v>2</v>
      </c>
      <c r="E245" s="1" t="s">
        <v>2</v>
      </c>
      <c r="F245" s="1">
        <v>57.880839999999999</v>
      </c>
      <c r="G245" s="1">
        <v>20.04148</v>
      </c>
      <c r="H245" s="1" t="s">
        <v>2</v>
      </c>
      <c r="I245" s="1" t="s">
        <v>3</v>
      </c>
      <c r="J245" s="1" t="s">
        <v>2617</v>
      </c>
      <c r="K245" s="16" t="s">
        <v>30</v>
      </c>
      <c r="L245" s="16" t="s">
        <v>29</v>
      </c>
      <c r="M245" t="b">
        <f t="shared" si="6"/>
        <v>1</v>
      </c>
      <c r="N245" t="b">
        <f t="shared" si="7"/>
        <v>0</v>
      </c>
    </row>
    <row r="246" spans="1:14">
      <c r="A246" s="1" t="s">
        <v>1206</v>
      </c>
      <c r="B246" s="1">
        <v>3707.34</v>
      </c>
      <c r="C246" s="1">
        <v>409.72</v>
      </c>
      <c r="D246" s="1" t="s">
        <v>1</v>
      </c>
      <c r="E246" s="1" t="s">
        <v>1</v>
      </c>
      <c r="F246" s="1">
        <v>3707.3049999999998</v>
      </c>
      <c r="G246" s="1">
        <v>409.72</v>
      </c>
      <c r="H246" s="1" t="s">
        <v>1</v>
      </c>
      <c r="I246" s="1" t="s">
        <v>1</v>
      </c>
      <c r="J246" s="1"/>
      <c r="K246" s="16" t="s">
        <v>36</v>
      </c>
      <c r="L246" s="16" t="s">
        <v>29</v>
      </c>
      <c r="M246" t="b">
        <f t="shared" si="6"/>
        <v>1</v>
      </c>
      <c r="N246" t="b">
        <f t="shared" si="7"/>
        <v>1</v>
      </c>
    </row>
    <row r="247" spans="1:14">
      <c r="A247" s="1" t="s">
        <v>1207</v>
      </c>
      <c r="B247" s="1">
        <v>13629.3</v>
      </c>
      <c r="C247" s="1">
        <v>13630.3</v>
      </c>
      <c r="D247" s="1" t="s">
        <v>1</v>
      </c>
      <c r="E247" s="1" t="s">
        <v>1</v>
      </c>
      <c r="F247" s="1">
        <v>13629.3</v>
      </c>
      <c r="G247" s="1">
        <v>13630.3</v>
      </c>
      <c r="H247" s="1" t="s">
        <v>1</v>
      </c>
      <c r="I247" s="1" t="s">
        <v>1</v>
      </c>
      <c r="J247" s="1"/>
      <c r="K247" s="16" t="s">
        <v>36</v>
      </c>
      <c r="L247" s="16" t="s">
        <v>29</v>
      </c>
      <c r="M247" t="b">
        <f t="shared" si="6"/>
        <v>1</v>
      </c>
      <c r="N247" t="b">
        <f t="shared" si="7"/>
        <v>1</v>
      </c>
    </row>
    <row r="248" spans="1:14">
      <c r="A248" s="1" t="s">
        <v>1208</v>
      </c>
      <c r="B248" s="1">
        <v>12456.7</v>
      </c>
      <c r="C248" s="1">
        <v>12177.5</v>
      </c>
      <c r="D248" s="1" t="s">
        <v>1</v>
      </c>
      <c r="E248" s="1" t="s">
        <v>1</v>
      </c>
      <c r="F248" s="1">
        <v>12456.7</v>
      </c>
      <c r="G248" s="1">
        <v>12177.5</v>
      </c>
      <c r="H248" s="1" t="s">
        <v>1</v>
      </c>
      <c r="I248" s="1" t="s">
        <v>1</v>
      </c>
      <c r="J248" s="1"/>
      <c r="K248" s="16" t="s">
        <v>30</v>
      </c>
      <c r="L248" s="16" t="s">
        <v>29</v>
      </c>
      <c r="M248" t="b">
        <f t="shared" si="6"/>
        <v>1</v>
      </c>
      <c r="N248" t="b">
        <f t="shared" si="7"/>
        <v>1</v>
      </c>
    </row>
    <row r="249" spans="1:14">
      <c r="A249" s="1" t="s">
        <v>1209</v>
      </c>
      <c r="B249" s="1">
        <v>825.65</v>
      </c>
      <c r="C249" s="1">
        <v>261.75</v>
      </c>
      <c r="D249" s="1" t="s">
        <v>1</v>
      </c>
      <c r="E249" s="1" t="s">
        <v>1</v>
      </c>
      <c r="F249" s="1">
        <v>825.65</v>
      </c>
      <c r="G249" s="1">
        <v>261.75</v>
      </c>
      <c r="H249" s="1" t="s">
        <v>1</v>
      </c>
      <c r="I249" s="1" t="s">
        <v>1</v>
      </c>
      <c r="J249" s="1"/>
      <c r="K249" s="16" t="s">
        <v>36</v>
      </c>
      <c r="L249" s="16" t="s">
        <v>54</v>
      </c>
      <c r="M249" t="b">
        <f t="shared" si="6"/>
        <v>1</v>
      </c>
      <c r="N249" t="b">
        <f t="shared" si="7"/>
        <v>1</v>
      </c>
    </row>
    <row r="250" spans="1:14">
      <c r="A250" s="1" t="s">
        <v>1210</v>
      </c>
      <c r="B250" s="1">
        <v>478.95</v>
      </c>
      <c r="C250" s="1">
        <v>481.6</v>
      </c>
      <c r="D250" s="1" t="s">
        <v>1</v>
      </c>
      <c r="E250" s="1" t="s">
        <v>1</v>
      </c>
      <c r="F250" s="1">
        <v>165.33500000000001</v>
      </c>
      <c r="G250" s="1">
        <v>247.43</v>
      </c>
      <c r="H250" s="1" t="s">
        <v>1</v>
      </c>
      <c r="I250" s="1" t="s">
        <v>1</v>
      </c>
      <c r="J250" s="1"/>
      <c r="K250" s="16" t="s">
        <v>36</v>
      </c>
      <c r="L250" s="16" t="s">
        <v>54</v>
      </c>
      <c r="M250" t="b">
        <f t="shared" si="6"/>
        <v>1</v>
      </c>
      <c r="N250" t="b">
        <f t="shared" si="7"/>
        <v>1</v>
      </c>
    </row>
    <row r="251" spans="1:14">
      <c r="A251" s="1" t="s">
        <v>1211</v>
      </c>
      <c r="B251" s="1">
        <v>16085.11</v>
      </c>
      <c r="C251" s="1">
        <v>16261.7</v>
      </c>
      <c r="D251" s="1" t="s">
        <v>1</v>
      </c>
      <c r="E251" s="1" t="s">
        <v>1</v>
      </c>
      <c r="F251" s="1">
        <v>15388.3</v>
      </c>
      <c r="G251" s="1">
        <v>16086.38</v>
      </c>
      <c r="H251" s="1" t="s">
        <v>1</v>
      </c>
      <c r="I251" s="1" t="s">
        <v>1</v>
      </c>
      <c r="J251" s="1"/>
      <c r="K251" s="16" t="s">
        <v>30</v>
      </c>
      <c r="L251" s="16" t="s">
        <v>29</v>
      </c>
      <c r="M251" t="b">
        <f t="shared" si="6"/>
        <v>1</v>
      </c>
      <c r="N251" t="b">
        <f t="shared" si="7"/>
        <v>1</v>
      </c>
    </row>
    <row r="252" spans="1:14">
      <c r="A252" s="1" t="s">
        <v>1212</v>
      </c>
      <c r="B252" s="1">
        <v>10</v>
      </c>
      <c r="C252" s="1">
        <v>10</v>
      </c>
      <c r="D252" s="1" t="s">
        <v>3</v>
      </c>
      <c r="E252" s="1" t="s">
        <v>3</v>
      </c>
      <c r="F252" s="1">
        <v>10</v>
      </c>
      <c r="G252" s="1">
        <v>10</v>
      </c>
      <c r="H252" s="1" t="s">
        <v>3</v>
      </c>
      <c r="I252" s="1" t="s">
        <v>3</v>
      </c>
      <c r="J252" s="1"/>
      <c r="K252" s="16" t="s">
        <v>36</v>
      </c>
      <c r="L252" s="16" t="s">
        <v>964</v>
      </c>
      <c r="M252" t="b">
        <f t="shared" si="6"/>
        <v>1</v>
      </c>
      <c r="N252" t="b">
        <f t="shared" si="7"/>
        <v>1</v>
      </c>
    </row>
    <row r="253" spans="1:14">
      <c r="A253" s="1" t="s">
        <v>1213</v>
      </c>
      <c r="B253" s="1">
        <v>5750.6</v>
      </c>
      <c r="C253" s="1">
        <v>5553.1</v>
      </c>
      <c r="D253" s="1" t="s">
        <v>1</v>
      </c>
      <c r="E253" s="1" t="s">
        <v>1</v>
      </c>
      <c r="F253" s="1">
        <v>2938.55</v>
      </c>
      <c r="G253" s="1">
        <v>5553.1</v>
      </c>
      <c r="H253" s="1" t="s">
        <v>1</v>
      </c>
      <c r="I253" s="1" t="s">
        <v>1</v>
      </c>
      <c r="J253" s="1"/>
      <c r="K253" s="16" t="s">
        <v>36</v>
      </c>
      <c r="L253" s="16" t="s">
        <v>29</v>
      </c>
      <c r="M253" t="b">
        <f t="shared" si="6"/>
        <v>1</v>
      </c>
      <c r="N253" t="b">
        <f t="shared" si="7"/>
        <v>1</v>
      </c>
    </row>
    <row r="254" spans="1:14">
      <c r="A254" s="1" t="s">
        <v>1214</v>
      </c>
      <c r="B254" s="1">
        <v>1346.8</v>
      </c>
      <c r="C254" s="1">
        <v>1019.85</v>
      </c>
      <c r="D254" s="1" t="s">
        <v>1</v>
      </c>
      <c r="E254" s="1" t="s">
        <v>1</v>
      </c>
      <c r="F254" s="1">
        <v>1335.8</v>
      </c>
      <c r="G254" s="1">
        <v>882.07500000000005</v>
      </c>
      <c r="H254" s="1" t="s">
        <v>1</v>
      </c>
      <c r="I254" s="1" t="s">
        <v>1</v>
      </c>
      <c r="J254" s="1"/>
      <c r="K254" s="16" t="s">
        <v>30</v>
      </c>
      <c r="L254" s="16" t="s">
        <v>29</v>
      </c>
      <c r="M254" t="b">
        <f t="shared" si="6"/>
        <v>1</v>
      </c>
      <c r="N254" t="b">
        <f t="shared" si="7"/>
        <v>1</v>
      </c>
    </row>
    <row r="255" spans="1:14">
      <c r="A255" s="1" t="s">
        <v>1215</v>
      </c>
      <c r="B255" s="1">
        <v>18.95</v>
      </c>
      <c r="C255" s="1">
        <v>17.05</v>
      </c>
      <c r="D255" s="1" t="s">
        <v>3</v>
      </c>
      <c r="E255" s="1" t="s">
        <v>3</v>
      </c>
      <c r="F255" s="1">
        <v>13.925000000000001</v>
      </c>
      <c r="G255" s="1">
        <v>8.5250000000000004</v>
      </c>
      <c r="H255" s="1" t="s">
        <v>3</v>
      </c>
      <c r="I255" s="1" t="s">
        <v>3</v>
      </c>
      <c r="J255" s="1"/>
      <c r="K255" s="16" t="s">
        <v>36</v>
      </c>
      <c r="L255" s="16" t="s">
        <v>54</v>
      </c>
      <c r="M255" t="b">
        <f t="shared" si="6"/>
        <v>1</v>
      </c>
      <c r="N255" t="b">
        <f t="shared" si="7"/>
        <v>1</v>
      </c>
    </row>
    <row r="256" spans="1:14">
      <c r="A256" s="1" t="s">
        <v>1216</v>
      </c>
      <c r="B256" s="1">
        <v>0</v>
      </c>
      <c r="C256" s="1">
        <v>0</v>
      </c>
      <c r="D256" s="1" t="s">
        <v>4</v>
      </c>
      <c r="E256" s="1" t="s">
        <v>4</v>
      </c>
      <c r="F256" s="1">
        <v>0</v>
      </c>
      <c r="G256" s="1">
        <v>0</v>
      </c>
      <c r="H256" s="1" t="s">
        <v>4</v>
      </c>
      <c r="I256" s="1" t="s">
        <v>4</v>
      </c>
      <c r="J256" s="1"/>
      <c r="K256" s="16" t="s">
        <v>36</v>
      </c>
      <c r="L256" s="16" t="s">
        <v>29</v>
      </c>
      <c r="M256" t="b">
        <f t="shared" si="6"/>
        <v>1</v>
      </c>
      <c r="N256" t="b">
        <f t="shared" si="7"/>
        <v>1</v>
      </c>
    </row>
    <row r="257" spans="1:14">
      <c r="A257" s="1" t="s">
        <v>1217</v>
      </c>
      <c r="B257" s="1">
        <v>0</v>
      </c>
      <c r="C257" s="1">
        <v>0</v>
      </c>
      <c r="D257" s="1" t="s">
        <v>4</v>
      </c>
      <c r="E257" s="1" t="s">
        <v>4</v>
      </c>
      <c r="F257" s="1">
        <v>0</v>
      </c>
      <c r="G257" s="1">
        <v>0</v>
      </c>
      <c r="H257" s="1" t="s">
        <v>4</v>
      </c>
      <c r="I257" s="1" t="s">
        <v>4</v>
      </c>
      <c r="J257" s="1"/>
      <c r="K257" s="16" t="s">
        <v>30</v>
      </c>
      <c r="L257" s="16" t="s">
        <v>29</v>
      </c>
      <c r="M257" t="b">
        <f t="shared" si="6"/>
        <v>1</v>
      </c>
      <c r="N257" t="b">
        <f t="shared" si="7"/>
        <v>1</v>
      </c>
    </row>
    <row r="258" spans="1:14">
      <c r="A258" s="1" t="s">
        <v>1218</v>
      </c>
      <c r="B258" s="1">
        <v>37807.9</v>
      </c>
      <c r="C258" s="1">
        <v>34385.699999999997</v>
      </c>
      <c r="D258" s="1" t="s">
        <v>1</v>
      </c>
      <c r="E258" s="1" t="s">
        <v>1</v>
      </c>
      <c r="F258" s="1">
        <v>37807.9</v>
      </c>
      <c r="G258" s="1">
        <v>34385.699999999997</v>
      </c>
      <c r="H258" s="1" t="s">
        <v>1</v>
      </c>
      <c r="I258" s="1" t="s">
        <v>1</v>
      </c>
      <c r="J258" s="1"/>
      <c r="K258" s="16" t="s">
        <v>30</v>
      </c>
      <c r="L258" s="16" t="s">
        <v>29</v>
      </c>
      <c r="M258" t="b">
        <f t="shared" si="6"/>
        <v>1</v>
      </c>
      <c r="N258" t="b">
        <f t="shared" si="7"/>
        <v>1</v>
      </c>
    </row>
    <row r="259" spans="1:14">
      <c r="A259" s="1" t="s">
        <v>1219</v>
      </c>
      <c r="B259" s="1">
        <v>14653.25</v>
      </c>
      <c r="C259" s="1">
        <v>13095.55</v>
      </c>
      <c r="D259" s="1" t="s">
        <v>1</v>
      </c>
      <c r="E259" s="1" t="s">
        <v>1</v>
      </c>
      <c r="F259" s="1">
        <v>12669.91</v>
      </c>
      <c r="G259" s="1">
        <v>10290.27</v>
      </c>
      <c r="H259" s="1" t="s">
        <v>1</v>
      </c>
      <c r="I259" s="1" t="s">
        <v>1</v>
      </c>
      <c r="J259" s="1"/>
      <c r="K259" s="16" t="s">
        <v>30</v>
      </c>
      <c r="L259" s="16" t="s">
        <v>29</v>
      </c>
      <c r="M259" t="b">
        <f t="shared" ref="M259:M322" si="8">H259=D259</f>
        <v>1</v>
      </c>
      <c r="N259" t="b">
        <f t="shared" ref="N259:N322" si="9">I259=H259</f>
        <v>1</v>
      </c>
    </row>
    <row r="260" spans="1:14">
      <c r="A260" s="1" t="s">
        <v>1220</v>
      </c>
      <c r="B260" s="1">
        <v>347.71</v>
      </c>
      <c r="C260" s="1">
        <v>340.73</v>
      </c>
      <c r="D260" s="1" t="s">
        <v>1</v>
      </c>
      <c r="E260" s="1" t="s">
        <v>1</v>
      </c>
      <c r="F260" s="1">
        <v>293.62</v>
      </c>
      <c r="G260" s="1">
        <v>240.61</v>
      </c>
      <c r="H260" s="1" t="s">
        <v>1</v>
      </c>
      <c r="I260" s="1" t="s">
        <v>1</v>
      </c>
      <c r="J260" s="1"/>
      <c r="K260" s="16" t="s">
        <v>36</v>
      </c>
      <c r="L260" s="16" t="s">
        <v>29</v>
      </c>
      <c r="M260" t="b">
        <f t="shared" si="8"/>
        <v>1</v>
      </c>
      <c r="N260" t="b">
        <f t="shared" si="9"/>
        <v>1</v>
      </c>
    </row>
    <row r="261" spans="1:14">
      <c r="A261" s="1" t="s">
        <v>1221</v>
      </c>
      <c r="B261" s="1">
        <v>1919.55</v>
      </c>
      <c r="C261" s="1">
        <v>1919.9</v>
      </c>
      <c r="D261" s="1" t="s">
        <v>1</v>
      </c>
      <c r="E261" s="1" t="s">
        <v>1</v>
      </c>
      <c r="F261" s="1">
        <v>959.77499999999998</v>
      </c>
      <c r="G261" s="1">
        <v>1919.9</v>
      </c>
      <c r="H261" s="1" t="s">
        <v>1</v>
      </c>
      <c r="I261" s="1" t="s">
        <v>1</v>
      </c>
      <c r="J261" s="1"/>
      <c r="K261" s="16" t="s">
        <v>36</v>
      </c>
      <c r="L261" s="16" t="s">
        <v>54</v>
      </c>
      <c r="M261" t="b">
        <f t="shared" si="8"/>
        <v>1</v>
      </c>
      <c r="N261" t="b">
        <f t="shared" si="9"/>
        <v>1</v>
      </c>
    </row>
    <row r="262" spans="1:14">
      <c r="A262" s="1" t="s">
        <v>1222</v>
      </c>
      <c r="B262" s="1">
        <v>50958.5</v>
      </c>
      <c r="C262" s="1">
        <v>50869.8</v>
      </c>
      <c r="D262" s="1" t="s">
        <v>1</v>
      </c>
      <c r="E262" s="1" t="s">
        <v>1</v>
      </c>
      <c r="F262" s="1">
        <v>30917.17</v>
      </c>
      <c r="G262" s="1">
        <v>25336.63</v>
      </c>
      <c r="H262" s="1" t="s">
        <v>1</v>
      </c>
      <c r="I262" s="1" t="s">
        <v>1</v>
      </c>
      <c r="J262" s="1"/>
      <c r="K262" s="16" t="s">
        <v>36</v>
      </c>
      <c r="L262" s="16" t="s">
        <v>29</v>
      </c>
      <c r="M262" t="b">
        <f t="shared" si="8"/>
        <v>1</v>
      </c>
      <c r="N262" t="b">
        <f t="shared" si="9"/>
        <v>1</v>
      </c>
    </row>
    <row r="263" spans="1:14">
      <c r="A263" s="1" t="s">
        <v>1223</v>
      </c>
      <c r="B263" s="1">
        <v>73.46481</v>
      </c>
      <c r="C263" s="1">
        <v>73.509640000000005</v>
      </c>
      <c r="D263" s="1" t="s">
        <v>2</v>
      </c>
      <c r="E263" s="1" t="s">
        <v>2</v>
      </c>
      <c r="F263" s="1">
        <v>36.822049999999997</v>
      </c>
      <c r="G263" s="1">
        <v>36.754820000000002</v>
      </c>
      <c r="H263" s="1" t="s">
        <v>3</v>
      </c>
      <c r="I263" s="1" t="s">
        <v>3</v>
      </c>
      <c r="J263" s="1"/>
      <c r="K263" s="16" t="s">
        <v>36</v>
      </c>
      <c r="L263" s="16" t="s">
        <v>42</v>
      </c>
      <c r="M263" t="b">
        <f t="shared" si="8"/>
        <v>0</v>
      </c>
      <c r="N263" t="b">
        <f t="shared" si="9"/>
        <v>1</v>
      </c>
    </row>
    <row r="264" spans="1:14">
      <c r="A264" s="1" t="s">
        <v>1224</v>
      </c>
      <c r="B264" s="1">
        <v>71.59</v>
      </c>
      <c r="C264" s="1">
        <v>71.59</v>
      </c>
      <c r="D264" s="1" t="s">
        <v>2</v>
      </c>
      <c r="E264" s="1" t="s">
        <v>2</v>
      </c>
      <c r="F264" s="1">
        <v>71.59</v>
      </c>
      <c r="G264" s="1">
        <v>37.866999999999997</v>
      </c>
      <c r="H264" s="1" t="s">
        <v>2</v>
      </c>
      <c r="I264" s="1" t="s">
        <v>3</v>
      </c>
      <c r="J264" s="1" t="s">
        <v>2617</v>
      </c>
      <c r="K264" s="16" t="s">
        <v>36</v>
      </c>
      <c r="L264" s="16" t="s">
        <v>42</v>
      </c>
      <c r="M264" t="b">
        <f t="shared" si="8"/>
        <v>1</v>
      </c>
      <c r="N264" t="b">
        <f t="shared" si="9"/>
        <v>0</v>
      </c>
    </row>
    <row r="265" spans="1:14">
      <c r="A265" s="1" t="s">
        <v>1225</v>
      </c>
      <c r="B265" s="1">
        <v>9046.2999999999993</v>
      </c>
      <c r="C265" s="1">
        <v>9012.0499999999993</v>
      </c>
      <c r="D265" s="1" t="s">
        <v>1</v>
      </c>
      <c r="E265" s="1" t="s">
        <v>1</v>
      </c>
      <c r="F265" s="1">
        <v>5826.55</v>
      </c>
      <c r="G265" s="1">
        <v>4705.3149999999996</v>
      </c>
      <c r="H265" s="1" t="s">
        <v>1</v>
      </c>
      <c r="I265" s="1" t="s">
        <v>1</v>
      </c>
      <c r="J265" s="1"/>
      <c r="K265" s="16" t="s">
        <v>36</v>
      </c>
      <c r="L265" s="16" t="s">
        <v>29</v>
      </c>
      <c r="M265" t="b">
        <f t="shared" si="8"/>
        <v>1</v>
      </c>
      <c r="N265" t="b">
        <f t="shared" si="9"/>
        <v>1</v>
      </c>
    </row>
    <row r="266" spans="1:14">
      <c r="A266" s="1" t="s">
        <v>1226</v>
      </c>
      <c r="B266" s="1">
        <v>2409.35</v>
      </c>
      <c r="C266" s="1">
        <v>2388.4</v>
      </c>
      <c r="D266" s="1" t="s">
        <v>1</v>
      </c>
      <c r="E266" s="1" t="s">
        <v>1</v>
      </c>
      <c r="F266" s="1">
        <v>2381.0250000000001</v>
      </c>
      <c r="G266" s="1">
        <v>2336.395</v>
      </c>
      <c r="H266" s="1" t="s">
        <v>1</v>
      </c>
      <c r="I266" s="1" t="s">
        <v>1</v>
      </c>
      <c r="J266" s="1"/>
      <c r="K266" s="16" t="s">
        <v>30</v>
      </c>
      <c r="L266" s="16" t="s">
        <v>29</v>
      </c>
      <c r="M266" t="b">
        <f t="shared" si="8"/>
        <v>1</v>
      </c>
      <c r="N266" t="b">
        <f t="shared" si="9"/>
        <v>1</v>
      </c>
    </row>
    <row r="267" spans="1:14">
      <c r="A267" s="1" t="s">
        <v>1227</v>
      </c>
      <c r="B267" s="1">
        <v>5.91</v>
      </c>
      <c r="C267" s="1">
        <v>5.33</v>
      </c>
      <c r="D267" s="1" t="s">
        <v>3</v>
      </c>
      <c r="E267" s="1" t="s">
        <v>3</v>
      </c>
      <c r="F267" s="1">
        <v>3.2629999999999999</v>
      </c>
      <c r="G267" s="1">
        <v>1.429</v>
      </c>
      <c r="H267" s="1" t="s">
        <v>4</v>
      </c>
      <c r="I267" s="1" t="s">
        <v>4</v>
      </c>
      <c r="J267" s="1"/>
      <c r="K267" s="16" t="s">
        <v>36</v>
      </c>
      <c r="L267" s="16" t="s">
        <v>35</v>
      </c>
      <c r="M267" t="b">
        <f t="shared" si="8"/>
        <v>0</v>
      </c>
      <c r="N267" t="b">
        <f t="shared" si="9"/>
        <v>1</v>
      </c>
    </row>
    <row r="268" spans="1:14">
      <c r="A268" s="1" t="s">
        <v>1228</v>
      </c>
      <c r="B268" s="1">
        <v>48180.800000000003</v>
      </c>
      <c r="C268" s="1">
        <v>48090.9</v>
      </c>
      <c r="D268" s="1" t="s">
        <v>1</v>
      </c>
      <c r="E268" s="1" t="s">
        <v>1</v>
      </c>
      <c r="F268" s="1">
        <v>30373.63</v>
      </c>
      <c r="G268" s="1">
        <v>24286.51</v>
      </c>
      <c r="H268" s="1" t="s">
        <v>1</v>
      </c>
      <c r="I268" s="1" t="s">
        <v>1</v>
      </c>
      <c r="J268" s="1"/>
      <c r="K268" s="16" t="s">
        <v>36</v>
      </c>
      <c r="L268" s="16" t="s">
        <v>29</v>
      </c>
      <c r="M268" t="b">
        <f t="shared" si="8"/>
        <v>1</v>
      </c>
      <c r="N268" t="b">
        <f t="shared" si="9"/>
        <v>1</v>
      </c>
    </row>
    <row r="269" spans="1:14">
      <c r="A269" s="1" t="s">
        <v>1229</v>
      </c>
      <c r="B269" s="1">
        <v>34537.4</v>
      </c>
      <c r="C269" s="1">
        <v>32679</v>
      </c>
      <c r="D269" s="1" t="s">
        <v>1</v>
      </c>
      <c r="E269" s="1" t="s">
        <v>1</v>
      </c>
      <c r="F269" s="1">
        <v>34537.4</v>
      </c>
      <c r="G269" s="1">
        <v>32679</v>
      </c>
      <c r="H269" s="1" t="s">
        <v>1</v>
      </c>
      <c r="I269" s="1" t="s">
        <v>1</v>
      </c>
      <c r="J269" s="1"/>
      <c r="K269" s="16" t="s">
        <v>36</v>
      </c>
      <c r="L269" s="16" t="s">
        <v>29</v>
      </c>
      <c r="M269" t="b">
        <f t="shared" si="8"/>
        <v>1</v>
      </c>
      <c r="N269" t="b">
        <f t="shared" si="9"/>
        <v>1</v>
      </c>
    </row>
    <row r="270" spans="1:14">
      <c r="A270" s="1" t="s">
        <v>1230</v>
      </c>
      <c r="B270" s="1">
        <v>77894.899999999994</v>
      </c>
      <c r="C270" s="1">
        <v>77398.8</v>
      </c>
      <c r="D270" s="1" t="s">
        <v>1</v>
      </c>
      <c r="E270" s="1" t="s">
        <v>1</v>
      </c>
      <c r="F270" s="1">
        <v>49790.559999999998</v>
      </c>
      <c r="G270" s="1">
        <v>42820.44</v>
      </c>
      <c r="H270" s="1" t="s">
        <v>1</v>
      </c>
      <c r="I270" s="1" t="s">
        <v>1</v>
      </c>
      <c r="J270" s="1"/>
      <c r="K270" s="16" t="s">
        <v>36</v>
      </c>
      <c r="L270" s="16" t="s">
        <v>29</v>
      </c>
      <c r="M270" t="b">
        <f t="shared" si="8"/>
        <v>1</v>
      </c>
      <c r="N270" t="b">
        <f t="shared" si="9"/>
        <v>1</v>
      </c>
    </row>
    <row r="271" spans="1:14">
      <c r="A271" s="1" t="s">
        <v>1231</v>
      </c>
      <c r="B271" s="1">
        <v>1214.7</v>
      </c>
      <c r="C271" s="1">
        <v>1155.2</v>
      </c>
      <c r="D271" s="1" t="s">
        <v>1</v>
      </c>
      <c r="E271" s="1" t="s">
        <v>1</v>
      </c>
      <c r="F271" s="1">
        <v>1195.4749999999999</v>
      </c>
      <c r="G271" s="1">
        <v>1082.6479999999999</v>
      </c>
      <c r="H271" s="1" t="s">
        <v>1</v>
      </c>
      <c r="I271" s="1" t="s">
        <v>1</v>
      </c>
      <c r="J271" s="1"/>
      <c r="K271" s="16" t="s">
        <v>30</v>
      </c>
      <c r="L271" s="16" t="s">
        <v>29</v>
      </c>
      <c r="M271" t="b">
        <f t="shared" si="8"/>
        <v>1</v>
      </c>
      <c r="N271" t="b">
        <f t="shared" si="9"/>
        <v>1</v>
      </c>
    </row>
    <row r="272" spans="1:14">
      <c r="A272" s="1" t="s">
        <v>1232</v>
      </c>
      <c r="B272" s="1">
        <v>104.05</v>
      </c>
      <c r="C272" s="1">
        <v>98.54</v>
      </c>
      <c r="D272" s="1" t="s">
        <v>1</v>
      </c>
      <c r="E272" s="1" t="s">
        <v>2</v>
      </c>
      <c r="F272" s="1">
        <v>102.675</v>
      </c>
      <c r="G272" s="1">
        <v>66.5</v>
      </c>
      <c r="H272" s="1" t="s">
        <v>1</v>
      </c>
      <c r="I272" s="1" t="s">
        <v>2</v>
      </c>
      <c r="J272" s="1" t="s">
        <v>2617</v>
      </c>
      <c r="K272" s="16" t="s">
        <v>30</v>
      </c>
      <c r="L272" s="16" t="s">
        <v>42</v>
      </c>
      <c r="M272" t="b">
        <f t="shared" si="8"/>
        <v>1</v>
      </c>
      <c r="N272" t="b">
        <f t="shared" si="9"/>
        <v>0</v>
      </c>
    </row>
    <row r="273" spans="1:14">
      <c r="A273" s="1" t="s">
        <v>1233</v>
      </c>
      <c r="B273" s="1">
        <v>1373.25</v>
      </c>
      <c r="C273" s="1">
        <v>1205.3</v>
      </c>
      <c r="D273" s="1" t="s">
        <v>1</v>
      </c>
      <c r="E273" s="1" t="s">
        <v>1</v>
      </c>
      <c r="F273" s="1">
        <v>1170.175</v>
      </c>
      <c r="G273" s="1">
        <v>911</v>
      </c>
      <c r="H273" s="1" t="s">
        <v>1</v>
      </c>
      <c r="I273" s="1" t="s">
        <v>1</v>
      </c>
      <c r="J273" s="1"/>
      <c r="K273" s="16" t="s">
        <v>30</v>
      </c>
      <c r="L273" s="16" t="s">
        <v>29</v>
      </c>
      <c r="M273" t="b">
        <f t="shared" si="8"/>
        <v>1</v>
      </c>
      <c r="N273" t="b">
        <f t="shared" si="9"/>
        <v>1</v>
      </c>
    </row>
    <row r="274" spans="1:14">
      <c r="A274" s="1" t="s">
        <v>1234</v>
      </c>
      <c r="B274" s="1">
        <v>54.948810000000002</v>
      </c>
      <c r="C274" s="1">
        <v>54.948810000000002</v>
      </c>
      <c r="D274" s="1" t="s">
        <v>2</v>
      </c>
      <c r="E274" s="1" t="s">
        <v>2</v>
      </c>
      <c r="F274" s="1">
        <v>54.948810000000002</v>
      </c>
      <c r="G274" s="1">
        <v>54.948810000000002</v>
      </c>
      <c r="H274" s="1" t="s">
        <v>2</v>
      </c>
      <c r="I274" s="1" t="s">
        <v>2</v>
      </c>
      <c r="J274" s="1"/>
      <c r="K274" s="16" t="s">
        <v>36</v>
      </c>
      <c r="L274" s="16" t="s">
        <v>1235</v>
      </c>
      <c r="M274" t="b">
        <f t="shared" si="8"/>
        <v>1</v>
      </c>
      <c r="N274" t="b">
        <f t="shared" si="9"/>
        <v>1</v>
      </c>
    </row>
    <row r="275" spans="1:14">
      <c r="A275" s="1" t="s">
        <v>1236</v>
      </c>
      <c r="B275" s="1">
        <v>58838.14</v>
      </c>
      <c r="C275" s="1">
        <v>57493.39</v>
      </c>
      <c r="D275" s="1" t="s">
        <v>1</v>
      </c>
      <c r="E275" s="1" t="s">
        <v>1</v>
      </c>
      <c r="F275" s="1">
        <v>58740.24</v>
      </c>
      <c r="G275" s="1">
        <v>57092.34</v>
      </c>
      <c r="H275" s="1" t="s">
        <v>1</v>
      </c>
      <c r="I275" s="1" t="s">
        <v>1</v>
      </c>
      <c r="J275" s="1"/>
      <c r="K275" s="16" t="s">
        <v>30</v>
      </c>
      <c r="L275" s="16" t="s">
        <v>29</v>
      </c>
      <c r="M275" t="b">
        <f t="shared" si="8"/>
        <v>1</v>
      </c>
      <c r="N275" t="b">
        <f t="shared" si="9"/>
        <v>1</v>
      </c>
    </row>
    <row r="276" spans="1:14">
      <c r="A276" s="1" t="s">
        <v>1237</v>
      </c>
      <c r="B276" s="1">
        <v>1045.8</v>
      </c>
      <c r="C276" s="1">
        <v>1045.8499999999999</v>
      </c>
      <c r="D276" s="1" t="s">
        <v>1</v>
      </c>
      <c r="E276" s="1" t="s">
        <v>1</v>
      </c>
      <c r="F276" s="1">
        <v>547.85</v>
      </c>
      <c r="G276" s="1">
        <v>614.80999999999995</v>
      </c>
      <c r="H276" s="1" t="s">
        <v>1</v>
      </c>
      <c r="I276" s="1" t="s">
        <v>1</v>
      </c>
      <c r="J276" s="1"/>
      <c r="K276" s="16" t="s">
        <v>36</v>
      </c>
      <c r="L276" s="16" t="s">
        <v>29</v>
      </c>
      <c r="M276" t="b">
        <f t="shared" si="8"/>
        <v>1</v>
      </c>
      <c r="N276" t="b">
        <f t="shared" si="9"/>
        <v>1</v>
      </c>
    </row>
    <row r="277" spans="1:14">
      <c r="A277" s="1" t="s">
        <v>1238</v>
      </c>
      <c r="B277" s="1">
        <v>542.09</v>
      </c>
      <c r="C277" s="1">
        <v>538.94000000000005</v>
      </c>
      <c r="D277" s="1" t="s">
        <v>1</v>
      </c>
      <c r="E277" s="1" t="s">
        <v>1</v>
      </c>
      <c r="F277" s="1">
        <v>541</v>
      </c>
      <c r="G277" s="1">
        <v>534.9</v>
      </c>
      <c r="H277" s="1" t="s">
        <v>1</v>
      </c>
      <c r="I277" s="1" t="s">
        <v>1</v>
      </c>
      <c r="J277" s="1"/>
      <c r="K277" s="16" t="s">
        <v>36</v>
      </c>
      <c r="L277" s="16" t="s">
        <v>29</v>
      </c>
      <c r="M277" t="b">
        <f t="shared" si="8"/>
        <v>1</v>
      </c>
      <c r="N277" t="b">
        <f t="shared" si="9"/>
        <v>1</v>
      </c>
    </row>
    <row r="278" spans="1:14">
      <c r="A278" s="1" t="s">
        <v>1239</v>
      </c>
      <c r="B278" s="1">
        <v>0</v>
      </c>
      <c r="C278" s="1">
        <v>0</v>
      </c>
      <c r="D278" s="1" t="s">
        <v>4</v>
      </c>
      <c r="E278" s="1" t="s">
        <v>4</v>
      </c>
      <c r="F278" s="1">
        <v>0</v>
      </c>
      <c r="G278" s="1">
        <v>0</v>
      </c>
      <c r="H278" s="1" t="s">
        <v>4</v>
      </c>
      <c r="I278" s="1" t="s">
        <v>4</v>
      </c>
      <c r="J278" s="1"/>
      <c r="K278" s="16" t="s">
        <v>36</v>
      </c>
      <c r="L278" s="16" t="s">
        <v>71</v>
      </c>
      <c r="M278" t="b">
        <f t="shared" si="8"/>
        <v>1</v>
      </c>
      <c r="N278" t="b">
        <f t="shared" si="9"/>
        <v>1</v>
      </c>
    </row>
    <row r="279" spans="1:14">
      <c r="A279" s="1" t="s">
        <v>1240</v>
      </c>
      <c r="B279" s="1">
        <v>5007.808</v>
      </c>
      <c r="C279" s="1">
        <v>5021.3209999999999</v>
      </c>
      <c r="D279" s="1" t="s">
        <v>1</v>
      </c>
      <c r="E279" s="1" t="s">
        <v>1</v>
      </c>
      <c r="F279" s="1">
        <v>5007.808</v>
      </c>
      <c r="G279" s="1">
        <v>5021.3209999999999</v>
      </c>
      <c r="H279" s="1" t="s">
        <v>1</v>
      </c>
      <c r="I279" s="1" t="s">
        <v>1</v>
      </c>
      <c r="J279" s="1"/>
      <c r="K279" s="16" t="s">
        <v>36</v>
      </c>
      <c r="L279" s="16" t="s">
        <v>29</v>
      </c>
      <c r="M279" t="b">
        <f t="shared" si="8"/>
        <v>1</v>
      </c>
      <c r="N279" t="b">
        <f t="shared" si="9"/>
        <v>1</v>
      </c>
    </row>
    <row r="280" spans="1:14">
      <c r="A280" s="1" t="s">
        <v>1241</v>
      </c>
      <c r="B280" s="1">
        <v>3082.9</v>
      </c>
      <c r="C280" s="1">
        <v>3083.4</v>
      </c>
      <c r="D280" s="1" t="s">
        <v>1</v>
      </c>
      <c r="E280" s="1" t="s">
        <v>1</v>
      </c>
      <c r="F280" s="1">
        <v>3082.9</v>
      </c>
      <c r="G280" s="1">
        <v>3083.4</v>
      </c>
      <c r="H280" s="1" t="s">
        <v>1</v>
      </c>
      <c r="I280" s="1" t="s">
        <v>1</v>
      </c>
      <c r="J280" s="1"/>
      <c r="K280" s="16" t="s">
        <v>36</v>
      </c>
      <c r="L280" s="16" t="s">
        <v>29</v>
      </c>
      <c r="M280" t="b">
        <f t="shared" si="8"/>
        <v>1</v>
      </c>
      <c r="N280" t="b">
        <f t="shared" si="9"/>
        <v>1</v>
      </c>
    </row>
    <row r="281" spans="1:14">
      <c r="A281" s="1" t="s">
        <v>1242</v>
      </c>
      <c r="B281" s="1">
        <v>10</v>
      </c>
      <c r="C281" s="1">
        <v>10</v>
      </c>
      <c r="D281" s="1" t="s">
        <v>3</v>
      </c>
      <c r="E281" s="1" t="s">
        <v>3</v>
      </c>
      <c r="F281" s="1">
        <v>5</v>
      </c>
      <c r="G281" s="1">
        <v>5</v>
      </c>
      <c r="H281" s="1" t="s">
        <v>3</v>
      </c>
      <c r="I281" s="1" t="s">
        <v>3</v>
      </c>
      <c r="J281" s="1"/>
      <c r="K281" s="16" t="s">
        <v>36</v>
      </c>
      <c r="L281" s="16" t="s">
        <v>71</v>
      </c>
      <c r="M281" t="b">
        <f t="shared" si="8"/>
        <v>1</v>
      </c>
      <c r="N281" t="b">
        <f t="shared" si="9"/>
        <v>1</v>
      </c>
    </row>
    <row r="282" spans="1:14">
      <c r="A282" s="1" t="s">
        <v>1243</v>
      </c>
      <c r="B282" s="1">
        <v>3.1</v>
      </c>
      <c r="C282" s="1">
        <v>3.1</v>
      </c>
      <c r="D282" s="1" t="s">
        <v>4</v>
      </c>
      <c r="E282" s="1" t="s">
        <v>4</v>
      </c>
      <c r="F282" s="1">
        <v>2.25</v>
      </c>
      <c r="G282" s="1">
        <v>0.39</v>
      </c>
      <c r="H282" s="1" t="s">
        <v>4</v>
      </c>
      <c r="I282" s="1" t="s">
        <v>4</v>
      </c>
      <c r="J282" s="1"/>
      <c r="K282" s="16" t="s">
        <v>36</v>
      </c>
      <c r="L282" s="16" t="s">
        <v>29</v>
      </c>
      <c r="M282" t="b">
        <f t="shared" si="8"/>
        <v>1</v>
      </c>
      <c r="N282" t="b">
        <f t="shared" si="9"/>
        <v>1</v>
      </c>
    </row>
    <row r="283" spans="1:14">
      <c r="A283" s="1" t="s">
        <v>1244</v>
      </c>
      <c r="B283" s="1">
        <v>0</v>
      </c>
      <c r="C283" s="1">
        <v>0</v>
      </c>
      <c r="D283" s="1" t="s">
        <v>4</v>
      </c>
      <c r="E283" s="1" t="s">
        <v>4</v>
      </c>
      <c r="F283" s="1">
        <v>0</v>
      </c>
      <c r="G283" s="1">
        <v>0</v>
      </c>
      <c r="H283" s="1" t="s">
        <v>4</v>
      </c>
      <c r="I283" s="1" t="s">
        <v>4</v>
      </c>
      <c r="J283" s="1"/>
      <c r="K283" s="16" t="s">
        <v>36</v>
      </c>
      <c r="L283" s="16" t="s">
        <v>35</v>
      </c>
      <c r="M283" t="b">
        <f t="shared" si="8"/>
        <v>1</v>
      </c>
      <c r="N283" t="b">
        <f t="shared" si="9"/>
        <v>1</v>
      </c>
    </row>
    <row r="284" spans="1:14">
      <c r="A284" s="1" t="s">
        <v>1245</v>
      </c>
      <c r="B284" s="1">
        <v>4674.3500000000004</v>
      </c>
      <c r="C284" s="1">
        <v>4670.55</v>
      </c>
      <c r="D284" s="1" t="s">
        <v>1</v>
      </c>
      <c r="E284" s="1" t="s">
        <v>1</v>
      </c>
      <c r="F284" s="1">
        <v>2482.6799999999998</v>
      </c>
      <c r="G284" s="1">
        <v>2398.335</v>
      </c>
      <c r="H284" s="1" t="s">
        <v>1</v>
      </c>
      <c r="I284" s="1" t="s">
        <v>1</v>
      </c>
      <c r="J284" s="1"/>
      <c r="K284" s="16" t="s">
        <v>36</v>
      </c>
      <c r="L284" s="16" t="s">
        <v>29</v>
      </c>
      <c r="M284" t="b">
        <f t="shared" si="8"/>
        <v>1</v>
      </c>
      <c r="N284" t="b">
        <f t="shared" si="9"/>
        <v>1</v>
      </c>
    </row>
    <row r="285" spans="1:14">
      <c r="A285" s="1" t="s">
        <v>1246</v>
      </c>
      <c r="B285" s="1">
        <v>1598.3</v>
      </c>
      <c r="C285" s="1">
        <v>1612.7</v>
      </c>
      <c r="D285" s="1" t="s">
        <v>1</v>
      </c>
      <c r="E285" s="1" t="s">
        <v>1</v>
      </c>
      <c r="F285" s="1">
        <v>819.83</v>
      </c>
      <c r="G285" s="1">
        <v>684.99</v>
      </c>
      <c r="H285" s="1" t="s">
        <v>1</v>
      </c>
      <c r="I285" s="1" t="s">
        <v>1</v>
      </c>
      <c r="J285" s="1"/>
      <c r="K285" s="16" t="s">
        <v>36</v>
      </c>
      <c r="L285" s="16" t="s">
        <v>29</v>
      </c>
      <c r="M285" t="b">
        <f t="shared" si="8"/>
        <v>1</v>
      </c>
      <c r="N285" t="b">
        <f t="shared" si="9"/>
        <v>1</v>
      </c>
    </row>
    <row r="286" spans="1:14">
      <c r="A286" s="1" t="s">
        <v>1247</v>
      </c>
      <c r="B286" s="1">
        <v>1665.85</v>
      </c>
      <c r="C286" s="1">
        <v>1521.3</v>
      </c>
      <c r="D286" s="1" t="s">
        <v>1</v>
      </c>
      <c r="E286" s="1" t="s">
        <v>1</v>
      </c>
      <c r="F286" s="1">
        <v>1371.115</v>
      </c>
      <c r="G286" s="1">
        <v>828.745</v>
      </c>
      <c r="H286" s="1" t="s">
        <v>1</v>
      </c>
      <c r="I286" s="1" t="s">
        <v>1</v>
      </c>
      <c r="J286" s="1"/>
      <c r="K286" s="16" t="s">
        <v>30</v>
      </c>
      <c r="L286" s="16" t="s">
        <v>29</v>
      </c>
      <c r="M286" t="b">
        <f t="shared" si="8"/>
        <v>1</v>
      </c>
      <c r="N286" t="b">
        <f t="shared" si="9"/>
        <v>1</v>
      </c>
    </row>
    <row r="287" spans="1:14">
      <c r="A287" s="1" t="s">
        <v>1248</v>
      </c>
      <c r="B287" s="1">
        <v>8074.4</v>
      </c>
      <c r="C287" s="1">
        <v>7761.4</v>
      </c>
      <c r="D287" s="1" t="s">
        <v>1</v>
      </c>
      <c r="E287" s="1" t="s">
        <v>1</v>
      </c>
      <c r="F287" s="1">
        <v>8074.4</v>
      </c>
      <c r="G287" s="1">
        <v>7761.4</v>
      </c>
      <c r="H287" s="1" t="s">
        <v>1</v>
      </c>
      <c r="I287" s="1" t="s">
        <v>1</v>
      </c>
      <c r="J287" s="1"/>
      <c r="K287" s="16" t="s">
        <v>30</v>
      </c>
      <c r="L287" s="16" t="s">
        <v>71</v>
      </c>
      <c r="M287" t="b">
        <f t="shared" si="8"/>
        <v>1</v>
      </c>
      <c r="N287" t="b">
        <f t="shared" si="9"/>
        <v>1</v>
      </c>
    </row>
    <row r="288" spans="1:14">
      <c r="A288" s="1" t="s">
        <v>1249</v>
      </c>
      <c r="B288" s="1">
        <v>66190.2</v>
      </c>
      <c r="C288" s="1">
        <v>66098.100000000006</v>
      </c>
      <c r="D288" s="1" t="s">
        <v>1</v>
      </c>
      <c r="E288" s="1" t="s">
        <v>1</v>
      </c>
      <c r="F288" s="1">
        <v>41173.360000000001</v>
      </c>
      <c r="G288" s="1">
        <v>30362.13</v>
      </c>
      <c r="H288" s="1" t="s">
        <v>1</v>
      </c>
      <c r="I288" s="1" t="s">
        <v>1</v>
      </c>
      <c r="J288" s="1"/>
      <c r="K288" s="16" t="s">
        <v>36</v>
      </c>
      <c r="L288" s="16" t="s">
        <v>29</v>
      </c>
      <c r="M288" t="b">
        <f t="shared" si="8"/>
        <v>1</v>
      </c>
      <c r="N288" t="b">
        <f t="shared" si="9"/>
        <v>1</v>
      </c>
    </row>
    <row r="289" spans="1:14">
      <c r="A289" s="1" t="s">
        <v>1250</v>
      </c>
      <c r="B289" s="1">
        <v>12548.2</v>
      </c>
      <c r="C289" s="1">
        <v>12553.85</v>
      </c>
      <c r="D289" s="1" t="s">
        <v>1</v>
      </c>
      <c r="E289" s="1" t="s">
        <v>1</v>
      </c>
      <c r="F289" s="1">
        <v>6961.7150000000001</v>
      </c>
      <c r="G289" s="1">
        <v>6420.915</v>
      </c>
      <c r="H289" s="1" t="s">
        <v>1</v>
      </c>
      <c r="I289" s="1" t="s">
        <v>1</v>
      </c>
      <c r="J289" s="1"/>
      <c r="K289" s="16" t="s">
        <v>36</v>
      </c>
      <c r="L289" s="16" t="s">
        <v>29</v>
      </c>
      <c r="M289" t="b">
        <f t="shared" si="8"/>
        <v>1</v>
      </c>
      <c r="N289" t="b">
        <f t="shared" si="9"/>
        <v>1</v>
      </c>
    </row>
    <row r="290" spans="1:14">
      <c r="A290" s="1" t="s">
        <v>1251</v>
      </c>
      <c r="B290" s="1">
        <v>112.3</v>
      </c>
      <c r="C290" s="1">
        <v>112.3</v>
      </c>
      <c r="D290" s="1" t="s">
        <v>1</v>
      </c>
      <c r="E290" s="1" t="s">
        <v>1</v>
      </c>
      <c r="F290" s="1">
        <v>65.674999999999997</v>
      </c>
      <c r="G290" s="1">
        <v>72.775000000000006</v>
      </c>
      <c r="H290" s="1" t="s">
        <v>2</v>
      </c>
      <c r="I290" s="1" t="s">
        <v>2</v>
      </c>
      <c r="J290" s="1"/>
      <c r="K290" s="16" t="s">
        <v>36</v>
      </c>
      <c r="L290" s="16" t="s">
        <v>964</v>
      </c>
      <c r="M290" t="b">
        <f t="shared" si="8"/>
        <v>0</v>
      </c>
      <c r="N290" t="b">
        <f t="shared" si="9"/>
        <v>1</v>
      </c>
    </row>
    <row r="291" spans="1:14">
      <c r="A291" s="1" t="s">
        <v>1252</v>
      </c>
      <c r="B291" s="1">
        <v>1617.85</v>
      </c>
      <c r="C291" s="1">
        <v>1619.25</v>
      </c>
      <c r="D291" s="1" t="s">
        <v>1</v>
      </c>
      <c r="E291" s="1" t="s">
        <v>1</v>
      </c>
      <c r="F291" s="1">
        <v>1306.905</v>
      </c>
      <c r="G291" s="1">
        <v>890.7</v>
      </c>
      <c r="H291" s="1" t="s">
        <v>1</v>
      </c>
      <c r="I291" s="1" t="s">
        <v>1</v>
      </c>
      <c r="J291" s="1"/>
      <c r="K291" s="16" t="s">
        <v>30</v>
      </c>
      <c r="L291" s="16" t="s">
        <v>29</v>
      </c>
      <c r="M291" t="b">
        <f t="shared" si="8"/>
        <v>1</v>
      </c>
      <c r="N291" t="b">
        <f t="shared" si="9"/>
        <v>1</v>
      </c>
    </row>
    <row r="292" spans="1:14">
      <c r="A292" s="1" t="s">
        <v>1253</v>
      </c>
      <c r="B292" s="1">
        <v>119.64</v>
      </c>
      <c r="C292" s="1">
        <v>125.68</v>
      </c>
      <c r="D292" s="1" t="s">
        <v>1</v>
      </c>
      <c r="E292" s="1" t="s">
        <v>1</v>
      </c>
      <c r="F292" s="1">
        <v>113.36499999999999</v>
      </c>
      <c r="G292" s="1">
        <v>101.05800000000001</v>
      </c>
      <c r="H292" s="1" t="s">
        <v>1</v>
      </c>
      <c r="I292" s="1" t="s">
        <v>1</v>
      </c>
      <c r="J292" s="1"/>
      <c r="K292" s="16" t="s">
        <v>30</v>
      </c>
      <c r="L292" s="16" t="s">
        <v>29</v>
      </c>
      <c r="M292" t="b">
        <f t="shared" si="8"/>
        <v>1</v>
      </c>
      <c r="N292" t="b">
        <f t="shared" si="9"/>
        <v>1</v>
      </c>
    </row>
    <row r="293" spans="1:14">
      <c r="A293" s="1" t="s">
        <v>1254</v>
      </c>
      <c r="B293" s="1">
        <v>68940.399999999994</v>
      </c>
      <c r="C293" s="1">
        <v>68025.600000000006</v>
      </c>
      <c r="D293" s="1" t="s">
        <v>1</v>
      </c>
      <c r="E293" s="1" t="s">
        <v>1</v>
      </c>
      <c r="F293" s="1">
        <v>49377.27</v>
      </c>
      <c r="G293" s="1">
        <v>40884.69</v>
      </c>
      <c r="H293" s="1" t="s">
        <v>1</v>
      </c>
      <c r="I293" s="1" t="s">
        <v>1</v>
      </c>
      <c r="J293" s="1"/>
      <c r="K293" s="16" t="s">
        <v>36</v>
      </c>
      <c r="L293" s="16" t="s">
        <v>29</v>
      </c>
      <c r="M293" t="b">
        <f t="shared" si="8"/>
        <v>1</v>
      </c>
      <c r="N293" t="b">
        <f t="shared" si="9"/>
        <v>1</v>
      </c>
    </row>
    <row r="294" spans="1:14">
      <c r="A294" s="1" t="s">
        <v>1255</v>
      </c>
      <c r="B294" s="1">
        <v>10.839969999999999</v>
      </c>
      <c r="C294" s="1">
        <v>10.839969999999999</v>
      </c>
      <c r="D294" s="1" t="s">
        <v>3</v>
      </c>
      <c r="E294" s="1" t="s">
        <v>3</v>
      </c>
      <c r="F294" s="1">
        <v>10.42554</v>
      </c>
      <c r="G294" s="1">
        <v>5.4199849999999996</v>
      </c>
      <c r="H294" s="1" t="s">
        <v>3</v>
      </c>
      <c r="I294" s="1" t="s">
        <v>3</v>
      </c>
      <c r="J294" s="1"/>
      <c r="K294" s="16" t="s">
        <v>30</v>
      </c>
      <c r="L294" s="16" t="s">
        <v>35</v>
      </c>
      <c r="M294" t="b">
        <f t="shared" si="8"/>
        <v>1</v>
      </c>
      <c r="N294" t="b">
        <f t="shared" si="9"/>
        <v>1</v>
      </c>
    </row>
    <row r="295" spans="1:14">
      <c r="A295" s="1" t="s">
        <v>1256</v>
      </c>
      <c r="B295" s="1">
        <v>34478</v>
      </c>
      <c r="C295" s="1">
        <v>33383.550000000003</v>
      </c>
      <c r="D295" s="1" t="s">
        <v>1</v>
      </c>
      <c r="E295" s="1" t="s">
        <v>1</v>
      </c>
      <c r="F295" s="1">
        <v>33510.54</v>
      </c>
      <c r="G295" s="1">
        <v>32992.699999999997</v>
      </c>
      <c r="H295" s="1" t="s">
        <v>1</v>
      </c>
      <c r="I295" s="1" t="s">
        <v>1</v>
      </c>
      <c r="J295" s="1"/>
      <c r="K295" s="16" t="s">
        <v>30</v>
      </c>
      <c r="L295" s="16" t="s">
        <v>29</v>
      </c>
      <c r="M295" t="b">
        <f t="shared" si="8"/>
        <v>1</v>
      </c>
      <c r="N295" t="b">
        <f t="shared" si="9"/>
        <v>1</v>
      </c>
    </row>
    <row r="296" spans="1:14">
      <c r="A296" s="1" t="s">
        <v>1257</v>
      </c>
      <c r="B296" s="1">
        <v>385616.2</v>
      </c>
      <c r="C296" s="1">
        <v>248033.8</v>
      </c>
      <c r="D296" s="1" t="s">
        <v>1</v>
      </c>
      <c r="E296" s="1" t="s">
        <v>1</v>
      </c>
      <c r="F296" s="1">
        <v>385616.2</v>
      </c>
      <c r="G296" s="1">
        <v>248033.8</v>
      </c>
      <c r="H296" s="1" t="s">
        <v>1</v>
      </c>
      <c r="I296" s="1" t="s">
        <v>1</v>
      </c>
      <c r="J296" s="1"/>
      <c r="K296" s="16" t="s">
        <v>30</v>
      </c>
      <c r="L296" s="16" t="s">
        <v>29</v>
      </c>
      <c r="M296" t="b">
        <f t="shared" si="8"/>
        <v>1</v>
      </c>
      <c r="N296" t="b">
        <f t="shared" si="9"/>
        <v>1</v>
      </c>
    </row>
    <row r="297" spans="1:14">
      <c r="A297" s="1" t="s">
        <v>1258</v>
      </c>
      <c r="B297" s="1">
        <v>8638.7999999999993</v>
      </c>
      <c r="C297" s="1">
        <v>7705</v>
      </c>
      <c r="D297" s="1" t="s">
        <v>1</v>
      </c>
      <c r="E297" s="1" t="s">
        <v>1</v>
      </c>
      <c r="F297" s="1">
        <v>6632.07</v>
      </c>
      <c r="G297" s="1">
        <v>4527.8599999999997</v>
      </c>
      <c r="H297" s="1" t="s">
        <v>1</v>
      </c>
      <c r="I297" s="1" t="s">
        <v>1</v>
      </c>
      <c r="J297" s="1"/>
      <c r="K297" s="16" t="s">
        <v>30</v>
      </c>
      <c r="L297" s="16" t="s">
        <v>29</v>
      </c>
      <c r="M297" t="b">
        <f t="shared" si="8"/>
        <v>1</v>
      </c>
      <c r="N297" t="b">
        <f t="shared" si="9"/>
        <v>1</v>
      </c>
    </row>
    <row r="298" spans="1:14">
      <c r="A298" s="1" t="s">
        <v>1259</v>
      </c>
      <c r="B298" s="1">
        <v>829.6</v>
      </c>
      <c r="C298" s="1">
        <v>777.7</v>
      </c>
      <c r="D298" s="1" t="s">
        <v>1</v>
      </c>
      <c r="E298" s="1" t="s">
        <v>1</v>
      </c>
      <c r="F298" s="1">
        <v>757.52</v>
      </c>
      <c r="G298" s="1">
        <v>518.95000000000005</v>
      </c>
      <c r="H298" s="1" t="s">
        <v>1</v>
      </c>
      <c r="I298" s="1" t="s">
        <v>1</v>
      </c>
      <c r="J298" s="1"/>
      <c r="K298" s="16" t="s">
        <v>36</v>
      </c>
      <c r="L298" s="16" t="s">
        <v>29</v>
      </c>
      <c r="M298" t="b">
        <f t="shared" si="8"/>
        <v>1</v>
      </c>
      <c r="N298" t="b">
        <f t="shared" si="9"/>
        <v>1</v>
      </c>
    </row>
    <row r="299" spans="1:14">
      <c r="A299" s="1" t="s">
        <v>1260</v>
      </c>
      <c r="B299" s="1">
        <v>60876.7</v>
      </c>
      <c r="C299" s="1">
        <v>59595.9</v>
      </c>
      <c r="D299" s="1" t="s">
        <v>1</v>
      </c>
      <c r="E299" s="1" t="s">
        <v>1</v>
      </c>
      <c r="F299" s="1">
        <v>59679.87</v>
      </c>
      <c r="G299" s="1">
        <v>58894.11</v>
      </c>
      <c r="H299" s="1" t="s">
        <v>1</v>
      </c>
      <c r="I299" s="1" t="s">
        <v>1</v>
      </c>
      <c r="J299" s="1"/>
      <c r="K299" s="16" t="s">
        <v>30</v>
      </c>
      <c r="L299" s="16" t="s">
        <v>29</v>
      </c>
      <c r="M299" t="b">
        <f t="shared" si="8"/>
        <v>1</v>
      </c>
      <c r="N299" t="b">
        <f t="shared" si="9"/>
        <v>1</v>
      </c>
    </row>
    <row r="300" spans="1:14">
      <c r="A300" s="1" t="s">
        <v>1261</v>
      </c>
      <c r="B300" s="1">
        <v>0</v>
      </c>
      <c r="C300" s="1">
        <v>0</v>
      </c>
      <c r="D300" s="1" t="s">
        <v>4</v>
      </c>
      <c r="E300" s="1" t="s">
        <v>4</v>
      </c>
      <c r="F300" s="1">
        <v>0</v>
      </c>
      <c r="G300" s="1">
        <v>0</v>
      </c>
      <c r="H300" s="1" t="s">
        <v>4</v>
      </c>
      <c r="I300" s="1" t="s">
        <v>4</v>
      </c>
      <c r="J300" s="1"/>
      <c r="K300" s="16" t="s">
        <v>30</v>
      </c>
      <c r="L300" s="16" t="s">
        <v>29</v>
      </c>
      <c r="M300" t="b">
        <f t="shared" si="8"/>
        <v>1</v>
      </c>
      <c r="N300" t="b">
        <f t="shared" si="9"/>
        <v>1</v>
      </c>
    </row>
    <row r="301" spans="1:14">
      <c r="A301" s="1" t="s">
        <v>1262</v>
      </c>
      <c r="B301" s="1">
        <v>20841.7</v>
      </c>
      <c r="C301" s="1">
        <v>19470</v>
      </c>
      <c r="D301" s="1" t="s">
        <v>1</v>
      </c>
      <c r="E301" s="1" t="s">
        <v>1</v>
      </c>
      <c r="F301" s="1">
        <v>15899.37</v>
      </c>
      <c r="G301" s="1">
        <v>12430.14</v>
      </c>
      <c r="H301" s="1" t="s">
        <v>1</v>
      </c>
      <c r="I301" s="1" t="s">
        <v>1</v>
      </c>
      <c r="J301" s="1"/>
      <c r="K301" s="16" t="s">
        <v>30</v>
      </c>
      <c r="L301" s="16" t="s">
        <v>29</v>
      </c>
      <c r="M301" t="b">
        <f t="shared" si="8"/>
        <v>1</v>
      </c>
      <c r="N301" t="b">
        <f t="shared" si="9"/>
        <v>1</v>
      </c>
    </row>
    <row r="302" spans="1:14">
      <c r="A302" s="1" t="s">
        <v>1263</v>
      </c>
      <c r="B302" s="1">
        <v>341247.4</v>
      </c>
      <c r="C302" s="1">
        <v>317058.59999999998</v>
      </c>
      <c r="D302" s="1" t="s">
        <v>1</v>
      </c>
      <c r="E302" s="1" t="s">
        <v>1</v>
      </c>
      <c r="F302" s="1">
        <v>341247.4</v>
      </c>
      <c r="G302" s="1">
        <v>317058.59999999998</v>
      </c>
      <c r="H302" s="1" t="s">
        <v>1</v>
      </c>
      <c r="I302" s="1" t="s">
        <v>1</v>
      </c>
      <c r="J302" s="1"/>
      <c r="K302" s="16" t="s">
        <v>30</v>
      </c>
      <c r="L302" s="16" t="s">
        <v>29</v>
      </c>
      <c r="M302" t="b">
        <f t="shared" si="8"/>
        <v>1</v>
      </c>
      <c r="N302" t="b">
        <f t="shared" si="9"/>
        <v>1</v>
      </c>
    </row>
    <row r="303" spans="1:14">
      <c r="A303" s="1" t="s">
        <v>1264</v>
      </c>
      <c r="B303" s="1">
        <v>10002.65</v>
      </c>
      <c r="C303" s="1">
        <v>10002.15</v>
      </c>
      <c r="D303" s="1" t="s">
        <v>1</v>
      </c>
      <c r="E303" s="1" t="s">
        <v>1</v>
      </c>
      <c r="F303" s="1">
        <v>6494.4750000000004</v>
      </c>
      <c r="G303" s="1">
        <v>4891.08</v>
      </c>
      <c r="H303" s="1" t="s">
        <v>1</v>
      </c>
      <c r="I303" s="1" t="s">
        <v>1</v>
      </c>
      <c r="J303" s="1"/>
      <c r="K303" s="16" t="s">
        <v>36</v>
      </c>
      <c r="L303" s="16" t="s">
        <v>29</v>
      </c>
      <c r="M303" t="b">
        <f t="shared" si="8"/>
        <v>1</v>
      </c>
      <c r="N303" t="b">
        <f t="shared" si="9"/>
        <v>1</v>
      </c>
    </row>
    <row r="304" spans="1:14">
      <c r="A304" s="1" t="s">
        <v>1265</v>
      </c>
      <c r="B304" s="1">
        <v>7465.4</v>
      </c>
      <c r="C304" s="1">
        <v>7469.45</v>
      </c>
      <c r="D304" s="1" t="s">
        <v>1</v>
      </c>
      <c r="E304" s="1" t="s">
        <v>1</v>
      </c>
      <c r="F304" s="1">
        <v>3920.7249999999999</v>
      </c>
      <c r="G304" s="1">
        <v>4211.76</v>
      </c>
      <c r="H304" s="1" t="s">
        <v>1</v>
      </c>
      <c r="I304" s="1" t="s">
        <v>1</v>
      </c>
      <c r="J304" s="1"/>
      <c r="K304" s="16" t="s">
        <v>36</v>
      </c>
      <c r="L304" s="16" t="s">
        <v>29</v>
      </c>
      <c r="M304" t="b">
        <f t="shared" si="8"/>
        <v>1</v>
      </c>
      <c r="N304" t="b">
        <f t="shared" si="9"/>
        <v>1</v>
      </c>
    </row>
    <row r="305" spans="1:14">
      <c r="A305" s="1" t="s">
        <v>1266</v>
      </c>
      <c r="B305" s="1">
        <v>23763.9</v>
      </c>
      <c r="C305" s="1">
        <v>23800.2</v>
      </c>
      <c r="D305" s="1" t="s">
        <v>1</v>
      </c>
      <c r="E305" s="1" t="s">
        <v>1</v>
      </c>
      <c r="F305" s="1">
        <v>12126.1</v>
      </c>
      <c r="G305" s="1">
        <v>13020.83</v>
      </c>
      <c r="H305" s="1" t="s">
        <v>1</v>
      </c>
      <c r="I305" s="1" t="s">
        <v>1</v>
      </c>
      <c r="J305" s="1"/>
      <c r="K305" s="16" t="s">
        <v>36</v>
      </c>
      <c r="L305" s="16" t="s">
        <v>29</v>
      </c>
      <c r="M305" t="b">
        <f t="shared" si="8"/>
        <v>1</v>
      </c>
      <c r="N305" t="b">
        <f t="shared" si="9"/>
        <v>1</v>
      </c>
    </row>
    <row r="306" spans="1:14">
      <c r="A306" s="1" t="s">
        <v>1267</v>
      </c>
      <c r="B306" s="1">
        <v>98.182959999999994</v>
      </c>
      <c r="C306" s="1">
        <v>98.182959999999994</v>
      </c>
      <c r="D306" s="1" t="s">
        <v>2</v>
      </c>
      <c r="E306" s="1" t="s">
        <v>2</v>
      </c>
      <c r="F306" s="1">
        <v>49.091479999999997</v>
      </c>
      <c r="G306" s="1">
        <v>49.091479999999997</v>
      </c>
      <c r="H306" s="1" t="s">
        <v>3</v>
      </c>
      <c r="I306" s="1" t="s">
        <v>3</v>
      </c>
      <c r="J306" s="1"/>
      <c r="K306" s="16" t="s">
        <v>36</v>
      </c>
      <c r="L306" s="16" t="s">
        <v>54</v>
      </c>
      <c r="M306" t="b">
        <f t="shared" si="8"/>
        <v>0</v>
      </c>
      <c r="N306" t="b">
        <f t="shared" si="9"/>
        <v>1</v>
      </c>
    </row>
    <row r="307" spans="1:14">
      <c r="A307" s="1" t="s">
        <v>1268</v>
      </c>
      <c r="B307" s="1">
        <v>12.66</v>
      </c>
      <c r="C307" s="1">
        <v>10.95</v>
      </c>
      <c r="D307" s="1" t="s">
        <v>3</v>
      </c>
      <c r="E307" s="1" t="s">
        <v>3</v>
      </c>
      <c r="F307" s="1">
        <v>8.3949999999999996</v>
      </c>
      <c r="G307" s="1">
        <v>6.8070000000000004</v>
      </c>
      <c r="H307" s="1" t="s">
        <v>3</v>
      </c>
      <c r="I307" s="1" t="s">
        <v>3</v>
      </c>
      <c r="J307" s="1"/>
      <c r="K307" s="16" t="s">
        <v>36</v>
      </c>
      <c r="L307" s="16" t="s">
        <v>42</v>
      </c>
      <c r="M307" t="b">
        <f t="shared" si="8"/>
        <v>1</v>
      </c>
      <c r="N307" t="b">
        <f t="shared" si="9"/>
        <v>1</v>
      </c>
    </row>
    <row r="308" spans="1:14">
      <c r="A308" s="1" t="s">
        <v>1269</v>
      </c>
      <c r="B308" s="1">
        <v>8.25</v>
      </c>
      <c r="C308" s="1">
        <v>8.2799999999999994</v>
      </c>
      <c r="D308" s="1" t="s">
        <v>3</v>
      </c>
      <c r="E308" s="1" t="s">
        <v>3</v>
      </c>
      <c r="F308" s="1">
        <v>4.2050000000000001</v>
      </c>
      <c r="G308" s="1">
        <v>1.8320000000000001</v>
      </c>
      <c r="H308" s="1" t="s">
        <v>4</v>
      </c>
      <c r="I308" s="1" t="s">
        <v>4</v>
      </c>
      <c r="J308" s="1"/>
      <c r="K308" s="16" t="s">
        <v>36</v>
      </c>
      <c r="L308" s="16" t="s">
        <v>35</v>
      </c>
      <c r="M308" t="b">
        <f t="shared" si="8"/>
        <v>0</v>
      </c>
      <c r="N308" t="b">
        <f t="shared" si="9"/>
        <v>1</v>
      </c>
    </row>
    <row r="309" spans="1:14">
      <c r="A309" s="1" t="s">
        <v>1270</v>
      </c>
      <c r="B309" s="1">
        <v>1629.05</v>
      </c>
      <c r="C309" s="1">
        <v>1629.8</v>
      </c>
      <c r="D309" s="1" t="s">
        <v>1</v>
      </c>
      <c r="E309" s="1" t="s">
        <v>1</v>
      </c>
      <c r="F309" s="1">
        <v>1090.675</v>
      </c>
      <c r="G309" s="1">
        <v>814.86</v>
      </c>
      <c r="H309" s="1" t="s">
        <v>1</v>
      </c>
      <c r="I309" s="1" t="s">
        <v>1</v>
      </c>
      <c r="J309" s="1"/>
      <c r="K309" s="16" t="s">
        <v>36</v>
      </c>
      <c r="L309" s="16" t="s">
        <v>42</v>
      </c>
      <c r="M309" t="b">
        <f t="shared" si="8"/>
        <v>1</v>
      </c>
      <c r="N309" t="b">
        <f t="shared" si="9"/>
        <v>1</v>
      </c>
    </row>
    <row r="310" spans="1:14">
      <c r="A310" s="1" t="s">
        <v>1271</v>
      </c>
      <c r="B310" s="1">
        <v>122023.4</v>
      </c>
      <c r="C310" s="1">
        <v>112994</v>
      </c>
      <c r="D310" s="1" t="s">
        <v>1</v>
      </c>
      <c r="E310" s="1" t="s">
        <v>1</v>
      </c>
      <c r="F310" s="1">
        <v>89868.78</v>
      </c>
      <c r="G310" s="1">
        <v>59939.96</v>
      </c>
      <c r="H310" s="1" t="s">
        <v>1</v>
      </c>
      <c r="I310" s="1" t="s">
        <v>1</v>
      </c>
      <c r="J310" s="1"/>
      <c r="K310" s="16" t="s">
        <v>30</v>
      </c>
      <c r="L310" s="16" t="s">
        <v>29</v>
      </c>
      <c r="M310" t="b">
        <f t="shared" si="8"/>
        <v>1</v>
      </c>
      <c r="N310" t="b">
        <f t="shared" si="9"/>
        <v>1</v>
      </c>
    </row>
    <row r="311" spans="1:14">
      <c r="A311" s="1" t="s">
        <v>1272</v>
      </c>
      <c r="B311" s="1">
        <v>100</v>
      </c>
      <c r="C311" s="1">
        <v>100</v>
      </c>
      <c r="D311" s="1" t="s">
        <v>1</v>
      </c>
      <c r="E311" s="1" t="s">
        <v>1</v>
      </c>
      <c r="F311" s="1">
        <v>50</v>
      </c>
      <c r="G311" s="1">
        <v>50</v>
      </c>
      <c r="H311" s="1" t="s">
        <v>2</v>
      </c>
      <c r="I311" s="1" t="s">
        <v>2</v>
      </c>
      <c r="J311" s="1"/>
      <c r="K311" s="16" t="s">
        <v>36</v>
      </c>
      <c r="L311" s="16" t="s">
        <v>1235</v>
      </c>
      <c r="M311" t="b">
        <f t="shared" si="8"/>
        <v>0</v>
      </c>
      <c r="N311" t="b">
        <f t="shared" si="9"/>
        <v>1</v>
      </c>
    </row>
    <row r="312" spans="1:14">
      <c r="A312" s="1" t="s">
        <v>1273</v>
      </c>
      <c r="B312" s="1">
        <v>98.219409999999996</v>
      </c>
      <c r="C312" s="1">
        <v>98.219409999999996</v>
      </c>
      <c r="D312" s="1" t="s">
        <v>2</v>
      </c>
      <c r="E312" s="1" t="s">
        <v>2</v>
      </c>
      <c r="F312" s="1">
        <v>41.918439999999997</v>
      </c>
      <c r="G312" s="1">
        <v>49.10971</v>
      </c>
      <c r="H312" s="1" t="s">
        <v>3</v>
      </c>
      <c r="I312" s="1" t="s">
        <v>3</v>
      </c>
      <c r="J312" s="1"/>
      <c r="K312" s="16" t="s">
        <v>36</v>
      </c>
      <c r="L312" s="16" t="s">
        <v>964</v>
      </c>
      <c r="M312" t="b">
        <f t="shared" si="8"/>
        <v>0</v>
      </c>
      <c r="N312" t="b">
        <f t="shared" si="9"/>
        <v>1</v>
      </c>
    </row>
    <row r="313" spans="1:14">
      <c r="A313" s="1" t="s">
        <v>1274</v>
      </c>
      <c r="B313" s="1">
        <v>6733.35</v>
      </c>
      <c r="C313" s="1">
        <v>6679.3</v>
      </c>
      <c r="D313" s="1" t="s">
        <v>1</v>
      </c>
      <c r="E313" s="1" t="s">
        <v>1</v>
      </c>
      <c r="F313" s="1">
        <v>4029.83</v>
      </c>
      <c r="G313" s="1">
        <v>3305.99</v>
      </c>
      <c r="H313" s="1" t="s">
        <v>1</v>
      </c>
      <c r="I313" s="1" t="s">
        <v>1</v>
      </c>
      <c r="J313" s="1"/>
      <c r="K313" s="16" t="s">
        <v>36</v>
      </c>
      <c r="L313" s="16" t="s">
        <v>29</v>
      </c>
      <c r="M313" t="b">
        <f t="shared" si="8"/>
        <v>1</v>
      </c>
      <c r="N313" t="b">
        <f t="shared" si="9"/>
        <v>1</v>
      </c>
    </row>
    <row r="314" spans="1:14">
      <c r="A314" s="1" t="s">
        <v>1275</v>
      </c>
      <c r="B314" s="1">
        <v>1078.7</v>
      </c>
      <c r="C314" s="1">
        <v>1079</v>
      </c>
      <c r="D314" s="1" t="s">
        <v>1</v>
      </c>
      <c r="E314" s="1" t="s">
        <v>1</v>
      </c>
      <c r="F314" s="1">
        <v>1078.7</v>
      </c>
      <c r="G314" s="1">
        <v>560.15</v>
      </c>
      <c r="H314" s="1" t="s">
        <v>1</v>
      </c>
      <c r="I314" s="1" t="s">
        <v>1</v>
      </c>
      <c r="J314" s="1"/>
      <c r="K314" s="16" t="s">
        <v>30</v>
      </c>
      <c r="L314" s="16" t="s">
        <v>29</v>
      </c>
      <c r="M314" t="b">
        <f t="shared" si="8"/>
        <v>1</v>
      </c>
      <c r="N314" t="b">
        <f t="shared" si="9"/>
        <v>1</v>
      </c>
    </row>
    <row r="315" spans="1:14">
      <c r="A315" s="1" t="s">
        <v>1276</v>
      </c>
      <c r="B315" s="1">
        <v>2181.6</v>
      </c>
      <c r="C315" s="1">
        <v>2182.1</v>
      </c>
      <c r="D315" s="1" t="s">
        <v>1</v>
      </c>
      <c r="E315" s="1" t="s">
        <v>1</v>
      </c>
      <c r="F315" s="1">
        <v>1083.32</v>
      </c>
      <c r="G315" s="1">
        <v>920.29</v>
      </c>
      <c r="H315" s="1" t="s">
        <v>1</v>
      </c>
      <c r="I315" s="1" t="s">
        <v>1</v>
      </c>
      <c r="J315" s="1"/>
      <c r="K315" s="16" t="s">
        <v>36</v>
      </c>
      <c r="L315" s="16" t="s">
        <v>964</v>
      </c>
      <c r="M315" t="b">
        <f t="shared" si="8"/>
        <v>1</v>
      </c>
      <c r="N315" t="b">
        <f t="shared" si="9"/>
        <v>1</v>
      </c>
    </row>
    <row r="316" spans="1:14">
      <c r="A316" s="1" t="s">
        <v>1277</v>
      </c>
      <c r="B316" s="1">
        <v>30.131260000000001</v>
      </c>
      <c r="C316" s="1">
        <v>30.131260000000001</v>
      </c>
      <c r="D316" s="1" t="s">
        <v>3</v>
      </c>
      <c r="E316" s="1" t="s">
        <v>3</v>
      </c>
      <c r="F316" s="1">
        <v>24.791170000000001</v>
      </c>
      <c r="G316" s="1">
        <v>30.131260000000001</v>
      </c>
      <c r="H316" s="1" t="s">
        <v>3</v>
      </c>
      <c r="I316" s="1" t="s">
        <v>3</v>
      </c>
      <c r="J316" s="1"/>
      <c r="K316" s="16" t="s">
        <v>36</v>
      </c>
      <c r="L316" s="16" t="s">
        <v>964</v>
      </c>
      <c r="M316" t="b">
        <f t="shared" si="8"/>
        <v>1</v>
      </c>
      <c r="N316" t="b">
        <f t="shared" si="9"/>
        <v>1</v>
      </c>
    </row>
    <row r="317" spans="1:14">
      <c r="A317" s="1" t="s">
        <v>1278</v>
      </c>
      <c r="B317" s="1">
        <v>18.100000000000001</v>
      </c>
      <c r="C317" s="1">
        <v>18.100000000000001</v>
      </c>
      <c r="D317" s="1" t="s">
        <v>3</v>
      </c>
      <c r="E317" s="1" t="s">
        <v>3</v>
      </c>
      <c r="F317" s="1">
        <v>9.0500000000000007</v>
      </c>
      <c r="G317" s="1">
        <v>9.0500000000000007</v>
      </c>
      <c r="H317" s="1" t="s">
        <v>3</v>
      </c>
      <c r="I317" s="1" t="s">
        <v>3</v>
      </c>
      <c r="J317" s="1"/>
      <c r="K317" s="16" t="s">
        <v>36</v>
      </c>
      <c r="L317" s="16" t="s">
        <v>35</v>
      </c>
      <c r="M317" t="b">
        <f t="shared" si="8"/>
        <v>1</v>
      </c>
      <c r="N317" t="b">
        <f t="shared" si="9"/>
        <v>1</v>
      </c>
    </row>
    <row r="318" spans="1:14">
      <c r="A318" s="1" t="s">
        <v>1279</v>
      </c>
      <c r="B318" s="1">
        <v>5439.7</v>
      </c>
      <c r="C318" s="1">
        <v>5447.2</v>
      </c>
      <c r="D318" s="1" t="s">
        <v>1</v>
      </c>
      <c r="E318" s="1" t="s">
        <v>1</v>
      </c>
      <c r="F318" s="1">
        <v>2830.45</v>
      </c>
      <c r="G318" s="1">
        <v>3335.04</v>
      </c>
      <c r="H318" s="1" t="s">
        <v>1</v>
      </c>
      <c r="I318" s="1" t="s">
        <v>1</v>
      </c>
      <c r="J318" s="1"/>
      <c r="K318" s="16" t="s">
        <v>36</v>
      </c>
      <c r="L318" s="16" t="s">
        <v>29</v>
      </c>
      <c r="M318" t="b">
        <f t="shared" si="8"/>
        <v>1</v>
      </c>
      <c r="N318" t="b">
        <f t="shared" si="9"/>
        <v>1</v>
      </c>
    </row>
    <row r="319" spans="1:14">
      <c r="A319" s="1" t="s">
        <v>1280</v>
      </c>
      <c r="B319" s="1">
        <v>272.7</v>
      </c>
      <c r="C319" s="1">
        <v>272.89999999999998</v>
      </c>
      <c r="D319" s="1" t="s">
        <v>1</v>
      </c>
      <c r="E319" s="1" t="s">
        <v>1</v>
      </c>
      <c r="F319" s="1">
        <v>74.52</v>
      </c>
      <c r="G319" s="1">
        <v>136.41</v>
      </c>
      <c r="H319" s="1" t="s">
        <v>2</v>
      </c>
      <c r="I319" s="1" t="s">
        <v>1</v>
      </c>
      <c r="J319" s="1" t="s">
        <v>2618</v>
      </c>
      <c r="K319" s="16" t="s">
        <v>36</v>
      </c>
      <c r="L319" s="16" t="s">
        <v>42</v>
      </c>
      <c r="M319" t="b">
        <f t="shared" si="8"/>
        <v>0</v>
      </c>
      <c r="N319" t="b">
        <f t="shared" si="9"/>
        <v>0</v>
      </c>
    </row>
    <row r="320" spans="1:14">
      <c r="A320" s="1" t="s">
        <v>1281</v>
      </c>
      <c r="B320" s="1">
        <v>9166.7000000000007</v>
      </c>
      <c r="C320" s="1">
        <v>9171.4</v>
      </c>
      <c r="D320" s="1" t="s">
        <v>1</v>
      </c>
      <c r="E320" s="1" t="s">
        <v>1</v>
      </c>
      <c r="F320" s="1">
        <v>5767.25</v>
      </c>
      <c r="G320" s="1">
        <v>4516.7</v>
      </c>
      <c r="H320" s="1" t="s">
        <v>1</v>
      </c>
      <c r="I320" s="1" t="s">
        <v>1</v>
      </c>
      <c r="J320" s="1"/>
      <c r="K320" s="16" t="s">
        <v>36</v>
      </c>
      <c r="L320" s="16" t="s">
        <v>29</v>
      </c>
      <c r="M320" t="b">
        <f t="shared" si="8"/>
        <v>1</v>
      </c>
      <c r="N320" t="b">
        <f t="shared" si="9"/>
        <v>1</v>
      </c>
    </row>
    <row r="321" spans="1:14">
      <c r="A321" s="1" t="s">
        <v>1282</v>
      </c>
      <c r="B321" s="1">
        <v>53.73563</v>
      </c>
      <c r="C321" s="1">
        <v>53.858780000000003</v>
      </c>
      <c r="D321" s="1" t="s">
        <v>2</v>
      </c>
      <c r="E321" s="1" t="s">
        <v>2</v>
      </c>
      <c r="F321" s="1">
        <v>26.867819999999998</v>
      </c>
      <c r="G321" s="1">
        <v>12.97209</v>
      </c>
      <c r="H321" s="1" t="s">
        <v>3</v>
      </c>
      <c r="I321" s="1" t="s">
        <v>3</v>
      </c>
      <c r="J321" s="1"/>
      <c r="K321" s="16" t="s">
        <v>36</v>
      </c>
      <c r="L321" s="16" t="s">
        <v>71</v>
      </c>
      <c r="M321" t="b">
        <f t="shared" si="8"/>
        <v>0</v>
      </c>
      <c r="N321" t="b">
        <f t="shared" si="9"/>
        <v>1</v>
      </c>
    </row>
    <row r="322" spans="1:14">
      <c r="A322" s="1" t="s">
        <v>1283</v>
      </c>
      <c r="B322" s="1">
        <v>16340.9</v>
      </c>
      <c r="C322" s="1">
        <v>16172.3</v>
      </c>
      <c r="D322" s="1" t="s">
        <v>1</v>
      </c>
      <c r="E322" s="1" t="s">
        <v>1</v>
      </c>
      <c r="F322" s="1">
        <v>12016.99</v>
      </c>
      <c r="G322" s="1">
        <v>10660.73</v>
      </c>
      <c r="H322" s="1" t="s">
        <v>1</v>
      </c>
      <c r="I322" s="1" t="s">
        <v>1</v>
      </c>
      <c r="J322" s="1"/>
      <c r="K322" s="16" t="s">
        <v>36</v>
      </c>
      <c r="L322" s="16" t="s">
        <v>29</v>
      </c>
      <c r="M322" t="b">
        <f t="shared" si="8"/>
        <v>1</v>
      </c>
      <c r="N322" t="b">
        <f t="shared" si="9"/>
        <v>1</v>
      </c>
    </row>
    <row r="323" spans="1:14">
      <c r="A323" s="1" t="s">
        <v>1284</v>
      </c>
      <c r="B323" s="1">
        <v>18751.3</v>
      </c>
      <c r="C323" s="1">
        <v>18744.349999999999</v>
      </c>
      <c r="D323" s="1" t="s">
        <v>1</v>
      </c>
      <c r="E323" s="1" t="s">
        <v>1</v>
      </c>
      <c r="F323" s="1">
        <v>10647</v>
      </c>
      <c r="G323" s="1">
        <v>9885.0249999999996</v>
      </c>
      <c r="H323" s="1" t="s">
        <v>1</v>
      </c>
      <c r="I323" s="1" t="s">
        <v>1</v>
      </c>
      <c r="J323" s="1"/>
      <c r="K323" s="16" t="s">
        <v>36</v>
      </c>
      <c r="L323" s="16" t="s">
        <v>29</v>
      </c>
      <c r="M323" t="b">
        <f t="shared" ref="M323:M386" si="10">H323=D323</f>
        <v>1</v>
      </c>
      <c r="N323" t="b">
        <f t="shared" ref="N323:N386" si="11">I323=H323</f>
        <v>1</v>
      </c>
    </row>
    <row r="324" spans="1:14">
      <c r="A324" s="1" t="s">
        <v>1285</v>
      </c>
      <c r="B324" s="1">
        <v>628.04999999999995</v>
      </c>
      <c r="C324" s="1">
        <v>625.70000000000005</v>
      </c>
      <c r="D324" s="1" t="s">
        <v>1</v>
      </c>
      <c r="E324" s="1" t="s">
        <v>1</v>
      </c>
      <c r="F324" s="1">
        <v>336.8</v>
      </c>
      <c r="G324" s="1">
        <v>312.14999999999998</v>
      </c>
      <c r="H324" s="1" t="s">
        <v>1</v>
      </c>
      <c r="I324" s="1" t="s">
        <v>1</v>
      </c>
      <c r="J324" s="1"/>
      <c r="K324" s="16" t="s">
        <v>36</v>
      </c>
      <c r="L324" s="16" t="s">
        <v>42</v>
      </c>
      <c r="M324" t="b">
        <f t="shared" si="10"/>
        <v>1</v>
      </c>
      <c r="N324" t="b">
        <f t="shared" si="11"/>
        <v>1</v>
      </c>
    </row>
    <row r="325" spans="1:14">
      <c r="A325" s="1" t="s">
        <v>1286</v>
      </c>
      <c r="B325" s="1">
        <v>656.85</v>
      </c>
      <c r="C325" s="1">
        <v>656.9</v>
      </c>
      <c r="D325" s="1" t="s">
        <v>1</v>
      </c>
      <c r="E325" s="1" t="s">
        <v>1</v>
      </c>
      <c r="F325" s="1">
        <v>345.92500000000001</v>
      </c>
      <c r="G325" s="1">
        <v>327.10000000000002</v>
      </c>
      <c r="H325" s="1" t="s">
        <v>1</v>
      </c>
      <c r="I325" s="1" t="s">
        <v>1</v>
      </c>
      <c r="J325" s="1"/>
      <c r="K325" s="16" t="s">
        <v>36</v>
      </c>
      <c r="L325" s="16" t="s">
        <v>42</v>
      </c>
      <c r="M325" t="b">
        <f t="shared" si="10"/>
        <v>1</v>
      </c>
      <c r="N325" t="b">
        <f t="shared" si="11"/>
        <v>1</v>
      </c>
    </row>
    <row r="326" spans="1:14">
      <c r="A326" s="1" t="s">
        <v>1287</v>
      </c>
      <c r="B326" s="1">
        <v>4890.7</v>
      </c>
      <c r="C326" s="1">
        <v>4861.8</v>
      </c>
      <c r="D326" s="1" t="s">
        <v>1</v>
      </c>
      <c r="E326" s="1" t="s">
        <v>1</v>
      </c>
      <c r="F326" s="1">
        <v>2920.1</v>
      </c>
      <c r="G326" s="1">
        <v>2100.15</v>
      </c>
      <c r="H326" s="1" t="s">
        <v>1</v>
      </c>
      <c r="I326" s="1" t="s">
        <v>1</v>
      </c>
      <c r="J326" s="1"/>
      <c r="K326" s="16" t="s">
        <v>36</v>
      </c>
      <c r="L326" s="16" t="s">
        <v>29</v>
      </c>
      <c r="M326" t="b">
        <f t="shared" si="10"/>
        <v>1</v>
      </c>
      <c r="N326" t="b">
        <f t="shared" si="11"/>
        <v>1</v>
      </c>
    </row>
    <row r="327" spans="1:14">
      <c r="A327" s="1" t="s">
        <v>1288</v>
      </c>
      <c r="B327" s="1">
        <v>275.7</v>
      </c>
      <c r="C327" s="1">
        <v>275.85000000000002</v>
      </c>
      <c r="D327" s="1" t="s">
        <v>1</v>
      </c>
      <c r="E327" s="1" t="s">
        <v>1</v>
      </c>
      <c r="F327" s="1">
        <v>164.435</v>
      </c>
      <c r="G327" s="1">
        <v>137.54499999999999</v>
      </c>
      <c r="H327" s="1" t="s">
        <v>1</v>
      </c>
      <c r="I327" s="1" t="s">
        <v>1</v>
      </c>
      <c r="J327" s="1"/>
      <c r="K327" s="16" t="s">
        <v>36</v>
      </c>
      <c r="L327" s="16" t="s">
        <v>29</v>
      </c>
      <c r="M327" t="b">
        <f t="shared" si="10"/>
        <v>1</v>
      </c>
      <c r="N327" t="b">
        <f t="shared" si="11"/>
        <v>1</v>
      </c>
    </row>
    <row r="328" spans="1:14">
      <c r="A328" s="1" t="s">
        <v>1289</v>
      </c>
      <c r="B328" s="1">
        <v>4831.3999999999996</v>
      </c>
      <c r="C328" s="1">
        <v>4855.8999999999996</v>
      </c>
      <c r="D328" s="1" t="s">
        <v>1</v>
      </c>
      <c r="E328" s="1" t="s">
        <v>1</v>
      </c>
      <c r="F328" s="1">
        <v>2745.62</v>
      </c>
      <c r="G328" s="1">
        <v>2458.23</v>
      </c>
      <c r="H328" s="1" t="s">
        <v>1</v>
      </c>
      <c r="I328" s="1" t="s">
        <v>1</v>
      </c>
      <c r="J328" s="1"/>
      <c r="K328" s="16" t="s">
        <v>36</v>
      </c>
      <c r="L328" s="16" t="s">
        <v>29</v>
      </c>
      <c r="M328" t="b">
        <f t="shared" si="10"/>
        <v>1</v>
      </c>
      <c r="N328" t="b">
        <f t="shared" si="11"/>
        <v>1</v>
      </c>
    </row>
    <row r="329" spans="1:14">
      <c r="A329" s="1" t="s">
        <v>1290</v>
      </c>
      <c r="B329" s="1">
        <v>108.51</v>
      </c>
      <c r="C329" s="1">
        <v>108.53</v>
      </c>
      <c r="D329" s="1" t="s">
        <v>1</v>
      </c>
      <c r="E329" s="1" t="s">
        <v>1</v>
      </c>
      <c r="F329" s="1">
        <v>71.405000000000001</v>
      </c>
      <c r="G329" s="1">
        <v>46.012</v>
      </c>
      <c r="H329" s="1" t="s">
        <v>2</v>
      </c>
      <c r="I329" s="1" t="s">
        <v>3</v>
      </c>
      <c r="J329" s="1" t="s">
        <v>2617</v>
      </c>
      <c r="K329" s="16" t="s">
        <v>36</v>
      </c>
      <c r="L329" s="16" t="s">
        <v>29</v>
      </c>
      <c r="M329" t="b">
        <f t="shared" si="10"/>
        <v>0</v>
      </c>
      <c r="N329" t="b">
        <f t="shared" si="11"/>
        <v>0</v>
      </c>
    </row>
    <row r="330" spans="1:14">
      <c r="A330" s="1" t="s">
        <v>1291</v>
      </c>
      <c r="B330" s="1">
        <v>2477.1770000000001</v>
      </c>
      <c r="C330" s="1">
        <v>2477.7779999999998</v>
      </c>
      <c r="D330" s="1" t="s">
        <v>1</v>
      </c>
      <c r="E330" s="1" t="s">
        <v>1</v>
      </c>
      <c r="F330" s="1">
        <v>1440.5409999999999</v>
      </c>
      <c r="G330" s="1">
        <v>943.87390000000005</v>
      </c>
      <c r="H330" s="1" t="s">
        <v>1</v>
      </c>
      <c r="I330" s="1" t="s">
        <v>1</v>
      </c>
      <c r="J330" s="1"/>
      <c r="K330" s="16" t="s">
        <v>36</v>
      </c>
      <c r="L330" s="16" t="s">
        <v>35</v>
      </c>
      <c r="M330" t="b">
        <f t="shared" si="10"/>
        <v>1</v>
      </c>
      <c r="N330" t="b">
        <f t="shared" si="11"/>
        <v>1</v>
      </c>
    </row>
    <row r="331" spans="1:14">
      <c r="A331" s="1" t="s">
        <v>1292</v>
      </c>
      <c r="B331" s="1">
        <v>20</v>
      </c>
      <c r="C331" s="1">
        <v>20</v>
      </c>
      <c r="D331" s="1" t="s">
        <v>3</v>
      </c>
      <c r="E331" s="1" t="s">
        <v>3</v>
      </c>
      <c r="F331" s="1">
        <v>10</v>
      </c>
      <c r="G331" s="1">
        <v>10</v>
      </c>
      <c r="H331" s="1" t="s">
        <v>3</v>
      </c>
      <c r="I331" s="1" t="s">
        <v>3</v>
      </c>
      <c r="J331" s="1"/>
      <c r="K331" s="16" t="s">
        <v>36</v>
      </c>
      <c r="L331" s="16" t="s">
        <v>71</v>
      </c>
      <c r="M331" t="b">
        <f t="shared" si="10"/>
        <v>1</v>
      </c>
      <c r="N331" t="b">
        <f t="shared" si="11"/>
        <v>1</v>
      </c>
    </row>
    <row r="332" spans="1:14">
      <c r="A332" s="1" t="s">
        <v>1293</v>
      </c>
      <c r="B332" s="1">
        <v>919.6</v>
      </c>
      <c r="C332" s="1">
        <v>919.75</v>
      </c>
      <c r="D332" s="1" t="s">
        <v>1</v>
      </c>
      <c r="E332" s="1" t="s">
        <v>1</v>
      </c>
      <c r="F332" s="1">
        <v>723.7</v>
      </c>
      <c r="G332" s="1">
        <v>527.95000000000005</v>
      </c>
      <c r="H332" s="1" t="s">
        <v>1</v>
      </c>
      <c r="I332" s="1" t="s">
        <v>1</v>
      </c>
      <c r="J332" s="1"/>
      <c r="K332" s="16" t="s">
        <v>36</v>
      </c>
      <c r="L332" s="16" t="s">
        <v>42</v>
      </c>
      <c r="M332" t="b">
        <f t="shared" si="10"/>
        <v>1</v>
      </c>
      <c r="N332" t="b">
        <f t="shared" si="11"/>
        <v>1</v>
      </c>
    </row>
    <row r="333" spans="1:14">
      <c r="A333" s="1" t="s">
        <v>1294</v>
      </c>
      <c r="B333" s="1">
        <v>29965.58</v>
      </c>
      <c r="C333" s="1">
        <v>26313.95</v>
      </c>
      <c r="D333" s="1" t="s">
        <v>1</v>
      </c>
      <c r="E333" s="1" t="s">
        <v>1</v>
      </c>
      <c r="F333" s="1">
        <v>29965.58</v>
      </c>
      <c r="G333" s="1">
        <v>26313.95</v>
      </c>
      <c r="H333" s="1" t="s">
        <v>1</v>
      </c>
      <c r="I333" s="1" t="s">
        <v>1</v>
      </c>
      <c r="J333" s="1"/>
      <c r="K333" s="16" t="s">
        <v>30</v>
      </c>
      <c r="L333" s="16" t="s">
        <v>29</v>
      </c>
      <c r="M333" t="b">
        <f t="shared" si="10"/>
        <v>1</v>
      </c>
      <c r="N333" t="b">
        <f t="shared" si="11"/>
        <v>1</v>
      </c>
    </row>
    <row r="334" spans="1:14">
      <c r="A334" s="1" t="s">
        <v>1295</v>
      </c>
      <c r="B334" s="1">
        <v>0</v>
      </c>
      <c r="C334" s="1">
        <v>0</v>
      </c>
      <c r="D334" s="1" t="s">
        <v>4</v>
      </c>
      <c r="E334" s="1" t="s">
        <v>4</v>
      </c>
      <c r="F334" s="1">
        <v>0</v>
      </c>
      <c r="G334" s="1">
        <v>0</v>
      </c>
      <c r="H334" s="1" t="s">
        <v>4</v>
      </c>
      <c r="I334" s="1" t="s">
        <v>4</v>
      </c>
      <c r="J334" s="1"/>
      <c r="K334" s="16" t="s">
        <v>36</v>
      </c>
      <c r="L334" s="16" t="s">
        <v>42</v>
      </c>
      <c r="M334" t="b">
        <f t="shared" si="10"/>
        <v>1</v>
      </c>
      <c r="N334" t="b">
        <f t="shared" si="11"/>
        <v>1</v>
      </c>
    </row>
    <row r="335" spans="1:14">
      <c r="A335" s="1" t="s">
        <v>1296</v>
      </c>
      <c r="B335" s="1">
        <v>366.05</v>
      </c>
      <c r="C335" s="1">
        <v>367.75</v>
      </c>
      <c r="D335" s="1" t="s">
        <v>1</v>
      </c>
      <c r="E335" s="1" t="s">
        <v>1</v>
      </c>
      <c r="F335" s="1">
        <v>183.02500000000001</v>
      </c>
      <c r="G335" s="1">
        <v>220.39500000000001</v>
      </c>
      <c r="H335" s="1" t="s">
        <v>1</v>
      </c>
      <c r="I335" s="1" t="s">
        <v>1</v>
      </c>
      <c r="J335" s="1"/>
      <c r="K335" s="16" t="s">
        <v>36</v>
      </c>
      <c r="L335" s="16" t="s">
        <v>54</v>
      </c>
      <c r="M335" t="b">
        <f t="shared" si="10"/>
        <v>1</v>
      </c>
      <c r="N335" t="b">
        <f t="shared" si="11"/>
        <v>1</v>
      </c>
    </row>
    <row r="336" spans="1:14">
      <c r="A336" s="1" t="s">
        <v>1297</v>
      </c>
      <c r="B336" s="1">
        <v>0</v>
      </c>
      <c r="C336" s="1">
        <v>0</v>
      </c>
      <c r="D336" s="1" t="s">
        <v>4</v>
      </c>
      <c r="E336" s="1" t="s">
        <v>4</v>
      </c>
      <c r="F336" s="1">
        <v>0</v>
      </c>
      <c r="G336" s="1">
        <v>0</v>
      </c>
      <c r="H336" s="1" t="s">
        <v>4</v>
      </c>
      <c r="I336" s="1" t="s">
        <v>4</v>
      </c>
      <c r="J336" s="1"/>
      <c r="K336" s="16" t="s">
        <v>36</v>
      </c>
      <c r="L336" s="16" t="s">
        <v>35</v>
      </c>
      <c r="M336" t="b">
        <f t="shared" si="10"/>
        <v>1</v>
      </c>
      <c r="N336" t="b">
        <f t="shared" si="11"/>
        <v>1</v>
      </c>
    </row>
    <row r="337" spans="1:14">
      <c r="A337" s="1" t="s">
        <v>1298</v>
      </c>
      <c r="B337" s="1">
        <v>1188.9000000000001</v>
      </c>
      <c r="C337" s="1">
        <v>1189.8</v>
      </c>
      <c r="D337" s="1" t="s">
        <v>1</v>
      </c>
      <c r="E337" s="1" t="s">
        <v>1</v>
      </c>
      <c r="F337" s="1">
        <v>607.92499999999995</v>
      </c>
      <c r="G337" s="1">
        <v>706.4</v>
      </c>
      <c r="H337" s="1" t="s">
        <v>1</v>
      </c>
      <c r="I337" s="1" t="s">
        <v>1</v>
      </c>
      <c r="J337" s="1"/>
      <c r="K337" s="16" t="s">
        <v>36</v>
      </c>
      <c r="L337" s="16" t="s">
        <v>29</v>
      </c>
      <c r="M337" t="b">
        <f t="shared" si="10"/>
        <v>1</v>
      </c>
      <c r="N337" t="b">
        <f t="shared" si="11"/>
        <v>1</v>
      </c>
    </row>
    <row r="338" spans="1:14">
      <c r="A338" s="1" t="s">
        <v>1299</v>
      </c>
      <c r="B338" s="1">
        <v>315.10000000000002</v>
      </c>
      <c r="C338" s="1">
        <v>315.2</v>
      </c>
      <c r="D338" s="1" t="s">
        <v>1</v>
      </c>
      <c r="E338" s="1" t="s">
        <v>1</v>
      </c>
      <c r="F338" s="1">
        <v>157.55000000000001</v>
      </c>
      <c r="G338" s="1">
        <v>32.799999999999997</v>
      </c>
      <c r="H338" s="1" t="s">
        <v>1</v>
      </c>
      <c r="I338" s="1" t="s">
        <v>3</v>
      </c>
      <c r="J338" s="1" t="s">
        <v>2617</v>
      </c>
      <c r="K338" s="16" t="s">
        <v>36</v>
      </c>
      <c r="L338" s="16" t="s">
        <v>42</v>
      </c>
      <c r="M338" t="b">
        <f t="shared" si="10"/>
        <v>1</v>
      </c>
      <c r="N338" t="b">
        <f t="shared" si="11"/>
        <v>0</v>
      </c>
    </row>
    <row r="339" spans="1:14">
      <c r="A339" s="1" t="s">
        <v>1300</v>
      </c>
      <c r="B339" s="1">
        <v>59672.5</v>
      </c>
      <c r="C339" s="1">
        <v>58536.5</v>
      </c>
      <c r="D339" s="1" t="s">
        <v>1</v>
      </c>
      <c r="E339" s="1" t="s">
        <v>1</v>
      </c>
      <c r="F339" s="1">
        <v>44005.49</v>
      </c>
      <c r="G339" s="1">
        <v>39045.800000000003</v>
      </c>
      <c r="H339" s="1" t="s">
        <v>1</v>
      </c>
      <c r="I339" s="1" t="s">
        <v>1</v>
      </c>
      <c r="J339" s="1"/>
      <c r="K339" s="16" t="s">
        <v>36</v>
      </c>
      <c r="L339" s="16" t="s">
        <v>29</v>
      </c>
      <c r="M339" t="b">
        <f t="shared" si="10"/>
        <v>1</v>
      </c>
      <c r="N339" t="b">
        <f t="shared" si="11"/>
        <v>1</v>
      </c>
    </row>
    <row r="340" spans="1:14">
      <c r="A340" s="1" t="s">
        <v>1301</v>
      </c>
      <c r="B340" s="1">
        <v>423.7</v>
      </c>
      <c r="C340" s="1">
        <v>424</v>
      </c>
      <c r="D340" s="1" t="s">
        <v>1</v>
      </c>
      <c r="E340" s="1" t="s">
        <v>1</v>
      </c>
      <c r="F340" s="1">
        <v>260.57499999999999</v>
      </c>
      <c r="G340" s="1">
        <v>231.17500000000001</v>
      </c>
      <c r="H340" s="1" t="s">
        <v>1</v>
      </c>
      <c r="I340" s="1" t="s">
        <v>1</v>
      </c>
      <c r="J340" s="1"/>
      <c r="K340" s="16" t="s">
        <v>36</v>
      </c>
      <c r="L340" s="16" t="s">
        <v>29</v>
      </c>
      <c r="M340" t="b">
        <f t="shared" si="10"/>
        <v>1</v>
      </c>
      <c r="N340" t="b">
        <f t="shared" si="11"/>
        <v>1</v>
      </c>
    </row>
    <row r="341" spans="1:14">
      <c r="A341" s="1" t="s">
        <v>1302</v>
      </c>
      <c r="B341" s="1">
        <v>1030449</v>
      </c>
      <c r="C341" s="1">
        <v>698533</v>
      </c>
      <c r="D341" s="1" t="s">
        <v>1</v>
      </c>
      <c r="E341" s="1" t="s">
        <v>1</v>
      </c>
      <c r="F341" s="1">
        <v>920438.4</v>
      </c>
      <c r="G341" s="1">
        <v>551473.69999999995</v>
      </c>
      <c r="H341" s="1" t="s">
        <v>1</v>
      </c>
      <c r="I341" s="1" t="s">
        <v>1</v>
      </c>
      <c r="J341" s="1"/>
      <c r="K341" s="16" t="s">
        <v>30</v>
      </c>
      <c r="L341" s="16" t="s">
        <v>29</v>
      </c>
      <c r="M341" t="b">
        <f t="shared" si="10"/>
        <v>1</v>
      </c>
      <c r="N341" t="b">
        <f t="shared" si="11"/>
        <v>1</v>
      </c>
    </row>
    <row r="342" spans="1:14">
      <c r="A342" s="1" t="s">
        <v>1303</v>
      </c>
      <c r="B342" s="1">
        <v>7604.1</v>
      </c>
      <c r="C342" s="1">
        <v>7608.9</v>
      </c>
      <c r="D342" s="1" t="s">
        <v>1</v>
      </c>
      <c r="E342" s="1" t="s">
        <v>1</v>
      </c>
      <c r="F342" s="1">
        <v>7604.1</v>
      </c>
      <c r="G342" s="1">
        <v>7489.2250000000004</v>
      </c>
      <c r="H342" s="1" t="s">
        <v>1</v>
      </c>
      <c r="I342" s="1" t="s">
        <v>1</v>
      </c>
      <c r="J342" s="1"/>
      <c r="K342" s="16" t="s">
        <v>30</v>
      </c>
      <c r="L342" s="16" t="s">
        <v>29</v>
      </c>
      <c r="M342" t="b">
        <f t="shared" si="10"/>
        <v>1</v>
      </c>
      <c r="N342" t="b">
        <f t="shared" si="11"/>
        <v>1</v>
      </c>
    </row>
    <row r="343" spans="1:14">
      <c r="A343" s="1" t="s">
        <v>1304</v>
      </c>
      <c r="B343" s="1">
        <v>2.5517050000000001</v>
      </c>
      <c r="C343" s="1">
        <v>2.5564450000000001</v>
      </c>
      <c r="D343" s="1" t="s">
        <v>4</v>
      </c>
      <c r="E343" s="1" t="s">
        <v>4</v>
      </c>
      <c r="F343" s="1">
        <v>2.548524</v>
      </c>
      <c r="G343" s="1">
        <v>1.7339150000000001</v>
      </c>
      <c r="H343" s="1" t="s">
        <v>4</v>
      </c>
      <c r="I343" s="1" t="s">
        <v>4</v>
      </c>
      <c r="J343" s="1"/>
      <c r="K343" s="16" t="s">
        <v>36</v>
      </c>
      <c r="L343" s="16" t="s">
        <v>42</v>
      </c>
      <c r="M343" t="b">
        <f t="shared" si="10"/>
        <v>1</v>
      </c>
      <c r="N343" t="b">
        <f t="shared" si="11"/>
        <v>1</v>
      </c>
    </row>
    <row r="344" spans="1:14">
      <c r="A344" s="1" t="s">
        <v>1305</v>
      </c>
      <c r="B344" s="1">
        <v>0</v>
      </c>
      <c r="C344" s="1">
        <v>0</v>
      </c>
      <c r="D344" s="1" t="s">
        <v>4</v>
      </c>
      <c r="E344" s="1" t="s">
        <v>4</v>
      </c>
      <c r="F344" s="1">
        <v>0</v>
      </c>
      <c r="G344" s="1">
        <v>0</v>
      </c>
      <c r="H344" s="1" t="s">
        <v>4</v>
      </c>
      <c r="I344" s="1" t="s">
        <v>4</v>
      </c>
      <c r="J344" s="1"/>
      <c r="K344" s="16" t="s">
        <v>36</v>
      </c>
      <c r="L344" s="16" t="s">
        <v>29</v>
      </c>
      <c r="M344" t="b">
        <f t="shared" si="10"/>
        <v>1</v>
      </c>
      <c r="N344" t="b">
        <f t="shared" si="11"/>
        <v>1</v>
      </c>
    </row>
    <row r="345" spans="1:14">
      <c r="A345" s="1" t="s">
        <v>1306</v>
      </c>
      <c r="B345" s="1">
        <v>12429.8</v>
      </c>
      <c r="C345" s="1">
        <v>12386.35</v>
      </c>
      <c r="D345" s="1" t="s">
        <v>1</v>
      </c>
      <c r="E345" s="1" t="s">
        <v>1</v>
      </c>
      <c r="F345" s="1">
        <v>12368.39</v>
      </c>
      <c r="G345" s="1">
        <v>6315.8</v>
      </c>
      <c r="H345" s="1" t="s">
        <v>1</v>
      </c>
      <c r="I345" s="1" t="s">
        <v>1</v>
      </c>
      <c r="J345" s="1"/>
      <c r="K345" s="16" t="s">
        <v>30</v>
      </c>
      <c r="L345" s="16" t="s">
        <v>29</v>
      </c>
      <c r="M345" t="b">
        <f t="shared" si="10"/>
        <v>1</v>
      </c>
      <c r="N345" t="b">
        <f t="shared" si="11"/>
        <v>1</v>
      </c>
    </row>
    <row r="346" spans="1:14">
      <c r="A346" s="1" t="s">
        <v>1307</v>
      </c>
      <c r="B346" s="1">
        <v>0</v>
      </c>
      <c r="C346" s="1">
        <v>0</v>
      </c>
      <c r="D346" s="1" t="s">
        <v>4</v>
      </c>
      <c r="E346" s="1" t="s">
        <v>4</v>
      </c>
      <c r="F346" s="1">
        <v>0</v>
      </c>
      <c r="G346" s="1">
        <v>0</v>
      </c>
      <c r="H346" s="1" t="s">
        <v>4</v>
      </c>
      <c r="I346" s="1" t="s">
        <v>4</v>
      </c>
      <c r="J346" s="1"/>
      <c r="K346" s="16" t="s">
        <v>36</v>
      </c>
      <c r="L346" s="16" t="s">
        <v>29</v>
      </c>
      <c r="M346" t="b">
        <f t="shared" si="10"/>
        <v>1</v>
      </c>
      <c r="N346" t="b">
        <f t="shared" si="11"/>
        <v>1</v>
      </c>
    </row>
    <row r="347" spans="1:14">
      <c r="A347" s="1" t="s">
        <v>1308</v>
      </c>
      <c r="B347" s="1">
        <v>14903</v>
      </c>
      <c r="C347" s="1">
        <v>12410.8</v>
      </c>
      <c r="D347" s="1" t="s">
        <v>1</v>
      </c>
      <c r="E347" s="1" t="s">
        <v>1</v>
      </c>
      <c r="F347" s="1">
        <v>11954.18</v>
      </c>
      <c r="G347" s="1">
        <v>10558.29</v>
      </c>
      <c r="H347" s="1" t="s">
        <v>1</v>
      </c>
      <c r="I347" s="1" t="s">
        <v>1</v>
      </c>
      <c r="J347" s="1"/>
      <c r="K347" s="16" t="s">
        <v>30</v>
      </c>
      <c r="L347" s="16" t="s">
        <v>29</v>
      </c>
      <c r="M347" t="b">
        <f t="shared" si="10"/>
        <v>1</v>
      </c>
      <c r="N347" t="b">
        <f t="shared" si="11"/>
        <v>1</v>
      </c>
    </row>
    <row r="348" spans="1:14">
      <c r="A348" s="1" t="s">
        <v>1309</v>
      </c>
      <c r="B348" s="1">
        <v>21932.5</v>
      </c>
      <c r="C348" s="1">
        <v>21938.3</v>
      </c>
      <c r="D348" s="1" t="s">
        <v>1</v>
      </c>
      <c r="E348" s="1" t="s">
        <v>1</v>
      </c>
      <c r="F348" s="1">
        <v>21932.5</v>
      </c>
      <c r="G348" s="1">
        <v>15831.65</v>
      </c>
      <c r="H348" s="1" t="s">
        <v>1</v>
      </c>
      <c r="I348" s="1" t="s">
        <v>1</v>
      </c>
      <c r="J348" s="1"/>
      <c r="K348" s="16" t="s">
        <v>30</v>
      </c>
      <c r="L348" s="16" t="s">
        <v>29</v>
      </c>
      <c r="M348" t="b">
        <f t="shared" si="10"/>
        <v>1</v>
      </c>
      <c r="N348" t="b">
        <f t="shared" si="11"/>
        <v>1</v>
      </c>
    </row>
    <row r="349" spans="1:14">
      <c r="A349" s="1" t="s">
        <v>1310</v>
      </c>
      <c r="B349" s="1">
        <v>7494.4</v>
      </c>
      <c r="C349" s="1">
        <v>4308.3</v>
      </c>
      <c r="D349" s="1" t="s">
        <v>1</v>
      </c>
      <c r="E349" s="1" t="s">
        <v>1</v>
      </c>
      <c r="F349" s="1">
        <v>6717.22</v>
      </c>
      <c r="G349" s="1">
        <v>3998.32</v>
      </c>
      <c r="H349" s="1" t="s">
        <v>1</v>
      </c>
      <c r="I349" s="1" t="s">
        <v>1</v>
      </c>
      <c r="J349" s="1"/>
      <c r="K349" s="16" t="s">
        <v>36</v>
      </c>
      <c r="L349" s="16" t="s">
        <v>29</v>
      </c>
      <c r="M349" t="b">
        <f t="shared" si="10"/>
        <v>1</v>
      </c>
      <c r="N349" t="b">
        <f t="shared" si="11"/>
        <v>1</v>
      </c>
    </row>
    <row r="350" spans="1:14">
      <c r="A350" s="1" t="s">
        <v>1311</v>
      </c>
      <c r="B350" s="1">
        <v>0</v>
      </c>
      <c r="C350" s="1">
        <v>0</v>
      </c>
      <c r="D350" s="1" t="s">
        <v>4</v>
      </c>
      <c r="E350" s="1" t="s">
        <v>4</v>
      </c>
      <c r="F350" s="1">
        <v>0</v>
      </c>
      <c r="G350" s="1">
        <v>0</v>
      </c>
      <c r="H350" s="1" t="s">
        <v>4</v>
      </c>
      <c r="I350" s="1" t="s">
        <v>4</v>
      </c>
      <c r="J350" s="1"/>
      <c r="K350" s="16" t="s">
        <v>36</v>
      </c>
      <c r="L350" s="16" t="s">
        <v>29</v>
      </c>
      <c r="M350" t="b">
        <f t="shared" si="10"/>
        <v>1</v>
      </c>
      <c r="N350" t="b">
        <f t="shared" si="11"/>
        <v>1</v>
      </c>
    </row>
    <row r="351" spans="1:14">
      <c r="A351" s="1" t="s">
        <v>1312</v>
      </c>
      <c r="B351" s="1">
        <v>5912.25</v>
      </c>
      <c r="C351" s="1">
        <v>5914.85</v>
      </c>
      <c r="D351" s="1" t="s">
        <v>1</v>
      </c>
      <c r="E351" s="1" t="s">
        <v>1</v>
      </c>
      <c r="F351" s="1">
        <v>5911.7</v>
      </c>
      <c r="G351" s="1">
        <v>5648.375</v>
      </c>
      <c r="H351" s="1" t="s">
        <v>1</v>
      </c>
      <c r="I351" s="1" t="s">
        <v>1</v>
      </c>
      <c r="J351" s="1"/>
      <c r="K351" s="16" t="s">
        <v>36</v>
      </c>
      <c r="L351" s="16" t="s">
        <v>29</v>
      </c>
      <c r="M351" t="b">
        <f t="shared" si="10"/>
        <v>1</v>
      </c>
      <c r="N351" t="b">
        <f t="shared" si="11"/>
        <v>1</v>
      </c>
    </row>
    <row r="352" spans="1:14">
      <c r="A352" s="1" t="s">
        <v>1313</v>
      </c>
      <c r="B352" s="1">
        <v>10</v>
      </c>
      <c r="C352" s="1">
        <v>0</v>
      </c>
      <c r="D352" s="1" t="s">
        <v>3</v>
      </c>
      <c r="E352" s="1" t="s">
        <v>4</v>
      </c>
      <c r="F352" s="1">
        <v>10</v>
      </c>
      <c r="G352" s="1">
        <v>0</v>
      </c>
      <c r="H352" s="1" t="s">
        <v>3</v>
      </c>
      <c r="I352" s="1" t="s">
        <v>4</v>
      </c>
      <c r="J352" s="1"/>
      <c r="K352" s="16" t="s">
        <v>36</v>
      </c>
      <c r="L352" s="16" t="s">
        <v>71</v>
      </c>
      <c r="M352" t="b">
        <f t="shared" si="10"/>
        <v>1</v>
      </c>
      <c r="N352" t="b">
        <f t="shared" si="11"/>
        <v>0</v>
      </c>
    </row>
    <row r="353" spans="1:14">
      <c r="A353" s="1" t="s">
        <v>1314</v>
      </c>
      <c r="B353" s="1">
        <v>3338.35</v>
      </c>
      <c r="C353" s="1">
        <v>3338.65</v>
      </c>
      <c r="D353" s="1" t="s">
        <v>1</v>
      </c>
      <c r="E353" s="1" t="s">
        <v>1</v>
      </c>
      <c r="F353" s="1">
        <v>1659.3150000000001</v>
      </c>
      <c r="G353" s="1">
        <v>3338.65</v>
      </c>
      <c r="H353" s="1" t="s">
        <v>1</v>
      </c>
      <c r="I353" s="1" t="s">
        <v>1</v>
      </c>
      <c r="J353" s="1"/>
      <c r="K353" s="16" t="s">
        <v>36</v>
      </c>
      <c r="L353" s="16" t="s">
        <v>29</v>
      </c>
      <c r="M353" t="b">
        <f t="shared" si="10"/>
        <v>1</v>
      </c>
      <c r="N353" t="b">
        <f t="shared" si="11"/>
        <v>1</v>
      </c>
    </row>
    <row r="354" spans="1:14">
      <c r="A354" s="1" t="s">
        <v>1315</v>
      </c>
      <c r="B354" s="1">
        <v>570793.69999999995</v>
      </c>
      <c r="C354" s="1">
        <v>299342.90000000002</v>
      </c>
      <c r="D354" s="1" t="s">
        <v>1</v>
      </c>
      <c r="E354" s="1" t="s">
        <v>1</v>
      </c>
      <c r="F354" s="1">
        <v>446712</v>
      </c>
      <c r="G354" s="1">
        <v>210851.1</v>
      </c>
      <c r="H354" s="1" t="s">
        <v>1</v>
      </c>
      <c r="I354" s="1" t="s">
        <v>1</v>
      </c>
      <c r="J354" s="1"/>
      <c r="K354" s="16" t="s">
        <v>30</v>
      </c>
      <c r="L354" s="16" t="s">
        <v>29</v>
      </c>
      <c r="M354" t="b">
        <f t="shared" si="10"/>
        <v>1</v>
      </c>
      <c r="N354" t="b">
        <f t="shared" si="11"/>
        <v>1</v>
      </c>
    </row>
    <row r="355" spans="1:14">
      <c r="A355" s="1" t="s">
        <v>1316</v>
      </c>
      <c r="B355" s="1">
        <v>0</v>
      </c>
      <c r="C355" s="1">
        <v>0</v>
      </c>
      <c r="D355" s="1" t="s">
        <v>4</v>
      </c>
      <c r="E355" s="1" t="s">
        <v>4</v>
      </c>
      <c r="F355" s="1">
        <v>0</v>
      </c>
      <c r="G355" s="1">
        <v>0</v>
      </c>
      <c r="H355" s="1" t="s">
        <v>4</v>
      </c>
      <c r="I355" s="1" t="s">
        <v>4</v>
      </c>
      <c r="J355" s="1"/>
      <c r="K355" s="16" t="s">
        <v>36</v>
      </c>
      <c r="L355" s="16" t="s">
        <v>42</v>
      </c>
      <c r="M355" t="b">
        <f t="shared" si="10"/>
        <v>1</v>
      </c>
      <c r="N355" t="b">
        <f t="shared" si="11"/>
        <v>1</v>
      </c>
    </row>
    <row r="356" spans="1:14">
      <c r="A356" s="1" t="s">
        <v>1317</v>
      </c>
      <c r="B356" s="1">
        <v>6</v>
      </c>
      <c r="C356" s="1">
        <v>6</v>
      </c>
      <c r="D356" s="1" t="s">
        <v>3</v>
      </c>
      <c r="E356" s="1" t="s">
        <v>3</v>
      </c>
      <c r="F356" s="1">
        <v>3</v>
      </c>
      <c r="G356" s="1">
        <v>3</v>
      </c>
      <c r="H356" s="1" t="s">
        <v>4</v>
      </c>
      <c r="I356" s="1" t="s">
        <v>4</v>
      </c>
      <c r="J356" s="1"/>
      <c r="K356" s="16" t="s">
        <v>36</v>
      </c>
      <c r="L356" s="16" t="s">
        <v>35</v>
      </c>
      <c r="M356" t="b">
        <f t="shared" si="10"/>
        <v>0</v>
      </c>
      <c r="N356" t="b">
        <f t="shared" si="11"/>
        <v>1</v>
      </c>
    </row>
    <row r="357" spans="1:14">
      <c r="A357" s="1" t="s">
        <v>1318</v>
      </c>
      <c r="B357" s="1">
        <v>33711.599999999999</v>
      </c>
      <c r="C357" s="1">
        <v>31587.7</v>
      </c>
      <c r="D357" s="1" t="s">
        <v>1</v>
      </c>
      <c r="E357" s="1" t="s">
        <v>1</v>
      </c>
      <c r="F357" s="1">
        <v>30118.79</v>
      </c>
      <c r="G357" s="1">
        <v>16128.74</v>
      </c>
      <c r="H357" s="1" t="s">
        <v>1</v>
      </c>
      <c r="I357" s="1" t="s">
        <v>1</v>
      </c>
      <c r="J357" s="1"/>
      <c r="K357" s="16" t="s">
        <v>30</v>
      </c>
      <c r="L357" s="16" t="s">
        <v>29</v>
      </c>
      <c r="M357" t="b">
        <f t="shared" si="10"/>
        <v>1</v>
      </c>
      <c r="N357" t="b">
        <f t="shared" si="11"/>
        <v>1</v>
      </c>
    </row>
    <row r="358" spans="1:14">
      <c r="A358" s="1" t="s">
        <v>1319</v>
      </c>
      <c r="B358" s="1">
        <v>6.95</v>
      </c>
      <c r="C358" s="1">
        <v>6.95</v>
      </c>
      <c r="D358" s="1" t="s">
        <v>3</v>
      </c>
      <c r="E358" s="1" t="s">
        <v>3</v>
      </c>
      <c r="F358" s="1">
        <v>6.95</v>
      </c>
      <c r="G358" s="1">
        <v>6.95</v>
      </c>
      <c r="H358" s="1" t="s">
        <v>3</v>
      </c>
      <c r="I358" s="1" t="s">
        <v>3</v>
      </c>
      <c r="J358" s="1"/>
      <c r="K358" s="16" t="s">
        <v>36</v>
      </c>
      <c r="L358" s="16" t="s">
        <v>29</v>
      </c>
      <c r="M358" t="b">
        <f t="shared" si="10"/>
        <v>1</v>
      </c>
      <c r="N358" t="b">
        <f t="shared" si="11"/>
        <v>1</v>
      </c>
    </row>
    <row r="359" spans="1:14">
      <c r="A359" s="1" t="s">
        <v>1320</v>
      </c>
      <c r="B359" s="1">
        <v>0</v>
      </c>
      <c r="C359" s="1">
        <v>0</v>
      </c>
      <c r="D359" s="1" t="s">
        <v>4</v>
      </c>
      <c r="E359" s="1" t="s">
        <v>4</v>
      </c>
      <c r="F359" s="1">
        <v>0</v>
      </c>
      <c r="G359" s="1">
        <v>0</v>
      </c>
      <c r="H359" s="1" t="s">
        <v>4</v>
      </c>
      <c r="I359" s="1" t="s">
        <v>4</v>
      </c>
      <c r="J359" s="1"/>
      <c r="K359" s="16" t="s">
        <v>36</v>
      </c>
      <c r="L359" s="16" t="s">
        <v>71</v>
      </c>
      <c r="M359" t="b">
        <f t="shared" si="10"/>
        <v>1</v>
      </c>
      <c r="N359" t="b">
        <f t="shared" si="11"/>
        <v>1</v>
      </c>
    </row>
    <row r="360" spans="1:14">
      <c r="A360" s="1" t="s">
        <v>1321</v>
      </c>
      <c r="B360" s="1">
        <v>5.4</v>
      </c>
      <c r="C360" s="1">
        <v>5.4</v>
      </c>
      <c r="D360" s="1" t="s">
        <v>3</v>
      </c>
      <c r="E360" s="1" t="s">
        <v>3</v>
      </c>
      <c r="F360" s="1">
        <v>5.4</v>
      </c>
      <c r="G360" s="1">
        <v>2.7</v>
      </c>
      <c r="H360" s="1" t="s">
        <v>3</v>
      </c>
      <c r="I360" s="1" t="s">
        <v>4</v>
      </c>
      <c r="J360" s="1"/>
      <c r="K360" s="16" t="s">
        <v>36</v>
      </c>
      <c r="L360" s="16" t="s">
        <v>29</v>
      </c>
      <c r="M360" t="b">
        <f t="shared" si="10"/>
        <v>1</v>
      </c>
      <c r="N360" t="b">
        <f t="shared" si="11"/>
        <v>0</v>
      </c>
    </row>
    <row r="361" spans="1:14">
      <c r="A361" s="1" t="s">
        <v>1322</v>
      </c>
      <c r="B361" s="1">
        <v>0</v>
      </c>
      <c r="C361" s="1">
        <v>0</v>
      </c>
      <c r="D361" s="1" t="s">
        <v>4</v>
      </c>
      <c r="E361" s="1" t="s">
        <v>4</v>
      </c>
      <c r="F361" s="1">
        <v>0</v>
      </c>
      <c r="G361" s="1">
        <v>0</v>
      </c>
      <c r="H361" s="1" t="s">
        <v>4</v>
      </c>
      <c r="I361" s="1" t="s">
        <v>4</v>
      </c>
      <c r="J361" s="1"/>
      <c r="K361" s="16" t="s">
        <v>36</v>
      </c>
      <c r="L361" s="16" t="s">
        <v>71</v>
      </c>
      <c r="M361" t="b">
        <f t="shared" si="10"/>
        <v>1</v>
      </c>
      <c r="N361" t="b">
        <f t="shared" si="11"/>
        <v>1</v>
      </c>
    </row>
    <row r="362" spans="1:14">
      <c r="A362" s="1" t="s">
        <v>1323</v>
      </c>
      <c r="B362" s="1">
        <v>1461.65</v>
      </c>
      <c r="C362" s="1">
        <v>1465.85</v>
      </c>
      <c r="D362" s="1" t="s">
        <v>1</v>
      </c>
      <c r="E362" s="1" t="s">
        <v>1</v>
      </c>
      <c r="F362" s="1">
        <v>736.22500000000002</v>
      </c>
      <c r="G362" s="1">
        <v>991.15</v>
      </c>
      <c r="H362" s="1" t="s">
        <v>1</v>
      </c>
      <c r="I362" s="1" t="s">
        <v>1</v>
      </c>
      <c r="J362" s="1"/>
      <c r="K362" s="16" t="s">
        <v>36</v>
      </c>
      <c r="L362" s="16" t="s">
        <v>29</v>
      </c>
      <c r="M362" t="b">
        <f t="shared" si="10"/>
        <v>1</v>
      </c>
      <c r="N362" t="b">
        <f t="shared" si="11"/>
        <v>1</v>
      </c>
    </row>
    <row r="363" spans="1:14">
      <c r="A363" s="1" t="s">
        <v>1324</v>
      </c>
      <c r="B363" s="1">
        <v>1566.35</v>
      </c>
      <c r="C363" s="1">
        <v>1566.5</v>
      </c>
      <c r="D363" s="1" t="s">
        <v>1</v>
      </c>
      <c r="E363" s="1" t="s">
        <v>1</v>
      </c>
      <c r="F363" s="1">
        <v>1566.35</v>
      </c>
      <c r="G363" s="1">
        <v>838.05</v>
      </c>
      <c r="H363" s="1" t="s">
        <v>1</v>
      </c>
      <c r="I363" s="1" t="s">
        <v>1</v>
      </c>
      <c r="J363" s="1"/>
      <c r="K363" s="16" t="s">
        <v>36</v>
      </c>
      <c r="L363" s="16" t="s">
        <v>29</v>
      </c>
      <c r="M363" t="b">
        <f t="shared" si="10"/>
        <v>1</v>
      </c>
      <c r="N363" t="b">
        <f t="shared" si="11"/>
        <v>1</v>
      </c>
    </row>
    <row r="364" spans="1:14">
      <c r="A364" s="1" t="s">
        <v>1325</v>
      </c>
      <c r="B364" s="1">
        <v>2726.95</v>
      </c>
      <c r="C364" s="1">
        <v>2640.45</v>
      </c>
      <c r="D364" s="1" t="s">
        <v>1</v>
      </c>
      <c r="E364" s="1" t="s">
        <v>1</v>
      </c>
      <c r="F364" s="1">
        <v>1369.15</v>
      </c>
      <c r="G364" s="1">
        <v>2634.7</v>
      </c>
      <c r="H364" s="1" t="s">
        <v>1</v>
      </c>
      <c r="I364" s="1" t="s">
        <v>1</v>
      </c>
      <c r="J364" s="1"/>
      <c r="K364" s="16" t="s">
        <v>36</v>
      </c>
      <c r="L364" s="16" t="s">
        <v>29</v>
      </c>
      <c r="M364" t="b">
        <f t="shared" si="10"/>
        <v>1</v>
      </c>
      <c r="N364" t="b">
        <f t="shared" si="11"/>
        <v>1</v>
      </c>
    </row>
    <row r="365" spans="1:14">
      <c r="A365" s="1" t="s">
        <v>1326</v>
      </c>
      <c r="B365" s="1">
        <v>99.05</v>
      </c>
      <c r="C365" s="1">
        <v>0</v>
      </c>
      <c r="D365" s="1" t="s">
        <v>2</v>
      </c>
      <c r="E365" s="1" t="s">
        <v>4</v>
      </c>
      <c r="F365" s="1">
        <v>98.45</v>
      </c>
      <c r="G365" s="1">
        <v>0</v>
      </c>
      <c r="H365" s="1" t="s">
        <v>2</v>
      </c>
      <c r="I365" s="1" t="s">
        <v>4</v>
      </c>
      <c r="J365" s="1" t="s">
        <v>2617</v>
      </c>
      <c r="K365" s="16" t="s">
        <v>30</v>
      </c>
      <c r="L365" s="16" t="s">
        <v>35</v>
      </c>
      <c r="M365" t="b">
        <f t="shared" si="10"/>
        <v>1</v>
      </c>
      <c r="N365" t="b">
        <f t="shared" si="11"/>
        <v>0</v>
      </c>
    </row>
    <row r="366" spans="1:14">
      <c r="A366" s="1" t="s">
        <v>1327</v>
      </c>
      <c r="B366" s="1">
        <v>12054.3</v>
      </c>
      <c r="C366" s="1">
        <v>1732.5</v>
      </c>
      <c r="D366" s="1" t="s">
        <v>1</v>
      </c>
      <c r="E366" s="1" t="s">
        <v>1</v>
      </c>
      <c r="F366" s="1">
        <v>12008.76</v>
      </c>
      <c r="G366" s="1">
        <v>966.22</v>
      </c>
      <c r="H366" s="1" t="s">
        <v>1</v>
      </c>
      <c r="I366" s="1" t="s">
        <v>1</v>
      </c>
      <c r="J366" s="1"/>
      <c r="K366" s="16" t="s">
        <v>36</v>
      </c>
      <c r="L366" s="16" t="s">
        <v>29</v>
      </c>
      <c r="M366" t="b">
        <f t="shared" si="10"/>
        <v>1</v>
      </c>
      <c r="N366" t="b">
        <f t="shared" si="11"/>
        <v>1</v>
      </c>
    </row>
    <row r="367" spans="1:14">
      <c r="A367" s="1" t="s">
        <v>1328</v>
      </c>
      <c r="B367" s="1">
        <v>3896.3</v>
      </c>
      <c r="C367" s="1">
        <v>3898.2</v>
      </c>
      <c r="D367" s="1" t="s">
        <v>1</v>
      </c>
      <c r="E367" s="1" t="s">
        <v>1</v>
      </c>
      <c r="F367" s="1">
        <v>1985.15</v>
      </c>
      <c r="G367" s="1">
        <v>577.82000000000005</v>
      </c>
      <c r="H367" s="1" t="s">
        <v>1</v>
      </c>
      <c r="I367" s="1" t="s">
        <v>1</v>
      </c>
      <c r="J367" s="1"/>
      <c r="K367" s="16" t="s">
        <v>36</v>
      </c>
      <c r="L367" s="16" t="s">
        <v>29</v>
      </c>
      <c r="M367" t="b">
        <f t="shared" si="10"/>
        <v>1</v>
      </c>
      <c r="N367" t="b">
        <f t="shared" si="11"/>
        <v>1</v>
      </c>
    </row>
    <row r="368" spans="1:14">
      <c r="A368" s="1" t="s">
        <v>1329</v>
      </c>
      <c r="B368" s="1">
        <v>2161.67</v>
      </c>
      <c r="C368" s="1">
        <v>1165.2</v>
      </c>
      <c r="D368" s="1" t="s">
        <v>1</v>
      </c>
      <c r="E368" s="1" t="s">
        <v>1</v>
      </c>
      <c r="F368" s="1">
        <v>2066.0149999999999</v>
      </c>
      <c r="G368" s="1">
        <v>1045.32</v>
      </c>
      <c r="H368" s="1" t="s">
        <v>1</v>
      </c>
      <c r="I368" s="1" t="s">
        <v>1</v>
      </c>
      <c r="J368" s="1"/>
      <c r="K368" s="16" t="s">
        <v>36</v>
      </c>
      <c r="L368" s="16" t="s">
        <v>29</v>
      </c>
      <c r="M368" t="b">
        <f t="shared" si="10"/>
        <v>1</v>
      </c>
      <c r="N368" t="b">
        <f t="shared" si="11"/>
        <v>1</v>
      </c>
    </row>
    <row r="369" spans="1:14">
      <c r="A369" s="1" t="s">
        <v>1330</v>
      </c>
      <c r="B369" s="1">
        <v>33.92</v>
      </c>
      <c r="C369" s="1">
        <v>33.950000000000003</v>
      </c>
      <c r="D369" s="1" t="s">
        <v>3</v>
      </c>
      <c r="E369" s="1" t="s">
        <v>3</v>
      </c>
      <c r="F369" s="1">
        <v>32.843000000000004</v>
      </c>
      <c r="G369" s="1">
        <v>32.368000000000002</v>
      </c>
      <c r="H369" s="1" t="s">
        <v>3</v>
      </c>
      <c r="I369" s="1" t="s">
        <v>3</v>
      </c>
      <c r="J369" s="1"/>
      <c r="K369" s="16" t="s">
        <v>36</v>
      </c>
      <c r="L369" s="16" t="s">
        <v>42</v>
      </c>
      <c r="M369" t="b">
        <f t="shared" si="10"/>
        <v>1</v>
      </c>
      <c r="N369" t="b">
        <f t="shared" si="11"/>
        <v>1</v>
      </c>
    </row>
    <row r="370" spans="1:14">
      <c r="A370" s="1" t="s">
        <v>1331</v>
      </c>
      <c r="B370" s="1">
        <v>3102.6</v>
      </c>
      <c r="C370" s="1">
        <v>3110.55</v>
      </c>
      <c r="D370" s="1" t="s">
        <v>1</v>
      </c>
      <c r="E370" s="1" t="s">
        <v>1</v>
      </c>
      <c r="F370" s="1">
        <v>3102.6</v>
      </c>
      <c r="G370" s="1">
        <v>2683.915</v>
      </c>
      <c r="H370" s="1" t="s">
        <v>1</v>
      </c>
      <c r="I370" s="1" t="s">
        <v>1</v>
      </c>
      <c r="J370" s="1"/>
      <c r="K370" s="16" t="s">
        <v>30</v>
      </c>
      <c r="L370" s="16" t="s">
        <v>42</v>
      </c>
      <c r="M370" t="b">
        <f t="shared" si="10"/>
        <v>1</v>
      </c>
      <c r="N370" t="b">
        <f t="shared" si="11"/>
        <v>1</v>
      </c>
    </row>
    <row r="371" spans="1:14">
      <c r="A371" s="1" t="s">
        <v>1332</v>
      </c>
      <c r="B371" s="1">
        <v>0</v>
      </c>
      <c r="C371" s="1">
        <v>0</v>
      </c>
      <c r="D371" s="1" t="s">
        <v>4</v>
      </c>
      <c r="E371" s="1" t="s">
        <v>4</v>
      </c>
      <c r="F371" s="1">
        <v>0</v>
      </c>
      <c r="G371" s="1">
        <v>0</v>
      </c>
      <c r="H371" s="1" t="s">
        <v>4</v>
      </c>
      <c r="I371" s="1" t="s">
        <v>4</v>
      </c>
      <c r="J371" s="1"/>
      <c r="K371" s="16" t="s">
        <v>36</v>
      </c>
      <c r="L371" s="16" t="s">
        <v>35</v>
      </c>
      <c r="M371" t="b">
        <f t="shared" si="10"/>
        <v>1</v>
      </c>
      <c r="N371" t="b">
        <f t="shared" si="11"/>
        <v>1</v>
      </c>
    </row>
    <row r="372" spans="1:14">
      <c r="A372" s="1" t="s">
        <v>1333</v>
      </c>
      <c r="B372" s="1">
        <v>1787.6880000000001</v>
      </c>
      <c r="C372" s="1">
        <v>1331.231</v>
      </c>
      <c r="D372" s="1" t="s">
        <v>1</v>
      </c>
      <c r="E372" s="1" t="s">
        <v>1</v>
      </c>
      <c r="F372" s="1">
        <v>1485.4349999999999</v>
      </c>
      <c r="G372" s="1">
        <v>954.65470000000005</v>
      </c>
      <c r="H372" s="1" t="s">
        <v>1</v>
      </c>
      <c r="I372" s="1" t="s">
        <v>1</v>
      </c>
      <c r="J372" s="1"/>
      <c r="K372" s="16" t="s">
        <v>36</v>
      </c>
      <c r="L372" s="16" t="s">
        <v>42</v>
      </c>
      <c r="M372" t="b">
        <f t="shared" si="10"/>
        <v>1</v>
      </c>
      <c r="N372" t="b">
        <f t="shared" si="11"/>
        <v>1</v>
      </c>
    </row>
    <row r="373" spans="1:14">
      <c r="A373" s="1" t="s">
        <v>1334</v>
      </c>
      <c r="B373" s="1">
        <v>40</v>
      </c>
      <c r="C373" s="1">
        <v>40</v>
      </c>
      <c r="D373" s="1" t="s">
        <v>3</v>
      </c>
      <c r="E373" s="1" t="s">
        <v>3</v>
      </c>
      <c r="F373" s="1">
        <v>20</v>
      </c>
      <c r="G373" s="1">
        <v>20</v>
      </c>
      <c r="H373" s="1" t="s">
        <v>3</v>
      </c>
      <c r="I373" s="1" t="s">
        <v>3</v>
      </c>
      <c r="J373" s="1"/>
      <c r="K373" s="16" t="s">
        <v>36</v>
      </c>
      <c r="L373" s="16" t="s">
        <v>1235</v>
      </c>
      <c r="M373" t="b">
        <f t="shared" si="10"/>
        <v>1</v>
      </c>
      <c r="N373" t="b">
        <f t="shared" si="11"/>
        <v>1</v>
      </c>
    </row>
    <row r="374" spans="1:14">
      <c r="A374" s="1" t="s">
        <v>1335</v>
      </c>
      <c r="B374" s="1">
        <v>53.9</v>
      </c>
      <c r="C374" s="1">
        <v>53.9</v>
      </c>
      <c r="D374" s="1" t="s">
        <v>2</v>
      </c>
      <c r="E374" s="1" t="s">
        <v>2</v>
      </c>
      <c r="F374" s="1">
        <v>33.25</v>
      </c>
      <c r="G374" s="1">
        <v>30.25</v>
      </c>
      <c r="H374" s="1" t="s">
        <v>3</v>
      </c>
      <c r="I374" s="1" t="s">
        <v>3</v>
      </c>
      <c r="J374" s="1"/>
      <c r="K374" s="16" t="s">
        <v>36</v>
      </c>
      <c r="L374" s="16" t="s">
        <v>42</v>
      </c>
      <c r="M374" t="b">
        <f t="shared" si="10"/>
        <v>0</v>
      </c>
      <c r="N374" t="b">
        <f t="shared" si="11"/>
        <v>1</v>
      </c>
    </row>
    <row r="375" spans="1:14">
      <c r="A375" s="1" t="s">
        <v>1336</v>
      </c>
      <c r="B375" s="1">
        <v>26812.7</v>
      </c>
      <c r="C375" s="1">
        <v>26842.400000000001</v>
      </c>
      <c r="D375" s="1" t="s">
        <v>1</v>
      </c>
      <c r="E375" s="1" t="s">
        <v>1</v>
      </c>
      <c r="F375" s="1">
        <v>13794.75</v>
      </c>
      <c r="G375" s="1">
        <v>14398.17</v>
      </c>
      <c r="H375" s="1" t="s">
        <v>1</v>
      </c>
      <c r="I375" s="1" t="s">
        <v>1</v>
      </c>
      <c r="J375" s="1"/>
      <c r="K375" s="16" t="s">
        <v>36</v>
      </c>
      <c r="L375" s="16" t="s">
        <v>29</v>
      </c>
      <c r="M375" t="b">
        <f t="shared" si="10"/>
        <v>1</v>
      </c>
      <c r="N375" t="b">
        <f t="shared" si="11"/>
        <v>1</v>
      </c>
    </row>
    <row r="376" spans="1:14">
      <c r="A376" s="1" t="s">
        <v>1337</v>
      </c>
      <c r="B376" s="1">
        <v>0</v>
      </c>
      <c r="C376" s="1">
        <v>0</v>
      </c>
      <c r="D376" s="1" t="s">
        <v>4</v>
      </c>
      <c r="E376" s="1" t="s">
        <v>4</v>
      </c>
      <c r="F376" s="1">
        <v>0</v>
      </c>
      <c r="G376" s="1">
        <v>0</v>
      </c>
      <c r="H376" s="1" t="s">
        <v>4</v>
      </c>
      <c r="I376" s="1" t="s">
        <v>4</v>
      </c>
      <c r="J376" s="1"/>
      <c r="K376" s="16" t="s">
        <v>36</v>
      </c>
      <c r="L376" s="16" t="s">
        <v>29</v>
      </c>
      <c r="M376" t="b">
        <f t="shared" si="10"/>
        <v>1</v>
      </c>
      <c r="N376" t="b">
        <f t="shared" si="11"/>
        <v>1</v>
      </c>
    </row>
    <row r="377" spans="1:14">
      <c r="A377" s="1" t="s">
        <v>1338</v>
      </c>
      <c r="B377" s="1">
        <v>6.75</v>
      </c>
      <c r="C377" s="1">
        <v>5.65</v>
      </c>
      <c r="D377" s="1" t="s">
        <v>3</v>
      </c>
      <c r="E377" s="1" t="s">
        <v>3</v>
      </c>
      <c r="F377" s="1">
        <v>4.5250000000000004</v>
      </c>
      <c r="G377" s="1">
        <v>2.8250000000000002</v>
      </c>
      <c r="H377" s="1" t="s">
        <v>4</v>
      </c>
      <c r="I377" s="1" t="s">
        <v>4</v>
      </c>
      <c r="J377" s="1"/>
      <c r="K377" s="16" t="s">
        <v>36</v>
      </c>
      <c r="L377" s="16" t="s">
        <v>35</v>
      </c>
      <c r="M377" t="b">
        <f t="shared" si="10"/>
        <v>0</v>
      </c>
      <c r="N377" t="b">
        <f t="shared" si="11"/>
        <v>1</v>
      </c>
    </row>
    <row r="378" spans="1:14">
      <c r="A378" s="1" t="s">
        <v>1339</v>
      </c>
      <c r="B378" s="1">
        <v>1002.7</v>
      </c>
      <c r="C378" s="1">
        <v>1003.7</v>
      </c>
      <c r="D378" s="1" t="s">
        <v>1</v>
      </c>
      <c r="E378" s="1" t="s">
        <v>1</v>
      </c>
      <c r="F378" s="1">
        <v>724</v>
      </c>
      <c r="G378" s="1">
        <v>589.4</v>
      </c>
      <c r="H378" s="1" t="s">
        <v>1</v>
      </c>
      <c r="I378" s="1" t="s">
        <v>1</v>
      </c>
      <c r="J378" s="1"/>
      <c r="K378" s="16" t="s">
        <v>36</v>
      </c>
      <c r="L378" s="16" t="s">
        <v>54</v>
      </c>
      <c r="M378" t="b">
        <f t="shared" si="10"/>
        <v>1</v>
      </c>
      <c r="N378" t="b">
        <f t="shared" si="11"/>
        <v>1</v>
      </c>
    </row>
    <row r="379" spans="1:14">
      <c r="A379" s="1" t="s">
        <v>1340</v>
      </c>
      <c r="B379" s="1">
        <v>56869.3</v>
      </c>
      <c r="C379" s="1">
        <v>56601.7</v>
      </c>
      <c r="D379" s="1" t="s">
        <v>1</v>
      </c>
      <c r="E379" s="1" t="s">
        <v>1</v>
      </c>
      <c r="F379" s="1">
        <v>41336.43</v>
      </c>
      <c r="G379" s="1">
        <v>34232.14</v>
      </c>
      <c r="H379" s="1" t="s">
        <v>1</v>
      </c>
      <c r="I379" s="1" t="s">
        <v>1</v>
      </c>
      <c r="J379" s="1"/>
      <c r="K379" s="16" t="s">
        <v>36</v>
      </c>
      <c r="L379" s="16" t="s">
        <v>29</v>
      </c>
      <c r="M379" t="b">
        <f t="shared" si="10"/>
        <v>1</v>
      </c>
      <c r="N379" t="b">
        <f t="shared" si="11"/>
        <v>1</v>
      </c>
    </row>
    <row r="380" spans="1:14">
      <c r="A380" s="1" t="s">
        <v>1341</v>
      </c>
      <c r="B380" s="1">
        <v>0</v>
      </c>
      <c r="C380" s="1">
        <v>0</v>
      </c>
      <c r="D380" s="1" t="s">
        <v>4</v>
      </c>
      <c r="E380" s="1" t="s">
        <v>4</v>
      </c>
      <c r="F380" s="1">
        <v>0</v>
      </c>
      <c r="G380" s="1">
        <v>0</v>
      </c>
      <c r="H380" s="1" t="s">
        <v>4</v>
      </c>
      <c r="I380" s="1" t="s">
        <v>4</v>
      </c>
      <c r="J380" s="1"/>
      <c r="K380" s="16" t="s">
        <v>36</v>
      </c>
      <c r="L380" s="16" t="s">
        <v>42</v>
      </c>
      <c r="M380" t="b">
        <f t="shared" si="10"/>
        <v>1</v>
      </c>
      <c r="N380" t="b">
        <f t="shared" si="11"/>
        <v>1</v>
      </c>
    </row>
    <row r="381" spans="1:14">
      <c r="A381" s="1" t="s">
        <v>1342</v>
      </c>
      <c r="B381" s="1">
        <v>0</v>
      </c>
      <c r="C381" s="1">
        <v>0</v>
      </c>
      <c r="D381" s="1" t="s">
        <v>4</v>
      </c>
      <c r="E381" s="1" t="s">
        <v>4</v>
      </c>
      <c r="F381" s="1">
        <v>0</v>
      </c>
      <c r="G381" s="1">
        <v>0</v>
      </c>
      <c r="H381" s="1" t="s">
        <v>4</v>
      </c>
      <c r="I381" s="1" t="s">
        <v>4</v>
      </c>
      <c r="J381" s="1"/>
      <c r="K381" s="16" t="s">
        <v>30</v>
      </c>
      <c r="L381" s="16" t="s">
        <v>71</v>
      </c>
      <c r="M381" t="b">
        <f t="shared" si="10"/>
        <v>1</v>
      </c>
      <c r="N381" t="b">
        <f t="shared" si="11"/>
        <v>1</v>
      </c>
    </row>
    <row r="382" spans="1:14">
      <c r="A382" s="1" t="s">
        <v>1343</v>
      </c>
      <c r="B382" s="1">
        <v>477.55</v>
      </c>
      <c r="C382" s="1">
        <v>477.55</v>
      </c>
      <c r="D382" s="1" t="s">
        <v>1</v>
      </c>
      <c r="E382" s="1" t="s">
        <v>1</v>
      </c>
      <c r="F382" s="1">
        <v>477.55</v>
      </c>
      <c r="G382" s="1">
        <v>299.72500000000002</v>
      </c>
      <c r="H382" s="1" t="s">
        <v>1</v>
      </c>
      <c r="I382" s="1" t="s">
        <v>1</v>
      </c>
      <c r="J382" s="1"/>
      <c r="K382" s="16" t="s">
        <v>30</v>
      </c>
      <c r="L382" s="16" t="s">
        <v>29</v>
      </c>
      <c r="M382" t="b">
        <f t="shared" si="10"/>
        <v>1</v>
      </c>
      <c r="N382" t="b">
        <f t="shared" si="11"/>
        <v>1</v>
      </c>
    </row>
    <row r="383" spans="1:14">
      <c r="A383" s="1" t="s">
        <v>1344</v>
      </c>
      <c r="B383" s="1">
        <v>1300.95</v>
      </c>
      <c r="C383" s="1">
        <v>1302.96</v>
      </c>
      <c r="D383" s="1" t="s">
        <v>1</v>
      </c>
      <c r="E383" s="1" t="s">
        <v>1</v>
      </c>
      <c r="F383" s="1">
        <v>824.18200000000002</v>
      </c>
      <c r="G383" s="1">
        <v>666.452</v>
      </c>
      <c r="H383" s="1" t="s">
        <v>1</v>
      </c>
      <c r="I383" s="1" t="s">
        <v>1</v>
      </c>
      <c r="J383" s="1"/>
      <c r="K383" s="16" t="s">
        <v>36</v>
      </c>
      <c r="L383" s="16" t="s">
        <v>29</v>
      </c>
      <c r="M383" t="b">
        <f t="shared" si="10"/>
        <v>1</v>
      </c>
      <c r="N383" t="b">
        <f t="shared" si="11"/>
        <v>1</v>
      </c>
    </row>
    <row r="384" spans="1:14">
      <c r="A384" s="1" t="s">
        <v>1345</v>
      </c>
      <c r="B384" s="1">
        <v>1158.42</v>
      </c>
      <c r="C384" s="1">
        <v>959.68</v>
      </c>
      <c r="D384" s="1" t="s">
        <v>1</v>
      </c>
      <c r="E384" s="1" t="s">
        <v>1</v>
      </c>
      <c r="F384" s="1">
        <v>1076.345</v>
      </c>
      <c r="G384" s="1">
        <v>572.77499999999998</v>
      </c>
      <c r="H384" s="1" t="s">
        <v>1</v>
      </c>
      <c r="I384" s="1" t="s">
        <v>1</v>
      </c>
      <c r="J384" s="1"/>
      <c r="K384" s="16" t="s">
        <v>30</v>
      </c>
      <c r="L384" s="16" t="s">
        <v>29</v>
      </c>
      <c r="M384" t="b">
        <f t="shared" si="10"/>
        <v>1</v>
      </c>
      <c r="N384" t="b">
        <f t="shared" si="11"/>
        <v>1</v>
      </c>
    </row>
    <row r="385" spans="1:14">
      <c r="A385" s="1" t="s">
        <v>1346</v>
      </c>
      <c r="B385" s="1">
        <v>328.65</v>
      </c>
      <c r="C385" s="1">
        <v>328.75</v>
      </c>
      <c r="D385" s="1" t="s">
        <v>1</v>
      </c>
      <c r="E385" s="1" t="s">
        <v>1</v>
      </c>
      <c r="F385" s="1">
        <v>166.9</v>
      </c>
      <c r="G385" s="1">
        <v>285.64999999999998</v>
      </c>
      <c r="H385" s="1" t="s">
        <v>1</v>
      </c>
      <c r="I385" s="1" t="s">
        <v>1</v>
      </c>
      <c r="J385" s="1"/>
      <c r="K385" s="16" t="s">
        <v>36</v>
      </c>
      <c r="L385" s="16" t="s">
        <v>29</v>
      </c>
      <c r="M385" t="b">
        <f t="shared" si="10"/>
        <v>1</v>
      </c>
      <c r="N385" t="b">
        <f t="shared" si="11"/>
        <v>1</v>
      </c>
    </row>
    <row r="386" spans="1:14">
      <c r="A386" s="1" t="s">
        <v>1347</v>
      </c>
      <c r="B386" s="1">
        <v>0</v>
      </c>
      <c r="C386" s="1">
        <v>0</v>
      </c>
      <c r="D386" s="1" t="s">
        <v>4</v>
      </c>
      <c r="E386" s="1" t="s">
        <v>4</v>
      </c>
      <c r="F386" s="1">
        <v>0</v>
      </c>
      <c r="G386" s="1">
        <v>0</v>
      </c>
      <c r="H386" s="1" t="s">
        <v>4</v>
      </c>
      <c r="I386" s="1" t="s">
        <v>4</v>
      </c>
      <c r="J386" s="1"/>
      <c r="K386" s="16" t="s">
        <v>36</v>
      </c>
      <c r="L386" s="16" t="s">
        <v>1235</v>
      </c>
      <c r="M386" t="b">
        <f t="shared" si="10"/>
        <v>1</v>
      </c>
      <c r="N386" t="b">
        <f t="shared" si="11"/>
        <v>1</v>
      </c>
    </row>
    <row r="387" spans="1:14">
      <c r="A387" s="1" t="s">
        <v>1348</v>
      </c>
      <c r="B387" s="1">
        <v>3621.5</v>
      </c>
      <c r="C387" s="1">
        <v>3585.9</v>
      </c>
      <c r="D387" s="1" t="s">
        <v>1</v>
      </c>
      <c r="E387" s="1" t="s">
        <v>1</v>
      </c>
      <c r="F387" s="1">
        <v>2753.1</v>
      </c>
      <c r="G387" s="1">
        <v>2707.65</v>
      </c>
      <c r="H387" s="1" t="s">
        <v>1</v>
      </c>
      <c r="I387" s="1" t="s">
        <v>1</v>
      </c>
      <c r="J387" s="1"/>
      <c r="K387" s="16" t="s">
        <v>36</v>
      </c>
      <c r="L387" s="16" t="s">
        <v>54</v>
      </c>
      <c r="M387" t="b">
        <f t="shared" ref="M387:M450" si="12">H387=D387</f>
        <v>1</v>
      </c>
      <c r="N387" t="b">
        <f t="shared" ref="N387:N450" si="13">I387=H387</f>
        <v>1</v>
      </c>
    </row>
    <row r="388" spans="1:14">
      <c r="A388" s="1" t="s">
        <v>1349</v>
      </c>
      <c r="B388" s="1">
        <v>37035.9</v>
      </c>
      <c r="C388" s="1">
        <v>36942.300000000003</v>
      </c>
      <c r="D388" s="1" t="s">
        <v>1</v>
      </c>
      <c r="E388" s="1" t="s">
        <v>1</v>
      </c>
      <c r="F388" s="1">
        <v>22484.93</v>
      </c>
      <c r="G388" s="1">
        <v>19123.41</v>
      </c>
      <c r="H388" s="1" t="s">
        <v>1</v>
      </c>
      <c r="I388" s="1" t="s">
        <v>1</v>
      </c>
      <c r="J388" s="1"/>
      <c r="K388" s="16" t="s">
        <v>36</v>
      </c>
      <c r="L388" s="16" t="s">
        <v>29</v>
      </c>
      <c r="M388" t="b">
        <f t="shared" si="12"/>
        <v>1</v>
      </c>
      <c r="N388" t="b">
        <f t="shared" si="13"/>
        <v>1</v>
      </c>
    </row>
    <row r="389" spans="1:14">
      <c r="A389" s="1" t="s">
        <v>1350</v>
      </c>
      <c r="B389" s="1">
        <v>226.35</v>
      </c>
      <c r="C389" s="1">
        <v>226.45</v>
      </c>
      <c r="D389" s="1" t="s">
        <v>1</v>
      </c>
      <c r="E389" s="1" t="s">
        <v>1</v>
      </c>
      <c r="F389" s="1">
        <v>226.35</v>
      </c>
      <c r="G389" s="1">
        <v>226.45</v>
      </c>
      <c r="H389" s="1" t="s">
        <v>1</v>
      </c>
      <c r="I389" s="1" t="s">
        <v>1</v>
      </c>
      <c r="J389" s="1"/>
      <c r="K389" s="16" t="s">
        <v>36</v>
      </c>
      <c r="L389" s="16" t="s">
        <v>29</v>
      </c>
      <c r="M389" t="b">
        <f t="shared" si="12"/>
        <v>1</v>
      </c>
      <c r="N389" t="b">
        <f t="shared" si="13"/>
        <v>1</v>
      </c>
    </row>
    <row r="390" spans="1:14">
      <c r="A390" s="1" t="s">
        <v>1351</v>
      </c>
      <c r="B390" s="1">
        <v>1569.5</v>
      </c>
      <c r="C390" s="1">
        <v>229.3</v>
      </c>
      <c r="D390" s="1" t="s">
        <v>1</v>
      </c>
      <c r="E390" s="1" t="s">
        <v>1</v>
      </c>
      <c r="F390" s="1">
        <v>1569.5</v>
      </c>
      <c r="G390" s="1">
        <v>134.71</v>
      </c>
      <c r="H390" s="1" t="s">
        <v>1</v>
      </c>
      <c r="I390" s="1" t="s">
        <v>1</v>
      </c>
      <c r="J390" s="1"/>
      <c r="K390" s="16" t="s">
        <v>36</v>
      </c>
      <c r="L390" s="16" t="s">
        <v>29</v>
      </c>
      <c r="M390" t="b">
        <f t="shared" si="12"/>
        <v>1</v>
      </c>
      <c r="N390" t="b">
        <f t="shared" si="13"/>
        <v>1</v>
      </c>
    </row>
    <row r="391" spans="1:14">
      <c r="A391" s="1" t="s">
        <v>1352</v>
      </c>
      <c r="B391" s="1">
        <v>15772.2</v>
      </c>
      <c r="C391" s="1">
        <v>15768.4</v>
      </c>
      <c r="D391" s="1" t="s">
        <v>1</v>
      </c>
      <c r="E391" s="1" t="s">
        <v>1</v>
      </c>
      <c r="F391" s="1">
        <v>15698.45</v>
      </c>
      <c r="G391" s="1">
        <v>15059.1</v>
      </c>
      <c r="H391" s="1" t="s">
        <v>1</v>
      </c>
      <c r="I391" s="1" t="s">
        <v>1</v>
      </c>
      <c r="J391" s="1"/>
      <c r="K391" s="16" t="s">
        <v>30</v>
      </c>
      <c r="L391" s="16" t="s">
        <v>54</v>
      </c>
      <c r="M391" t="b">
        <f t="shared" si="12"/>
        <v>1</v>
      </c>
      <c r="N391" t="b">
        <f t="shared" si="13"/>
        <v>1</v>
      </c>
    </row>
    <row r="392" spans="1:14">
      <c r="A392" s="1" t="s">
        <v>1353</v>
      </c>
      <c r="B392" s="1">
        <v>674.55</v>
      </c>
      <c r="C392" s="1">
        <v>674.9</v>
      </c>
      <c r="D392" s="1" t="s">
        <v>1</v>
      </c>
      <c r="E392" s="1" t="s">
        <v>1</v>
      </c>
      <c r="F392" s="1">
        <v>618.39</v>
      </c>
      <c r="G392" s="1">
        <v>674.9</v>
      </c>
      <c r="H392" s="1" t="s">
        <v>1</v>
      </c>
      <c r="I392" s="1" t="s">
        <v>1</v>
      </c>
      <c r="J392" s="1"/>
      <c r="K392" s="16" t="s">
        <v>36</v>
      </c>
      <c r="L392" s="16" t="s">
        <v>29</v>
      </c>
      <c r="M392" t="b">
        <f t="shared" si="12"/>
        <v>1</v>
      </c>
      <c r="N392" t="b">
        <f t="shared" si="13"/>
        <v>1</v>
      </c>
    </row>
    <row r="393" spans="1:14">
      <c r="A393" s="1" t="s">
        <v>1354</v>
      </c>
      <c r="B393" s="1">
        <v>0</v>
      </c>
      <c r="C393" s="1">
        <v>0</v>
      </c>
      <c r="D393" s="1" t="s">
        <v>4</v>
      </c>
      <c r="E393" s="1" t="s">
        <v>4</v>
      </c>
      <c r="F393" s="1">
        <v>0</v>
      </c>
      <c r="G393" s="1">
        <v>0</v>
      </c>
      <c r="H393" s="1" t="s">
        <v>4</v>
      </c>
      <c r="I393" s="1" t="s">
        <v>4</v>
      </c>
      <c r="J393" s="1"/>
      <c r="K393" s="16" t="s">
        <v>36</v>
      </c>
      <c r="L393" s="16" t="s">
        <v>29</v>
      </c>
      <c r="M393" t="b">
        <f t="shared" si="12"/>
        <v>1</v>
      </c>
      <c r="N393" t="b">
        <f t="shared" si="13"/>
        <v>1</v>
      </c>
    </row>
    <row r="394" spans="1:14">
      <c r="A394" s="1" t="s">
        <v>1355</v>
      </c>
      <c r="B394" s="1">
        <v>115.4</v>
      </c>
      <c r="C394" s="1">
        <v>115.4</v>
      </c>
      <c r="D394" s="1" t="s">
        <v>1</v>
      </c>
      <c r="E394" s="1" t="s">
        <v>1</v>
      </c>
      <c r="F394" s="1">
        <v>104.66500000000001</v>
      </c>
      <c r="G394" s="1">
        <v>64.08</v>
      </c>
      <c r="H394" s="1" t="s">
        <v>1</v>
      </c>
      <c r="I394" s="1" t="s">
        <v>2</v>
      </c>
      <c r="J394" s="1" t="s">
        <v>2617</v>
      </c>
      <c r="K394" s="16" t="s">
        <v>36</v>
      </c>
      <c r="L394" s="16" t="s">
        <v>29</v>
      </c>
      <c r="M394" t="b">
        <f t="shared" si="12"/>
        <v>1</v>
      </c>
      <c r="N394" t="b">
        <f t="shared" si="13"/>
        <v>0</v>
      </c>
    </row>
    <row r="395" spans="1:14">
      <c r="A395" s="1" t="s">
        <v>1356</v>
      </c>
      <c r="B395" s="1">
        <v>10437.6</v>
      </c>
      <c r="C395" s="1">
        <v>10375.799999999999</v>
      </c>
      <c r="D395" s="1" t="s">
        <v>1</v>
      </c>
      <c r="E395" s="1" t="s">
        <v>1</v>
      </c>
      <c r="F395" s="1">
        <v>5844.61</v>
      </c>
      <c r="G395" s="1">
        <v>3666.38</v>
      </c>
      <c r="H395" s="1" t="s">
        <v>1</v>
      </c>
      <c r="I395" s="1" t="s">
        <v>1</v>
      </c>
      <c r="J395" s="1"/>
      <c r="K395" s="16" t="s">
        <v>36</v>
      </c>
      <c r="L395" s="16" t="s">
        <v>29</v>
      </c>
      <c r="M395" t="b">
        <f t="shared" si="12"/>
        <v>1</v>
      </c>
      <c r="N395" t="b">
        <f t="shared" si="13"/>
        <v>1</v>
      </c>
    </row>
    <row r="396" spans="1:14">
      <c r="A396" s="1" t="s">
        <v>1357</v>
      </c>
      <c r="B396" s="1">
        <v>1.182151</v>
      </c>
      <c r="C396" s="1">
        <v>1.182151</v>
      </c>
      <c r="D396" s="1" t="s">
        <v>4</v>
      </c>
      <c r="E396" s="1" t="s">
        <v>4</v>
      </c>
      <c r="F396" s="1">
        <v>0.59107500000000002</v>
      </c>
      <c r="G396" s="1">
        <v>0.59107500000000002</v>
      </c>
      <c r="H396" s="1" t="s">
        <v>4</v>
      </c>
      <c r="I396" s="1" t="s">
        <v>4</v>
      </c>
      <c r="J396" s="1"/>
      <c r="K396" s="16" t="s">
        <v>36</v>
      </c>
      <c r="L396" s="16" t="s">
        <v>35</v>
      </c>
      <c r="M396" t="b">
        <f t="shared" si="12"/>
        <v>1</v>
      </c>
      <c r="N396" t="b">
        <f t="shared" si="13"/>
        <v>1</v>
      </c>
    </row>
    <row r="397" spans="1:14">
      <c r="A397" s="1" t="s">
        <v>1358</v>
      </c>
      <c r="B397" s="1">
        <v>0</v>
      </c>
      <c r="C397" s="1">
        <v>0</v>
      </c>
      <c r="D397" s="1" t="s">
        <v>4</v>
      </c>
      <c r="E397" s="1" t="s">
        <v>4</v>
      </c>
      <c r="F397" s="1">
        <v>0</v>
      </c>
      <c r="G397" s="1">
        <v>0</v>
      </c>
      <c r="H397" s="1" t="s">
        <v>4</v>
      </c>
      <c r="I397" s="1" t="s">
        <v>4</v>
      </c>
      <c r="J397" s="1"/>
      <c r="K397" s="16" t="s">
        <v>36</v>
      </c>
      <c r="L397" s="16" t="s">
        <v>29</v>
      </c>
      <c r="M397" t="b">
        <f t="shared" si="12"/>
        <v>1</v>
      </c>
      <c r="N397" t="b">
        <f t="shared" si="13"/>
        <v>1</v>
      </c>
    </row>
    <row r="398" spans="1:14">
      <c r="A398" s="1" t="s">
        <v>1359</v>
      </c>
      <c r="B398" s="1">
        <v>1367.2</v>
      </c>
      <c r="C398" s="1">
        <v>1296.45</v>
      </c>
      <c r="D398" s="1" t="s">
        <v>1</v>
      </c>
      <c r="E398" s="1" t="s">
        <v>1</v>
      </c>
      <c r="F398" s="1">
        <v>1367.15</v>
      </c>
      <c r="G398" s="1">
        <v>1015.8</v>
      </c>
      <c r="H398" s="1" t="s">
        <v>1</v>
      </c>
      <c r="I398" s="1" t="s">
        <v>1</v>
      </c>
      <c r="J398" s="1"/>
      <c r="K398" s="16" t="s">
        <v>30</v>
      </c>
      <c r="L398" s="16" t="s">
        <v>29</v>
      </c>
      <c r="M398" t="b">
        <f t="shared" si="12"/>
        <v>1</v>
      </c>
      <c r="N398" t="b">
        <f t="shared" si="13"/>
        <v>1</v>
      </c>
    </row>
    <row r="399" spans="1:14">
      <c r="A399" s="1" t="s">
        <v>1360</v>
      </c>
      <c r="B399" s="1">
        <v>1113.3499999999999</v>
      </c>
      <c r="C399" s="1">
        <v>1113.44</v>
      </c>
      <c r="D399" s="1" t="s">
        <v>1</v>
      </c>
      <c r="E399" s="1" t="s">
        <v>1</v>
      </c>
      <c r="F399" s="1">
        <v>111.33499999999999</v>
      </c>
      <c r="G399" s="1">
        <v>111.34399999999999</v>
      </c>
      <c r="H399" s="1" t="s">
        <v>1</v>
      </c>
      <c r="I399" s="1" t="s">
        <v>1</v>
      </c>
      <c r="J399" s="1"/>
      <c r="K399" s="16" t="s">
        <v>30</v>
      </c>
      <c r="L399" s="16" t="s">
        <v>29</v>
      </c>
      <c r="M399" t="b">
        <f t="shared" si="12"/>
        <v>1</v>
      </c>
      <c r="N399" t="b">
        <f t="shared" si="13"/>
        <v>1</v>
      </c>
    </row>
    <row r="400" spans="1:14">
      <c r="A400" s="1" t="s">
        <v>1361</v>
      </c>
      <c r="B400" s="1">
        <v>145038.5</v>
      </c>
      <c r="C400" s="1">
        <v>131901</v>
      </c>
      <c r="D400" s="1" t="s">
        <v>1</v>
      </c>
      <c r="E400" s="1" t="s">
        <v>1</v>
      </c>
      <c r="F400" s="1">
        <v>112743.8</v>
      </c>
      <c r="G400" s="1">
        <v>112631.8</v>
      </c>
      <c r="H400" s="1" t="s">
        <v>1</v>
      </c>
      <c r="I400" s="1" t="s">
        <v>1</v>
      </c>
      <c r="J400" s="1"/>
      <c r="K400" s="16" t="s">
        <v>30</v>
      </c>
      <c r="L400" s="16" t="s">
        <v>29</v>
      </c>
      <c r="M400" t="b">
        <f t="shared" si="12"/>
        <v>1</v>
      </c>
      <c r="N400" t="b">
        <f t="shared" si="13"/>
        <v>1</v>
      </c>
    </row>
    <row r="401" spans="1:14">
      <c r="A401" s="1" t="s">
        <v>1362</v>
      </c>
      <c r="B401" s="1">
        <v>165.11</v>
      </c>
      <c r="C401" s="1">
        <v>163.94</v>
      </c>
      <c r="D401" s="1" t="s">
        <v>1</v>
      </c>
      <c r="E401" s="1" t="s">
        <v>1</v>
      </c>
      <c r="F401" s="1">
        <v>162.76300000000001</v>
      </c>
      <c r="G401" s="1">
        <v>56.277000000000001</v>
      </c>
      <c r="H401" s="1" t="s">
        <v>1</v>
      </c>
      <c r="I401" s="1" t="s">
        <v>2</v>
      </c>
      <c r="J401" s="1" t="s">
        <v>2617</v>
      </c>
      <c r="K401" s="16" t="s">
        <v>30</v>
      </c>
      <c r="L401" s="16" t="s">
        <v>29</v>
      </c>
      <c r="M401" t="b">
        <f t="shared" si="12"/>
        <v>1</v>
      </c>
      <c r="N401" t="b">
        <f t="shared" si="13"/>
        <v>0</v>
      </c>
    </row>
    <row r="402" spans="1:14">
      <c r="A402" s="1" t="s">
        <v>1363</v>
      </c>
      <c r="B402" s="1">
        <v>45</v>
      </c>
      <c r="C402" s="1">
        <v>45</v>
      </c>
      <c r="D402" s="1" t="s">
        <v>3</v>
      </c>
      <c r="E402" s="1" t="s">
        <v>3</v>
      </c>
      <c r="F402" s="1">
        <v>17.5</v>
      </c>
      <c r="G402" s="1">
        <v>10.5</v>
      </c>
      <c r="H402" s="1" t="s">
        <v>3</v>
      </c>
      <c r="I402" s="1" t="s">
        <v>3</v>
      </c>
      <c r="J402" s="1"/>
      <c r="K402" s="16" t="s">
        <v>36</v>
      </c>
      <c r="L402" s="16" t="s">
        <v>42</v>
      </c>
      <c r="M402" t="b">
        <f t="shared" si="12"/>
        <v>1</v>
      </c>
      <c r="N402" t="b">
        <f t="shared" si="13"/>
        <v>1</v>
      </c>
    </row>
    <row r="403" spans="1:14">
      <c r="A403" s="1" t="s">
        <v>1364</v>
      </c>
      <c r="B403" s="1">
        <v>0</v>
      </c>
      <c r="C403" s="1">
        <v>0</v>
      </c>
      <c r="D403" s="1" t="s">
        <v>4</v>
      </c>
      <c r="E403" s="1" t="s">
        <v>4</v>
      </c>
      <c r="F403" s="1">
        <v>0</v>
      </c>
      <c r="G403" s="1">
        <v>0</v>
      </c>
      <c r="H403" s="1" t="s">
        <v>4</v>
      </c>
      <c r="I403" s="1" t="s">
        <v>4</v>
      </c>
      <c r="J403" s="1"/>
      <c r="K403" s="16" t="s">
        <v>36</v>
      </c>
      <c r="L403" s="16" t="s">
        <v>42</v>
      </c>
      <c r="M403" t="b">
        <f t="shared" si="12"/>
        <v>1</v>
      </c>
      <c r="N403" t="b">
        <f t="shared" si="13"/>
        <v>1</v>
      </c>
    </row>
    <row r="404" spans="1:14">
      <c r="A404" s="1" t="s">
        <v>1365</v>
      </c>
      <c r="B404" s="1">
        <v>24684.3</v>
      </c>
      <c r="C404" s="1">
        <v>24718.5</v>
      </c>
      <c r="D404" s="1" t="s">
        <v>1</v>
      </c>
      <c r="E404" s="1" t="s">
        <v>1</v>
      </c>
      <c r="F404" s="1">
        <v>13565.2</v>
      </c>
      <c r="G404" s="1">
        <v>19599.95</v>
      </c>
      <c r="H404" s="1" t="s">
        <v>1</v>
      </c>
      <c r="I404" s="1" t="s">
        <v>1</v>
      </c>
      <c r="J404" s="1"/>
      <c r="K404" s="16" t="s">
        <v>36</v>
      </c>
      <c r="L404" s="16" t="s">
        <v>29</v>
      </c>
      <c r="M404" t="b">
        <f t="shared" si="12"/>
        <v>1</v>
      </c>
      <c r="N404" t="b">
        <f t="shared" si="13"/>
        <v>1</v>
      </c>
    </row>
    <row r="405" spans="1:14">
      <c r="A405" s="1" t="s">
        <v>1366</v>
      </c>
      <c r="B405" s="1">
        <v>84.5</v>
      </c>
      <c r="C405" s="1">
        <v>84.5</v>
      </c>
      <c r="D405" s="1" t="s">
        <v>2</v>
      </c>
      <c r="E405" s="1" t="s">
        <v>2</v>
      </c>
      <c r="F405" s="1">
        <v>50.35</v>
      </c>
      <c r="G405" s="1">
        <v>84.5</v>
      </c>
      <c r="H405" s="1" t="s">
        <v>2</v>
      </c>
      <c r="I405" s="1" t="s">
        <v>2</v>
      </c>
      <c r="J405" s="1"/>
      <c r="K405" s="16" t="s">
        <v>36</v>
      </c>
      <c r="L405" s="16" t="s">
        <v>54</v>
      </c>
      <c r="M405" t="b">
        <f t="shared" si="12"/>
        <v>1</v>
      </c>
      <c r="N405" t="b">
        <f t="shared" si="13"/>
        <v>1</v>
      </c>
    </row>
    <row r="406" spans="1:14">
      <c r="A406" s="1" t="s">
        <v>1367</v>
      </c>
      <c r="B406" s="1">
        <v>0</v>
      </c>
      <c r="C406" s="1">
        <v>0</v>
      </c>
      <c r="D406" s="1" t="s">
        <v>4</v>
      </c>
      <c r="E406" s="1" t="s">
        <v>4</v>
      </c>
      <c r="F406" s="1">
        <v>0</v>
      </c>
      <c r="G406" s="1">
        <v>0</v>
      </c>
      <c r="H406" s="1" t="s">
        <v>4</v>
      </c>
      <c r="I406" s="1" t="s">
        <v>4</v>
      </c>
      <c r="J406" s="1"/>
      <c r="K406" s="16" t="s">
        <v>36</v>
      </c>
      <c r="L406" s="16" t="s">
        <v>35</v>
      </c>
      <c r="M406" t="b">
        <f t="shared" si="12"/>
        <v>1</v>
      </c>
      <c r="N406" t="b">
        <f t="shared" si="13"/>
        <v>1</v>
      </c>
    </row>
    <row r="407" spans="1:14">
      <c r="A407" s="1" t="s">
        <v>1368</v>
      </c>
      <c r="B407" s="1">
        <v>0</v>
      </c>
      <c r="C407" s="1">
        <v>0</v>
      </c>
      <c r="D407" s="1" t="s">
        <v>4</v>
      </c>
      <c r="E407" s="1" t="s">
        <v>4</v>
      </c>
      <c r="F407" s="1">
        <v>0</v>
      </c>
      <c r="G407" s="1">
        <v>0</v>
      </c>
      <c r="H407" s="1" t="s">
        <v>4</v>
      </c>
      <c r="I407" s="1" t="s">
        <v>4</v>
      </c>
      <c r="J407" s="1"/>
      <c r="K407" s="16" t="s">
        <v>36</v>
      </c>
      <c r="L407" s="16" t="s">
        <v>54</v>
      </c>
      <c r="M407" t="b">
        <f t="shared" si="12"/>
        <v>1</v>
      </c>
      <c r="N407" t="b">
        <f t="shared" si="13"/>
        <v>1</v>
      </c>
    </row>
    <row r="408" spans="1:14">
      <c r="A408" s="1" t="s">
        <v>1369</v>
      </c>
      <c r="B408" s="1">
        <v>86216.8</v>
      </c>
      <c r="C408" s="1">
        <v>24503.9</v>
      </c>
      <c r="D408" s="1" t="s">
        <v>1</v>
      </c>
      <c r="E408" s="1" t="s">
        <v>1</v>
      </c>
      <c r="F408" s="1">
        <v>82771.740000000005</v>
      </c>
      <c r="G408" s="1">
        <v>19819.169999999998</v>
      </c>
      <c r="H408" s="1" t="s">
        <v>1</v>
      </c>
      <c r="I408" s="1" t="s">
        <v>1</v>
      </c>
      <c r="J408" s="1"/>
      <c r="K408" s="16" t="s">
        <v>30</v>
      </c>
      <c r="L408" s="16" t="s">
        <v>29</v>
      </c>
      <c r="M408" t="b">
        <f t="shared" si="12"/>
        <v>1</v>
      </c>
      <c r="N408" t="b">
        <f t="shared" si="13"/>
        <v>1</v>
      </c>
    </row>
    <row r="409" spans="1:14">
      <c r="A409" s="1" t="s">
        <v>1370</v>
      </c>
      <c r="B409" s="1">
        <v>83.748649999999998</v>
      </c>
      <c r="C409" s="1">
        <v>83.802819999999997</v>
      </c>
      <c r="D409" s="1" t="s">
        <v>2</v>
      </c>
      <c r="E409" s="1" t="s">
        <v>2</v>
      </c>
      <c r="F409" s="1">
        <v>58.369450000000001</v>
      </c>
      <c r="G409" s="1">
        <v>41.901409999999998</v>
      </c>
      <c r="H409" s="1" t="s">
        <v>2</v>
      </c>
      <c r="I409" s="1" t="s">
        <v>3</v>
      </c>
      <c r="J409" s="1" t="s">
        <v>2617</v>
      </c>
      <c r="K409" s="16" t="s">
        <v>36</v>
      </c>
      <c r="L409" s="16" t="s">
        <v>35</v>
      </c>
      <c r="M409" t="b">
        <f t="shared" si="12"/>
        <v>1</v>
      </c>
      <c r="N409" t="b">
        <f t="shared" si="13"/>
        <v>0</v>
      </c>
    </row>
    <row r="410" spans="1:14">
      <c r="A410" s="1" t="s">
        <v>1371</v>
      </c>
      <c r="B410" s="1">
        <v>5499.8</v>
      </c>
      <c r="C410" s="1">
        <v>5520.9</v>
      </c>
      <c r="D410" s="1" t="s">
        <v>1</v>
      </c>
      <c r="E410" s="1" t="s">
        <v>1</v>
      </c>
      <c r="F410" s="1">
        <v>2854.53</v>
      </c>
      <c r="G410" s="1">
        <v>3125.88</v>
      </c>
      <c r="H410" s="1" t="s">
        <v>1</v>
      </c>
      <c r="I410" s="1" t="s">
        <v>1</v>
      </c>
      <c r="J410" s="1"/>
      <c r="K410" s="16" t="s">
        <v>36</v>
      </c>
      <c r="L410" s="16" t="s">
        <v>29</v>
      </c>
      <c r="M410" t="b">
        <f t="shared" si="12"/>
        <v>1</v>
      </c>
      <c r="N410" t="b">
        <f t="shared" si="13"/>
        <v>1</v>
      </c>
    </row>
    <row r="411" spans="1:14">
      <c r="A411" s="1" t="s">
        <v>1372</v>
      </c>
      <c r="B411" s="1">
        <v>43.75</v>
      </c>
      <c r="C411" s="1">
        <v>43.8</v>
      </c>
      <c r="D411" s="1" t="s">
        <v>3</v>
      </c>
      <c r="E411" s="1" t="s">
        <v>3</v>
      </c>
      <c r="F411" s="1">
        <v>43.75</v>
      </c>
      <c r="G411" s="1">
        <v>43.8</v>
      </c>
      <c r="H411" s="1" t="s">
        <v>3</v>
      </c>
      <c r="I411" s="1" t="s">
        <v>3</v>
      </c>
      <c r="J411" s="1"/>
      <c r="K411" s="16" t="s">
        <v>36</v>
      </c>
      <c r="L411" s="16" t="s">
        <v>29</v>
      </c>
      <c r="M411" t="b">
        <f t="shared" si="12"/>
        <v>1</v>
      </c>
      <c r="N411" t="b">
        <f t="shared" si="13"/>
        <v>1</v>
      </c>
    </row>
    <row r="412" spans="1:14">
      <c r="A412" s="1" t="s">
        <v>1373</v>
      </c>
      <c r="B412" s="1">
        <v>64807.5</v>
      </c>
      <c r="C412" s="1">
        <v>54091.7</v>
      </c>
      <c r="D412" s="1" t="s">
        <v>1</v>
      </c>
      <c r="E412" s="1" t="s">
        <v>1</v>
      </c>
      <c r="F412" s="1">
        <v>59292.75</v>
      </c>
      <c r="G412" s="1">
        <v>30710.93</v>
      </c>
      <c r="H412" s="1" t="s">
        <v>1</v>
      </c>
      <c r="I412" s="1" t="s">
        <v>1</v>
      </c>
      <c r="J412" s="1"/>
      <c r="K412" s="16" t="s">
        <v>30</v>
      </c>
      <c r="L412" s="16" t="s">
        <v>29</v>
      </c>
      <c r="M412" t="b">
        <f t="shared" si="12"/>
        <v>1</v>
      </c>
      <c r="N412" t="b">
        <f t="shared" si="13"/>
        <v>1</v>
      </c>
    </row>
    <row r="413" spans="1:14">
      <c r="A413" s="1" t="s">
        <v>1374</v>
      </c>
      <c r="B413" s="1">
        <v>1.9980599999999999</v>
      </c>
      <c r="C413" s="1">
        <v>2.0074480000000001</v>
      </c>
      <c r="D413" s="1" t="s">
        <v>4</v>
      </c>
      <c r="E413" s="1" t="s">
        <v>4</v>
      </c>
      <c r="F413" s="1">
        <v>1.8306420000000001</v>
      </c>
      <c r="G413" s="1">
        <v>0.94489299999999998</v>
      </c>
      <c r="H413" s="1" t="s">
        <v>4</v>
      </c>
      <c r="I413" s="1" t="s">
        <v>4</v>
      </c>
      <c r="J413" s="1"/>
      <c r="K413" s="16" t="s">
        <v>36</v>
      </c>
      <c r="L413" s="16" t="s">
        <v>42</v>
      </c>
      <c r="M413" t="b">
        <f t="shared" si="12"/>
        <v>1</v>
      </c>
      <c r="N413" t="b">
        <f t="shared" si="13"/>
        <v>1</v>
      </c>
    </row>
    <row r="414" spans="1:14">
      <c r="A414" s="1" t="s">
        <v>1375</v>
      </c>
      <c r="B414" s="1">
        <v>621.20000000000005</v>
      </c>
      <c r="C414" s="1">
        <v>626.25</v>
      </c>
      <c r="D414" s="1" t="s">
        <v>1</v>
      </c>
      <c r="E414" s="1" t="s">
        <v>1</v>
      </c>
      <c r="F414" s="1">
        <v>581.42499999999995</v>
      </c>
      <c r="G414" s="1">
        <v>540.83000000000004</v>
      </c>
      <c r="H414" s="1" t="s">
        <v>1</v>
      </c>
      <c r="I414" s="1" t="s">
        <v>1</v>
      </c>
      <c r="J414" s="1"/>
      <c r="K414" s="16" t="s">
        <v>30</v>
      </c>
      <c r="L414" s="16" t="s">
        <v>29</v>
      </c>
      <c r="M414" t="b">
        <f t="shared" si="12"/>
        <v>1</v>
      </c>
      <c r="N414" t="b">
        <f t="shared" si="13"/>
        <v>1</v>
      </c>
    </row>
    <row r="415" spans="1:14">
      <c r="A415" s="1" t="s">
        <v>1376</v>
      </c>
      <c r="B415" s="1">
        <v>16547.7</v>
      </c>
      <c r="C415" s="1">
        <v>16096.7</v>
      </c>
      <c r="D415" s="1" t="s">
        <v>1</v>
      </c>
      <c r="E415" s="1" t="s">
        <v>1</v>
      </c>
      <c r="F415" s="1">
        <v>16547.7</v>
      </c>
      <c r="G415" s="1">
        <v>16096.7</v>
      </c>
      <c r="H415" s="1" t="s">
        <v>1</v>
      </c>
      <c r="I415" s="1" t="s">
        <v>1</v>
      </c>
      <c r="J415" s="1"/>
      <c r="K415" s="16" t="s">
        <v>30</v>
      </c>
      <c r="L415" s="16" t="s">
        <v>29</v>
      </c>
      <c r="M415" t="b">
        <f t="shared" si="12"/>
        <v>1</v>
      </c>
      <c r="N415" t="b">
        <f t="shared" si="13"/>
        <v>1</v>
      </c>
    </row>
    <row r="416" spans="1:14">
      <c r="A416" s="1" t="s">
        <v>1377</v>
      </c>
      <c r="B416" s="1">
        <v>122.9</v>
      </c>
      <c r="C416" s="1">
        <v>122.9</v>
      </c>
      <c r="D416" s="1" t="s">
        <v>1</v>
      </c>
      <c r="E416" s="1" t="s">
        <v>1</v>
      </c>
      <c r="F416" s="1">
        <v>122.9</v>
      </c>
      <c r="G416" s="1">
        <v>61.45</v>
      </c>
      <c r="H416" s="1" t="s">
        <v>1</v>
      </c>
      <c r="I416" s="1" t="s">
        <v>2</v>
      </c>
      <c r="J416" s="1" t="s">
        <v>2617</v>
      </c>
      <c r="K416" s="16" t="s">
        <v>30</v>
      </c>
      <c r="L416" s="16" t="s">
        <v>29</v>
      </c>
      <c r="M416" t="b">
        <f t="shared" si="12"/>
        <v>1</v>
      </c>
      <c r="N416" t="b">
        <f t="shared" si="13"/>
        <v>0</v>
      </c>
    </row>
    <row r="417" spans="1:14">
      <c r="A417" s="1" t="s">
        <v>1378</v>
      </c>
      <c r="B417" s="1">
        <v>5429.3</v>
      </c>
      <c r="C417" s="1">
        <v>5225.45</v>
      </c>
      <c r="D417" s="1" t="s">
        <v>1</v>
      </c>
      <c r="E417" s="1" t="s">
        <v>1</v>
      </c>
      <c r="F417" s="1">
        <v>2746.915</v>
      </c>
      <c r="G417" s="1">
        <v>2920.4749999999999</v>
      </c>
      <c r="H417" s="1" t="s">
        <v>1</v>
      </c>
      <c r="I417" s="1" t="s">
        <v>1</v>
      </c>
      <c r="J417" s="1"/>
      <c r="K417" s="16" t="s">
        <v>30</v>
      </c>
      <c r="L417" s="16" t="s">
        <v>29</v>
      </c>
      <c r="M417" t="b">
        <f t="shared" si="12"/>
        <v>1</v>
      </c>
      <c r="N417" t="b">
        <f t="shared" si="13"/>
        <v>1</v>
      </c>
    </row>
    <row r="418" spans="1:14">
      <c r="A418" s="1" t="s">
        <v>1379</v>
      </c>
      <c r="B418" s="1">
        <v>10</v>
      </c>
      <c r="C418" s="1">
        <v>10</v>
      </c>
      <c r="D418" s="1" t="s">
        <v>3</v>
      </c>
      <c r="E418" s="1" t="s">
        <v>3</v>
      </c>
      <c r="F418" s="1">
        <v>10</v>
      </c>
      <c r="G418" s="1">
        <v>10</v>
      </c>
      <c r="H418" s="1" t="s">
        <v>3</v>
      </c>
      <c r="I418" s="1" t="s">
        <v>3</v>
      </c>
      <c r="J418" s="1"/>
      <c r="K418" s="16" t="s">
        <v>36</v>
      </c>
      <c r="L418" s="16" t="s">
        <v>964</v>
      </c>
      <c r="M418" t="b">
        <f t="shared" si="12"/>
        <v>1</v>
      </c>
      <c r="N418" t="b">
        <f t="shared" si="13"/>
        <v>1</v>
      </c>
    </row>
    <row r="419" spans="1:14">
      <c r="A419" s="1" t="s">
        <v>1380</v>
      </c>
      <c r="B419" s="1">
        <v>47.15</v>
      </c>
      <c r="C419" s="1">
        <v>47.16</v>
      </c>
      <c r="D419" s="1" t="s">
        <v>3</v>
      </c>
      <c r="E419" s="1" t="s">
        <v>3</v>
      </c>
      <c r="F419" s="1">
        <v>22.983000000000001</v>
      </c>
      <c r="G419" s="1">
        <v>23.978000000000002</v>
      </c>
      <c r="H419" s="1" t="s">
        <v>3</v>
      </c>
      <c r="I419" s="1" t="s">
        <v>3</v>
      </c>
      <c r="J419" s="1"/>
      <c r="K419" s="16" t="s">
        <v>36</v>
      </c>
      <c r="L419" s="16" t="s">
        <v>71</v>
      </c>
      <c r="M419" t="b">
        <f t="shared" si="12"/>
        <v>1</v>
      </c>
      <c r="N419" t="b">
        <f t="shared" si="13"/>
        <v>1</v>
      </c>
    </row>
    <row r="420" spans="1:14">
      <c r="A420" s="1" t="s">
        <v>1381</v>
      </c>
      <c r="B420" s="1">
        <v>35405</v>
      </c>
      <c r="C420" s="1">
        <v>34494.9</v>
      </c>
      <c r="D420" s="1" t="s">
        <v>1</v>
      </c>
      <c r="E420" s="1" t="s">
        <v>1</v>
      </c>
      <c r="F420" s="1">
        <v>35405</v>
      </c>
      <c r="G420" s="1">
        <v>34494.9</v>
      </c>
      <c r="H420" s="1" t="s">
        <v>1</v>
      </c>
      <c r="I420" s="1" t="s">
        <v>1</v>
      </c>
      <c r="J420" s="1"/>
      <c r="K420" s="16" t="s">
        <v>30</v>
      </c>
      <c r="L420" s="16" t="s">
        <v>29</v>
      </c>
      <c r="M420" t="b">
        <f t="shared" si="12"/>
        <v>1</v>
      </c>
      <c r="N420" t="b">
        <f t="shared" si="13"/>
        <v>1</v>
      </c>
    </row>
    <row r="421" spans="1:14">
      <c r="A421" s="1" t="s">
        <v>1382</v>
      </c>
      <c r="B421" s="1">
        <v>336445.5</v>
      </c>
      <c r="C421" s="1">
        <v>304781.8</v>
      </c>
      <c r="D421" s="1" t="s">
        <v>1</v>
      </c>
      <c r="E421" s="1" t="s">
        <v>1</v>
      </c>
      <c r="F421" s="1">
        <v>280546.8</v>
      </c>
      <c r="G421" s="1">
        <v>206109.1</v>
      </c>
      <c r="H421" s="1" t="s">
        <v>1</v>
      </c>
      <c r="I421" s="1" t="s">
        <v>1</v>
      </c>
      <c r="J421" s="1"/>
      <c r="K421" s="16" t="s">
        <v>30</v>
      </c>
      <c r="L421" s="16" t="s">
        <v>54</v>
      </c>
      <c r="M421" t="b">
        <f t="shared" si="12"/>
        <v>1</v>
      </c>
      <c r="N421" t="b">
        <f t="shared" si="13"/>
        <v>1</v>
      </c>
    </row>
    <row r="422" spans="1:14">
      <c r="A422" s="1" t="s">
        <v>1383</v>
      </c>
      <c r="B422" s="1">
        <v>418702.5</v>
      </c>
      <c r="C422" s="1">
        <v>371241.2</v>
      </c>
      <c r="D422" s="1" t="s">
        <v>1</v>
      </c>
      <c r="E422" s="1" t="s">
        <v>1</v>
      </c>
      <c r="F422" s="1">
        <v>373853.6</v>
      </c>
      <c r="G422" s="1">
        <v>275168.7</v>
      </c>
      <c r="H422" s="1" t="s">
        <v>1</v>
      </c>
      <c r="I422" s="1" t="s">
        <v>1</v>
      </c>
      <c r="J422" s="1"/>
      <c r="K422" s="16" t="s">
        <v>30</v>
      </c>
      <c r="L422" s="16" t="s">
        <v>29</v>
      </c>
      <c r="M422" t="b">
        <f t="shared" si="12"/>
        <v>1</v>
      </c>
      <c r="N422" t="b">
        <f t="shared" si="13"/>
        <v>1</v>
      </c>
    </row>
    <row r="423" spans="1:14">
      <c r="A423" s="1" t="s">
        <v>1384</v>
      </c>
      <c r="B423" s="1">
        <v>30310.400000000001</v>
      </c>
      <c r="C423" s="1">
        <v>29422.9</v>
      </c>
      <c r="D423" s="1" t="s">
        <v>1</v>
      </c>
      <c r="E423" s="1" t="s">
        <v>1</v>
      </c>
      <c r="F423" s="1">
        <v>30310.400000000001</v>
      </c>
      <c r="G423" s="1">
        <v>29422.9</v>
      </c>
      <c r="H423" s="1" t="s">
        <v>1</v>
      </c>
      <c r="I423" s="1" t="s">
        <v>1</v>
      </c>
      <c r="J423" s="1"/>
      <c r="K423" s="16" t="s">
        <v>36</v>
      </c>
      <c r="L423" s="16" t="s">
        <v>29</v>
      </c>
      <c r="M423" t="b">
        <f t="shared" si="12"/>
        <v>1</v>
      </c>
      <c r="N423" t="b">
        <f t="shared" si="13"/>
        <v>1</v>
      </c>
    </row>
    <row r="424" spans="1:14">
      <c r="A424" s="1" t="s">
        <v>1385</v>
      </c>
      <c r="B424" s="1">
        <v>4400.45</v>
      </c>
      <c r="C424" s="1">
        <v>2488.4</v>
      </c>
      <c r="D424" s="1" t="s">
        <v>1</v>
      </c>
      <c r="E424" s="1" t="s">
        <v>1</v>
      </c>
      <c r="F424" s="1">
        <v>3252.19</v>
      </c>
      <c r="G424" s="1">
        <v>1670.44</v>
      </c>
      <c r="H424" s="1" t="s">
        <v>1</v>
      </c>
      <c r="I424" s="1" t="s">
        <v>1</v>
      </c>
      <c r="J424" s="1"/>
      <c r="K424" s="16" t="s">
        <v>30</v>
      </c>
      <c r="L424" s="16" t="s">
        <v>29</v>
      </c>
      <c r="M424" t="b">
        <f t="shared" si="12"/>
        <v>1</v>
      </c>
      <c r="N424" t="b">
        <f t="shared" si="13"/>
        <v>1</v>
      </c>
    </row>
    <row r="425" spans="1:14">
      <c r="A425" s="1" t="s">
        <v>1386</v>
      </c>
      <c r="B425" s="1">
        <v>1539510</v>
      </c>
      <c r="C425" s="1">
        <v>1173618</v>
      </c>
      <c r="D425" s="1" t="s">
        <v>1</v>
      </c>
      <c r="E425" s="1" t="s">
        <v>1</v>
      </c>
      <c r="F425" s="1">
        <v>1371377</v>
      </c>
      <c r="G425" s="1">
        <v>647924.4</v>
      </c>
      <c r="H425" s="1" t="s">
        <v>1</v>
      </c>
      <c r="I425" s="1" t="s">
        <v>1</v>
      </c>
      <c r="J425" s="1"/>
      <c r="K425" s="16" t="s">
        <v>30</v>
      </c>
      <c r="L425" s="16" t="s">
        <v>29</v>
      </c>
      <c r="M425" t="b">
        <f t="shared" si="12"/>
        <v>1</v>
      </c>
      <c r="N425" t="b">
        <f t="shared" si="13"/>
        <v>1</v>
      </c>
    </row>
    <row r="426" spans="1:14">
      <c r="A426" s="1" t="s">
        <v>1387</v>
      </c>
      <c r="B426" s="1">
        <v>3249.1</v>
      </c>
      <c r="C426" s="1">
        <v>3037.75</v>
      </c>
      <c r="D426" s="1" t="s">
        <v>1</v>
      </c>
      <c r="E426" s="1" t="s">
        <v>1</v>
      </c>
      <c r="F426" s="1">
        <v>1937.68</v>
      </c>
      <c r="G426" s="1">
        <v>1624.42</v>
      </c>
      <c r="H426" s="1" t="s">
        <v>1</v>
      </c>
      <c r="I426" s="1" t="s">
        <v>1</v>
      </c>
      <c r="J426" s="1"/>
      <c r="K426" s="16" t="s">
        <v>36</v>
      </c>
      <c r="L426" s="16" t="s">
        <v>29</v>
      </c>
      <c r="M426" t="b">
        <f t="shared" si="12"/>
        <v>1</v>
      </c>
      <c r="N426" t="b">
        <f t="shared" si="13"/>
        <v>1</v>
      </c>
    </row>
    <row r="427" spans="1:14">
      <c r="A427" s="1" t="s">
        <v>1388</v>
      </c>
      <c r="B427" s="1">
        <v>13175</v>
      </c>
      <c r="C427" s="1">
        <v>12870.1</v>
      </c>
      <c r="D427" s="1" t="s">
        <v>1</v>
      </c>
      <c r="E427" s="1" t="s">
        <v>1</v>
      </c>
      <c r="F427" s="1">
        <v>13175</v>
      </c>
      <c r="G427" s="1">
        <v>12870.1</v>
      </c>
      <c r="H427" s="1" t="s">
        <v>1</v>
      </c>
      <c r="I427" s="1" t="s">
        <v>1</v>
      </c>
      <c r="J427" s="1"/>
      <c r="K427" s="16" t="s">
        <v>36</v>
      </c>
      <c r="L427" s="16" t="s">
        <v>29</v>
      </c>
      <c r="M427" t="b">
        <f t="shared" si="12"/>
        <v>1</v>
      </c>
      <c r="N427" t="b">
        <f t="shared" si="13"/>
        <v>1</v>
      </c>
    </row>
    <row r="428" spans="1:14">
      <c r="A428" s="1" t="s">
        <v>1389</v>
      </c>
      <c r="B428" s="1">
        <v>40540.25</v>
      </c>
      <c r="C428" s="1">
        <v>26678</v>
      </c>
      <c r="D428" s="1" t="s">
        <v>1</v>
      </c>
      <c r="E428" s="1" t="s">
        <v>1</v>
      </c>
      <c r="F428" s="1">
        <v>30858.99</v>
      </c>
      <c r="G428" s="1">
        <v>16389.09</v>
      </c>
      <c r="H428" s="1" t="s">
        <v>1</v>
      </c>
      <c r="I428" s="1" t="s">
        <v>1</v>
      </c>
      <c r="J428" s="1"/>
      <c r="K428" s="16" t="s">
        <v>30</v>
      </c>
      <c r="L428" s="16" t="s">
        <v>29</v>
      </c>
      <c r="M428" t="b">
        <f t="shared" si="12"/>
        <v>1</v>
      </c>
      <c r="N428" t="b">
        <f t="shared" si="13"/>
        <v>1</v>
      </c>
    </row>
    <row r="429" spans="1:14">
      <c r="A429" s="1" t="s">
        <v>1390</v>
      </c>
      <c r="B429" s="1">
        <v>49758.400000000001</v>
      </c>
      <c r="C429" s="1">
        <v>48460.3</v>
      </c>
      <c r="D429" s="1" t="s">
        <v>1</v>
      </c>
      <c r="E429" s="1" t="s">
        <v>1</v>
      </c>
      <c r="F429" s="1">
        <v>49758.400000000001</v>
      </c>
      <c r="G429" s="1">
        <v>48460.3</v>
      </c>
      <c r="H429" s="1" t="s">
        <v>1</v>
      </c>
      <c r="I429" s="1" t="s">
        <v>1</v>
      </c>
      <c r="J429" s="1"/>
      <c r="K429" s="16" t="s">
        <v>30</v>
      </c>
      <c r="L429" s="16" t="s">
        <v>29</v>
      </c>
      <c r="M429" t="b">
        <f t="shared" si="12"/>
        <v>1</v>
      </c>
      <c r="N429" t="b">
        <f t="shared" si="13"/>
        <v>1</v>
      </c>
    </row>
    <row r="430" spans="1:14">
      <c r="A430" s="1" t="s">
        <v>1391</v>
      </c>
      <c r="B430" s="1">
        <v>20151.400000000001</v>
      </c>
      <c r="C430" s="1">
        <v>19763.400000000001</v>
      </c>
      <c r="D430" s="1" t="s">
        <v>1</v>
      </c>
      <c r="E430" s="1" t="s">
        <v>1</v>
      </c>
      <c r="F430" s="1">
        <v>20151.400000000001</v>
      </c>
      <c r="G430" s="1">
        <v>19763.400000000001</v>
      </c>
      <c r="H430" s="1" t="s">
        <v>1</v>
      </c>
      <c r="I430" s="1" t="s">
        <v>1</v>
      </c>
      <c r="J430" s="1"/>
      <c r="K430" s="16" t="s">
        <v>36</v>
      </c>
      <c r="L430" s="16" t="s">
        <v>29</v>
      </c>
      <c r="M430" t="b">
        <f t="shared" si="12"/>
        <v>1</v>
      </c>
      <c r="N430" t="b">
        <f t="shared" si="13"/>
        <v>1</v>
      </c>
    </row>
    <row r="431" spans="1:14">
      <c r="A431" s="1" t="s">
        <v>1392</v>
      </c>
      <c r="B431" s="1">
        <v>2405.6</v>
      </c>
      <c r="C431" s="1">
        <v>2157.6999999999998</v>
      </c>
      <c r="D431" s="1" t="s">
        <v>1</v>
      </c>
      <c r="E431" s="1" t="s">
        <v>1</v>
      </c>
      <c r="F431" s="1">
        <v>2405.6</v>
      </c>
      <c r="G431" s="1">
        <v>2157.6999999999998</v>
      </c>
      <c r="H431" s="1" t="s">
        <v>1</v>
      </c>
      <c r="I431" s="1" t="s">
        <v>1</v>
      </c>
      <c r="J431" s="1"/>
      <c r="K431" s="16" t="s">
        <v>36</v>
      </c>
      <c r="L431" s="16" t="s">
        <v>29</v>
      </c>
      <c r="M431" t="b">
        <f t="shared" si="12"/>
        <v>1</v>
      </c>
      <c r="N431" t="b">
        <f t="shared" si="13"/>
        <v>1</v>
      </c>
    </row>
    <row r="432" spans="1:14">
      <c r="A432" s="1" t="s">
        <v>1393</v>
      </c>
      <c r="B432" s="1">
        <v>17.399999999999999</v>
      </c>
      <c r="C432" s="1">
        <v>17.399999999999999</v>
      </c>
      <c r="D432" s="1" t="s">
        <v>3</v>
      </c>
      <c r="E432" s="1" t="s">
        <v>3</v>
      </c>
      <c r="F432" s="1">
        <v>17.399999999999999</v>
      </c>
      <c r="G432" s="1">
        <v>17.399999999999999</v>
      </c>
      <c r="H432" s="1" t="s">
        <v>3</v>
      </c>
      <c r="I432" s="1" t="s">
        <v>3</v>
      </c>
      <c r="J432" s="1"/>
      <c r="K432" s="16" t="s">
        <v>36</v>
      </c>
      <c r="L432" s="16" t="s">
        <v>29</v>
      </c>
      <c r="M432" t="b">
        <f t="shared" si="12"/>
        <v>1</v>
      </c>
      <c r="N432" t="b">
        <f t="shared" si="13"/>
        <v>1</v>
      </c>
    </row>
    <row r="433" spans="1:14">
      <c r="A433" s="1" t="s">
        <v>1394</v>
      </c>
      <c r="B433" s="1">
        <v>17086.2</v>
      </c>
      <c r="C433" s="1">
        <v>15093.9</v>
      </c>
      <c r="D433" s="1" t="s">
        <v>1</v>
      </c>
      <c r="E433" s="1" t="s">
        <v>1</v>
      </c>
      <c r="F433" s="1">
        <v>17086.2</v>
      </c>
      <c r="G433" s="1">
        <v>15093.9</v>
      </c>
      <c r="H433" s="1" t="s">
        <v>1</v>
      </c>
      <c r="I433" s="1" t="s">
        <v>1</v>
      </c>
      <c r="J433" s="1"/>
      <c r="K433" s="16" t="s">
        <v>36</v>
      </c>
      <c r="L433" s="16" t="s">
        <v>29</v>
      </c>
      <c r="M433" t="b">
        <f t="shared" si="12"/>
        <v>1</v>
      </c>
      <c r="N433" t="b">
        <f t="shared" si="13"/>
        <v>1</v>
      </c>
    </row>
    <row r="434" spans="1:14">
      <c r="A434" s="1" t="s">
        <v>1395</v>
      </c>
      <c r="B434" s="1">
        <v>1354287</v>
      </c>
      <c r="C434" s="1">
        <v>1233879</v>
      </c>
      <c r="D434" s="1" t="s">
        <v>1</v>
      </c>
      <c r="E434" s="1" t="s">
        <v>1</v>
      </c>
      <c r="F434" s="1">
        <v>1354287</v>
      </c>
      <c r="G434" s="1">
        <v>1233879</v>
      </c>
      <c r="H434" s="1" t="s">
        <v>1</v>
      </c>
      <c r="I434" s="1" t="s">
        <v>1</v>
      </c>
      <c r="J434" s="1"/>
      <c r="K434" s="16" t="s">
        <v>30</v>
      </c>
      <c r="L434" s="16" t="s">
        <v>29</v>
      </c>
      <c r="M434" t="b">
        <f t="shared" si="12"/>
        <v>1</v>
      </c>
      <c r="N434" t="b">
        <f t="shared" si="13"/>
        <v>1</v>
      </c>
    </row>
    <row r="435" spans="1:14">
      <c r="A435" s="1" t="s">
        <v>1396</v>
      </c>
      <c r="B435" s="1">
        <v>696158.9</v>
      </c>
      <c r="C435" s="1">
        <v>555997.6</v>
      </c>
      <c r="D435" s="1" t="s">
        <v>1</v>
      </c>
      <c r="E435" s="1" t="s">
        <v>1</v>
      </c>
      <c r="F435" s="1">
        <v>696158.9</v>
      </c>
      <c r="G435" s="1">
        <v>555997.6</v>
      </c>
      <c r="H435" s="1" t="s">
        <v>1</v>
      </c>
      <c r="I435" s="1" t="s">
        <v>1</v>
      </c>
      <c r="J435" s="1"/>
      <c r="K435" s="16" t="s">
        <v>30</v>
      </c>
      <c r="L435" s="16" t="s">
        <v>29</v>
      </c>
      <c r="M435" t="b">
        <f t="shared" si="12"/>
        <v>1</v>
      </c>
      <c r="N435" t="b">
        <f t="shared" si="13"/>
        <v>1</v>
      </c>
    </row>
    <row r="436" spans="1:14">
      <c r="A436" s="1" t="s">
        <v>1397</v>
      </c>
      <c r="B436" s="1">
        <v>9212.5</v>
      </c>
      <c r="C436" s="1">
        <v>9214.4</v>
      </c>
      <c r="D436" s="1" t="s">
        <v>1</v>
      </c>
      <c r="E436" s="1" t="s">
        <v>1</v>
      </c>
      <c r="F436" s="1">
        <v>9211.4</v>
      </c>
      <c r="G436" s="1">
        <v>8674.35</v>
      </c>
      <c r="H436" s="1" t="s">
        <v>1</v>
      </c>
      <c r="I436" s="1" t="s">
        <v>1</v>
      </c>
      <c r="J436" s="1"/>
      <c r="K436" s="16" t="s">
        <v>36</v>
      </c>
      <c r="L436" s="16" t="s">
        <v>29</v>
      </c>
      <c r="M436" t="b">
        <f t="shared" si="12"/>
        <v>1</v>
      </c>
      <c r="N436" t="b">
        <f t="shared" si="13"/>
        <v>1</v>
      </c>
    </row>
    <row r="437" spans="1:14">
      <c r="A437" s="1" t="s">
        <v>1398</v>
      </c>
      <c r="B437" s="1">
        <v>352.6</v>
      </c>
      <c r="C437" s="1">
        <v>354.3</v>
      </c>
      <c r="D437" s="1" t="s">
        <v>1</v>
      </c>
      <c r="E437" s="1" t="s">
        <v>1</v>
      </c>
      <c r="F437" s="1">
        <v>282.85000000000002</v>
      </c>
      <c r="G437" s="1">
        <v>354.3</v>
      </c>
      <c r="H437" s="1" t="s">
        <v>1</v>
      </c>
      <c r="I437" s="1" t="s">
        <v>1</v>
      </c>
      <c r="J437" s="1"/>
      <c r="K437" s="16" t="s">
        <v>30</v>
      </c>
      <c r="L437" s="16" t="s">
        <v>29</v>
      </c>
      <c r="M437" t="b">
        <f t="shared" si="12"/>
        <v>1</v>
      </c>
      <c r="N437" t="b">
        <f t="shared" si="13"/>
        <v>1</v>
      </c>
    </row>
    <row r="438" spans="1:14">
      <c r="A438" s="1" t="s">
        <v>1399</v>
      </c>
      <c r="B438" s="1">
        <v>31731.8</v>
      </c>
      <c r="C438" s="1">
        <v>30363.1</v>
      </c>
      <c r="D438" s="1" t="s">
        <v>1</v>
      </c>
      <c r="E438" s="1" t="s">
        <v>1</v>
      </c>
      <c r="F438" s="1">
        <v>31731.8</v>
      </c>
      <c r="G438" s="1">
        <v>30363.1</v>
      </c>
      <c r="H438" s="1" t="s">
        <v>1</v>
      </c>
      <c r="I438" s="1" t="s">
        <v>1</v>
      </c>
      <c r="J438" s="1"/>
      <c r="K438" s="16" t="s">
        <v>36</v>
      </c>
      <c r="L438" s="16" t="s">
        <v>29</v>
      </c>
      <c r="M438" t="b">
        <f t="shared" si="12"/>
        <v>1</v>
      </c>
      <c r="N438" t="b">
        <f t="shared" si="13"/>
        <v>1</v>
      </c>
    </row>
    <row r="439" spans="1:14">
      <c r="A439" s="1" t="s">
        <v>1400</v>
      </c>
      <c r="B439" s="1">
        <v>0</v>
      </c>
      <c r="C439" s="1">
        <v>0</v>
      </c>
      <c r="D439" s="1" t="s">
        <v>4</v>
      </c>
      <c r="E439" s="1" t="s">
        <v>4</v>
      </c>
      <c r="F439" s="1">
        <v>0</v>
      </c>
      <c r="G439" s="1">
        <v>0</v>
      </c>
      <c r="H439" s="1" t="s">
        <v>4</v>
      </c>
      <c r="I439" s="1" t="s">
        <v>4</v>
      </c>
      <c r="J439" s="1"/>
      <c r="K439" s="16" t="s">
        <v>30</v>
      </c>
      <c r="L439" s="16" t="s">
        <v>29</v>
      </c>
      <c r="M439" t="b">
        <f t="shared" si="12"/>
        <v>1</v>
      </c>
      <c r="N439" t="b">
        <f t="shared" si="13"/>
        <v>1</v>
      </c>
    </row>
    <row r="440" spans="1:14">
      <c r="A440" s="1" t="s">
        <v>1401</v>
      </c>
      <c r="B440" s="1">
        <v>943.2</v>
      </c>
      <c r="C440" s="1">
        <v>943.35</v>
      </c>
      <c r="D440" s="1" t="s">
        <v>1</v>
      </c>
      <c r="E440" s="1" t="s">
        <v>1</v>
      </c>
      <c r="F440" s="1">
        <v>943.2</v>
      </c>
      <c r="G440" s="1">
        <v>943.35</v>
      </c>
      <c r="H440" s="1" t="s">
        <v>1</v>
      </c>
      <c r="I440" s="1" t="s">
        <v>1</v>
      </c>
      <c r="J440" s="1"/>
      <c r="K440" s="16" t="s">
        <v>30</v>
      </c>
      <c r="L440" s="16" t="s">
        <v>29</v>
      </c>
      <c r="M440" t="b">
        <f t="shared" si="12"/>
        <v>1</v>
      </c>
      <c r="N440" t="b">
        <f t="shared" si="13"/>
        <v>1</v>
      </c>
    </row>
    <row r="441" spans="1:14">
      <c r="A441" s="1" t="s">
        <v>1402</v>
      </c>
      <c r="B441" s="1">
        <v>56892.4</v>
      </c>
      <c r="C441" s="1">
        <v>35255.4</v>
      </c>
      <c r="D441" s="1" t="s">
        <v>1</v>
      </c>
      <c r="E441" s="1" t="s">
        <v>1</v>
      </c>
      <c r="F441" s="1">
        <v>51006.75</v>
      </c>
      <c r="G441" s="1">
        <v>22539.08</v>
      </c>
      <c r="H441" s="1" t="s">
        <v>1</v>
      </c>
      <c r="I441" s="1" t="s">
        <v>1</v>
      </c>
      <c r="J441" s="1"/>
      <c r="K441" s="16" t="s">
        <v>36</v>
      </c>
      <c r="L441" s="16" t="s">
        <v>29</v>
      </c>
      <c r="M441" t="b">
        <f t="shared" si="12"/>
        <v>1</v>
      </c>
      <c r="N441" t="b">
        <f t="shared" si="13"/>
        <v>1</v>
      </c>
    </row>
    <row r="442" spans="1:14">
      <c r="A442" s="1" t="s">
        <v>1403</v>
      </c>
      <c r="B442" s="1">
        <v>5550.35</v>
      </c>
      <c r="C442" s="1">
        <v>5371.8</v>
      </c>
      <c r="D442" s="1" t="s">
        <v>1</v>
      </c>
      <c r="E442" s="1" t="s">
        <v>1</v>
      </c>
      <c r="F442" s="1">
        <v>5286.7150000000001</v>
      </c>
      <c r="G442" s="1">
        <v>2951.6550000000002</v>
      </c>
      <c r="H442" s="1" t="s">
        <v>1</v>
      </c>
      <c r="I442" s="1" t="s">
        <v>1</v>
      </c>
      <c r="J442" s="1"/>
      <c r="K442" s="16" t="s">
        <v>30</v>
      </c>
      <c r="L442" s="16" t="s">
        <v>29</v>
      </c>
      <c r="M442" t="b">
        <f t="shared" si="12"/>
        <v>1</v>
      </c>
      <c r="N442" t="b">
        <f t="shared" si="13"/>
        <v>1</v>
      </c>
    </row>
    <row r="443" spans="1:14">
      <c r="A443" s="1" t="s">
        <v>1404</v>
      </c>
      <c r="B443" s="1">
        <v>3838.45</v>
      </c>
      <c r="C443" s="1">
        <v>1476.2</v>
      </c>
      <c r="D443" s="1" t="s">
        <v>1</v>
      </c>
      <c r="E443" s="1" t="s">
        <v>1</v>
      </c>
      <c r="F443" s="1">
        <v>3838.45</v>
      </c>
      <c r="G443" s="1">
        <v>1476.2</v>
      </c>
      <c r="H443" s="1" t="s">
        <v>1</v>
      </c>
      <c r="I443" s="1" t="s">
        <v>1</v>
      </c>
      <c r="J443" s="1"/>
      <c r="K443" s="16" t="s">
        <v>36</v>
      </c>
      <c r="L443" s="16" t="s">
        <v>29</v>
      </c>
      <c r="M443" t="b">
        <f t="shared" si="12"/>
        <v>1</v>
      </c>
      <c r="N443" t="b">
        <f t="shared" si="13"/>
        <v>1</v>
      </c>
    </row>
    <row r="444" spans="1:14">
      <c r="A444" s="1" t="s">
        <v>1405</v>
      </c>
      <c r="B444" s="1">
        <v>197</v>
      </c>
      <c r="C444" s="1">
        <v>197.4</v>
      </c>
      <c r="D444" s="1" t="s">
        <v>1</v>
      </c>
      <c r="E444" s="1" t="s">
        <v>1</v>
      </c>
      <c r="F444" s="1">
        <v>96.32</v>
      </c>
      <c r="G444" s="1">
        <v>23.26</v>
      </c>
      <c r="H444" s="1" t="s">
        <v>2</v>
      </c>
      <c r="I444" s="1" t="s">
        <v>3</v>
      </c>
      <c r="J444" s="1" t="s">
        <v>2617</v>
      </c>
      <c r="K444" s="16" t="s">
        <v>36</v>
      </c>
      <c r="L444" s="16" t="s">
        <v>42</v>
      </c>
      <c r="M444" t="b">
        <f t="shared" si="12"/>
        <v>0</v>
      </c>
      <c r="N444" t="b">
        <f t="shared" si="13"/>
        <v>0</v>
      </c>
    </row>
    <row r="445" spans="1:14">
      <c r="A445" s="1" t="s">
        <v>1406</v>
      </c>
      <c r="B445" s="1">
        <v>237.57</v>
      </c>
      <c r="C445" s="1">
        <v>237.62</v>
      </c>
      <c r="D445" s="1" t="s">
        <v>1</v>
      </c>
      <c r="E445" s="1" t="s">
        <v>1</v>
      </c>
      <c r="F445" s="1">
        <v>136.77000000000001</v>
      </c>
      <c r="G445" s="1">
        <v>113.20099999999999</v>
      </c>
      <c r="H445" s="1" t="s">
        <v>1</v>
      </c>
      <c r="I445" s="1" t="s">
        <v>1</v>
      </c>
      <c r="J445" s="1"/>
      <c r="K445" s="16" t="s">
        <v>36</v>
      </c>
      <c r="L445" s="16" t="s">
        <v>29</v>
      </c>
      <c r="M445" t="b">
        <f t="shared" si="12"/>
        <v>1</v>
      </c>
      <c r="N445" t="b">
        <f t="shared" si="13"/>
        <v>1</v>
      </c>
    </row>
    <row r="446" spans="1:14">
      <c r="A446" s="1" t="s">
        <v>1407</v>
      </c>
      <c r="B446" s="1">
        <v>8430.6</v>
      </c>
      <c r="C446" s="1">
        <v>7898.5</v>
      </c>
      <c r="D446" s="1" t="s">
        <v>1</v>
      </c>
      <c r="E446" s="1" t="s">
        <v>1</v>
      </c>
      <c r="F446" s="1">
        <v>8430.6</v>
      </c>
      <c r="G446" s="1">
        <v>4739.2700000000004</v>
      </c>
      <c r="H446" s="1" t="s">
        <v>1</v>
      </c>
      <c r="I446" s="1" t="s">
        <v>1</v>
      </c>
      <c r="J446" s="1"/>
      <c r="K446" s="16" t="s">
        <v>36</v>
      </c>
      <c r="L446" s="16" t="s">
        <v>29</v>
      </c>
      <c r="M446" t="b">
        <f t="shared" si="12"/>
        <v>1</v>
      </c>
      <c r="N446" t="b">
        <f t="shared" si="13"/>
        <v>1</v>
      </c>
    </row>
    <row r="447" spans="1:14">
      <c r="A447" s="1" t="s">
        <v>1408</v>
      </c>
      <c r="B447" s="1">
        <v>30</v>
      </c>
      <c r="C447" s="1">
        <v>30</v>
      </c>
      <c r="D447" s="1" t="s">
        <v>3</v>
      </c>
      <c r="E447" s="1" t="s">
        <v>3</v>
      </c>
      <c r="F447" s="1">
        <v>16</v>
      </c>
      <c r="G447" s="1">
        <v>20</v>
      </c>
      <c r="H447" s="1" t="s">
        <v>3</v>
      </c>
      <c r="I447" s="1" t="s">
        <v>3</v>
      </c>
      <c r="J447" s="1"/>
      <c r="K447" s="16" t="s">
        <v>36</v>
      </c>
      <c r="L447" s="16" t="s">
        <v>71</v>
      </c>
      <c r="M447" t="b">
        <f t="shared" si="12"/>
        <v>1</v>
      </c>
      <c r="N447" t="b">
        <f t="shared" si="13"/>
        <v>1</v>
      </c>
    </row>
    <row r="448" spans="1:14">
      <c r="A448" s="1" t="s">
        <v>1409</v>
      </c>
      <c r="B448" s="1">
        <v>645631</v>
      </c>
      <c r="C448" s="1">
        <v>588829.9</v>
      </c>
      <c r="D448" s="1" t="s">
        <v>1</v>
      </c>
      <c r="E448" s="1" t="s">
        <v>1</v>
      </c>
      <c r="F448" s="1">
        <v>645631</v>
      </c>
      <c r="G448" s="1">
        <v>588829.9</v>
      </c>
      <c r="H448" s="1" t="s">
        <v>1</v>
      </c>
      <c r="I448" s="1" t="s">
        <v>1</v>
      </c>
      <c r="J448" s="1"/>
      <c r="K448" s="16" t="s">
        <v>30</v>
      </c>
      <c r="L448" s="16" t="s">
        <v>29</v>
      </c>
      <c r="M448" t="b">
        <f t="shared" si="12"/>
        <v>1</v>
      </c>
      <c r="N448" t="b">
        <f t="shared" si="13"/>
        <v>1</v>
      </c>
    </row>
    <row r="449" spans="1:14">
      <c r="A449" s="1" t="s">
        <v>1410</v>
      </c>
      <c r="B449" s="1">
        <v>163.66999999999999</v>
      </c>
      <c r="C449" s="1">
        <v>20.8</v>
      </c>
      <c r="D449" s="1" t="s">
        <v>1</v>
      </c>
      <c r="E449" s="1" t="s">
        <v>3</v>
      </c>
      <c r="F449" s="1">
        <v>163.66999999999999</v>
      </c>
      <c r="G449" s="1">
        <v>18.66</v>
      </c>
      <c r="H449" s="1" t="s">
        <v>1</v>
      </c>
      <c r="I449" s="1" t="s">
        <v>3</v>
      </c>
      <c r="J449" s="1" t="s">
        <v>2617</v>
      </c>
      <c r="K449" s="16" t="s">
        <v>36</v>
      </c>
      <c r="L449" s="16" t="s">
        <v>29</v>
      </c>
      <c r="M449" t="b">
        <f t="shared" si="12"/>
        <v>1</v>
      </c>
      <c r="N449" t="b">
        <f t="shared" si="13"/>
        <v>0</v>
      </c>
    </row>
    <row r="450" spans="1:14">
      <c r="A450" s="1" t="s">
        <v>1411</v>
      </c>
      <c r="B450" s="1">
        <v>0</v>
      </c>
      <c r="C450" s="1">
        <v>0</v>
      </c>
      <c r="D450" s="1" t="s">
        <v>4</v>
      </c>
      <c r="E450" s="1" t="s">
        <v>4</v>
      </c>
      <c r="F450" s="1">
        <v>0</v>
      </c>
      <c r="G450" s="1">
        <v>0</v>
      </c>
      <c r="H450" s="1" t="s">
        <v>4</v>
      </c>
      <c r="I450" s="1" t="s">
        <v>4</v>
      </c>
      <c r="J450" s="1"/>
      <c r="K450" s="16" t="s">
        <v>36</v>
      </c>
      <c r="L450" s="16" t="s">
        <v>964</v>
      </c>
      <c r="M450" t="b">
        <f t="shared" si="12"/>
        <v>1</v>
      </c>
      <c r="N450" t="b">
        <f t="shared" si="13"/>
        <v>1</v>
      </c>
    </row>
    <row r="451" spans="1:14">
      <c r="A451" s="1" t="s">
        <v>1412</v>
      </c>
      <c r="B451" s="1">
        <v>59.969090000000001</v>
      </c>
      <c r="C451" s="1">
        <v>0</v>
      </c>
      <c r="D451" s="1" t="s">
        <v>2</v>
      </c>
      <c r="E451" s="1" t="s">
        <v>4</v>
      </c>
      <c r="F451" s="1">
        <v>59.969090000000001</v>
      </c>
      <c r="G451" s="1">
        <v>0</v>
      </c>
      <c r="H451" s="1" t="s">
        <v>2</v>
      </c>
      <c r="I451" s="1" t="s">
        <v>4</v>
      </c>
      <c r="J451" s="1" t="s">
        <v>2617</v>
      </c>
      <c r="K451" s="16" t="s">
        <v>36</v>
      </c>
      <c r="L451" s="16" t="s">
        <v>964</v>
      </c>
      <c r="M451" t="b">
        <f t="shared" ref="M451:M514" si="14">H451=D451</f>
        <v>1</v>
      </c>
      <c r="N451" t="b">
        <f t="shared" ref="N451:N514" si="15">I451=H451</f>
        <v>0</v>
      </c>
    </row>
    <row r="452" spans="1:14">
      <c r="A452" s="1" t="s">
        <v>1413</v>
      </c>
      <c r="B452" s="1">
        <v>0</v>
      </c>
      <c r="C452" s="1">
        <v>0</v>
      </c>
      <c r="D452" s="1" t="s">
        <v>4</v>
      </c>
      <c r="E452" s="1" t="s">
        <v>4</v>
      </c>
      <c r="F452" s="1">
        <v>0</v>
      </c>
      <c r="G452" s="1">
        <v>0</v>
      </c>
      <c r="H452" s="1" t="s">
        <v>4</v>
      </c>
      <c r="I452" s="1" t="s">
        <v>4</v>
      </c>
      <c r="J452" s="1"/>
      <c r="K452" s="16" t="s">
        <v>36</v>
      </c>
      <c r="L452" s="16" t="s">
        <v>29</v>
      </c>
      <c r="M452" t="b">
        <f t="shared" si="14"/>
        <v>1</v>
      </c>
      <c r="N452" t="b">
        <f t="shared" si="15"/>
        <v>1</v>
      </c>
    </row>
    <row r="453" spans="1:14">
      <c r="A453" s="1" t="s">
        <v>1414</v>
      </c>
      <c r="B453" s="1">
        <v>3.9</v>
      </c>
      <c r="C453" s="1">
        <v>3.9</v>
      </c>
      <c r="D453" s="1" t="s">
        <v>4</v>
      </c>
      <c r="E453" s="1" t="s">
        <v>4</v>
      </c>
      <c r="F453" s="1">
        <v>3.8050000000000002</v>
      </c>
      <c r="G453" s="1">
        <v>1.93</v>
      </c>
      <c r="H453" s="1" t="s">
        <v>4</v>
      </c>
      <c r="I453" s="1" t="s">
        <v>4</v>
      </c>
      <c r="J453" s="1"/>
      <c r="K453" s="16" t="s">
        <v>36</v>
      </c>
      <c r="L453" s="16" t="s">
        <v>35</v>
      </c>
      <c r="M453" t="b">
        <f t="shared" si="14"/>
        <v>1</v>
      </c>
      <c r="N453" t="b">
        <f t="shared" si="15"/>
        <v>1</v>
      </c>
    </row>
    <row r="454" spans="1:14">
      <c r="A454" s="1" t="s">
        <v>1415</v>
      </c>
      <c r="B454" s="1">
        <v>1017.8</v>
      </c>
      <c r="C454" s="1">
        <v>1029.4000000000001</v>
      </c>
      <c r="D454" s="1" t="s">
        <v>1</v>
      </c>
      <c r="E454" s="1" t="s">
        <v>1</v>
      </c>
      <c r="F454" s="1">
        <v>1017.8</v>
      </c>
      <c r="G454" s="1">
        <v>1029.4000000000001</v>
      </c>
      <c r="H454" s="1" t="s">
        <v>1</v>
      </c>
      <c r="I454" s="1" t="s">
        <v>1</v>
      </c>
      <c r="J454" s="1"/>
      <c r="K454" s="16" t="s">
        <v>30</v>
      </c>
      <c r="L454" s="16" t="s">
        <v>29</v>
      </c>
      <c r="M454" t="b">
        <f t="shared" si="14"/>
        <v>1</v>
      </c>
      <c r="N454" t="b">
        <f t="shared" si="15"/>
        <v>1</v>
      </c>
    </row>
    <row r="455" spans="1:14">
      <c r="A455" s="1" t="s">
        <v>1416</v>
      </c>
      <c r="B455" s="1">
        <v>18142.599999999999</v>
      </c>
      <c r="C455" s="1">
        <v>18168.900000000001</v>
      </c>
      <c r="D455" s="1" t="s">
        <v>1</v>
      </c>
      <c r="E455" s="1" t="s">
        <v>1</v>
      </c>
      <c r="F455" s="1">
        <v>9245.75</v>
      </c>
      <c r="G455" s="1">
        <v>9674.9699999999993</v>
      </c>
      <c r="H455" s="1" t="s">
        <v>1</v>
      </c>
      <c r="I455" s="1" t="s">
        <v>1</v>
      </c>
      <c r="J455" s="1"/>
      <c r="K455" s="16" t="s">
        <v>36</v>
      </c>
      <c r="L455" s="16" t="s">
        <v>29</v>
      </c>
      <c r="M455" t="b">
        <f t="shared" si="14"/>
        <v>1</v>
      </c>
      <c r="N455" t="b">
        <f t="shared" si="15"/>
        <v>1</v>
      </c>
    </row>
    <row r="456" spans="1:14">
      <c r="A456" s="1" t="s">
        <v>1417</v>
      </c>
      <c r="B456" s="1">
        <v>5075960</v>
      </c>
      <c r="C456" s="1">
        <v>3845310</v>
      </c>
      <c r="D456" s="1" t="s">
        <v>1</v>
      </c>
      <c r="E456" s="1" t="s">
        <v>1</v>
      </c>
      <c r="F456" s="1">
        <v>5075960</v>
      </c>
      <c r="G456" s="1">
        <v>3845310</v>
      </c>
      <c r="H456" s="1" t="s">
        <v>1</v>
      </c>
      <c r="I456" s="1" t="s">
        <v>1</v>
      </c>
      <c r="J456" s="1"/>
      <c r="K456" s="16" t="s">
        <v>30</v>
      </c>
      <c r="L456" s="16" t="s">
        <v>29</v>
      </c>
      <c r="M456" t="b">
        <f t="shared" si="14"/>
        <v>1</v>
      </c>
      <c r="N456" t="b">
        <f t="shared" si="15"/>
        <v>1</v>
      </c>
    </row>
    <row r="457" spans="1:14">
      <c r="A457" s="1" t="s">
        <v>1418</v>
      </c>
      <c r="B457" s="1">
        <v>44478.7</v>
      </c>
      <c r="C457" s="1">
        <v>44396.6</v>
      </c>
      <c r="D457" s="1" t="s">
        <v>1</v>
      </c>
      <c r="E457" s="1" t="s">
        <v>1</v>
      </c>
      <c r="F457" s="1">
        <v>44478.7</v>
      </c>
      <c r="G457" s="1">
        <v>44396.6</v>
      </c>
      <c r="H457" s="1" t="s">
        <v>1</v>
      </c>
      <c r="I457" s="1" t="s">
        <v>1</v>
      </c>
      <c r="J457" s="1"/>
      <c r="K457" s="16" t="s">
        <v>30</v>
      </c>
      <c r="L457" s="16" t="s">
        <v>29</v>
      </c>
      <c r="M457" t="b">
        <f t="shared" si="14"/>
        <v>1</v>
      </c>
      <c r="N457" t="b">
        <f t="shared" si="15"/>
        <v>1</v>
      </c>
    </row>
    <row r="458" spans="1:14">
      <c r="A458" s="1" t="s">
        <v>1419</v>
      </c>
      <c r="B458" s="1">
        <v>169.3</v>
      </c>
      <c r="C458" s="1">
        <v>154.15</v>
      </c>
      <c r="D458" s="1" t="s">
        <v>1</v>
      </c>
      <c r="E458" s="1" t="s">
        <v>1</v>
      </c>
      <c r="F458" s="1">
        <v>164.42500000000001</v>
      </c>
      <c r="G458" s="1">
        <v>77.174999999999997</v>
      </c>
      <c r="H458" s="1" t="s">
        <v>1</v>
      </c>
      <c r="I458" s="1" t="s">
        <v>2</v>
      </c>
      <c r="J458" s="1" t="s">
        <v>2617</v>
      </c>
      <c r="K458" s="16" t="s">
        <v>30</v>
      </c>
      <c r="L458" s="16" t="s">
        <v>29</v>
      </c>
      <c r="M458" t="b">
        <f t="shared" si="14"/>
        <v>1</v>
      </c>
      <c r="N458" t="b">
        <f t="shared" si="15"/>
        <v>0</v>
      </c>
    </row>
    <row r="459" spans="1:14">
      <c r="A459" s="1" t="s">
        <v>1420</v>
      </c>
      <c r="B459" s="1">
        <v>3804.3</v>
      </c>
      <c r="C459" s="1">
        <v>2993.3</v>
      </c>
      <c r="D459" s="1" t="s">
        <v>1</v>
      </c>
      <c r="E459" s="1" t="s">
        <v>1</v>
      </c>
      <c r="F459" s="1">
        <v>3424.5749999999998</v>
      </c>
      <c r="G459" s="1">
        <v>1572.6</v>
      </c>
      <c r="H459" s="1" t="s">
        <v>1</v>
      </c>
      <c r="I459" s="1" t="s">
        <v>1</v>
      </c>
      <c r="J459" s="1"/>
      <c r="K459" s="16" t="s">
        <v>30</v>
      </c>
      <c r="L459" s="16" t="s">
        <v>29</v>
      </c>
      <c r="M459" t="b">
        <f t="shared" si="14"/>
        <v>1</v>
      </c>
      <c r="N459" t="b">
        <f t="shared" si="15"/>
        <v>1</v>
      </c>
    </row>
    <row r="460" spans="1:14">
      <c r="A460" s="1" t="s">
        <v>1421</v>
      </c>
      <c r="B460" s="1">
        <v>12024.6</v>
      </c>
      <c r="C460" s="1">
        <v>11980.1</v>
      </c>
      <c r="D460" s="1" t="s">
        <v>1</v>
      </c>
      <c r="E460" s="1" t="s">
        <v>1</v>
      </c>
      <c r="F460" s="1">
        <v>6929.6450000000004</v>
      </c>
      <c r="G460" s="1">
        <v>6112.03</v>
      </c>
      <c r="H460" s="1" t="s">
        <v>1</v>
      </c>
      <c r="I460" s="1" t="s">
        <v>1</v>
      </c>
      <c r="J460" s="1"/>
      <c r="K460" s="16" t="s">
        <v>36</v>
      </c>
      <c r="L460" s="16" t="s">
        <v>29</v>
      </c>
      <c r="M460" t="b">
        <f t="shared" si="14"/>
        <v>1</v>
      </c>
      <c r="N460" t="b">
        <f t="shared" si="15"/>
        <v>1</v>
      </c>
    </row>
    <row r="461" spans="1:14">
      <c r="A461" s="1" t="s">
        <v>1422</v>
      </c>
      <c r="B461" s="1">
        <v>1497.7</v>
      </c>
      <c r="C461" s="1">
        <v>1497.9</v>
      </c>
      <c r="D461" s="1" t="s">
        <v>1</v>
      </c>
      <c r="E461" s="1" t="s">
        <v>1</v>
      </c>
      <c r="F461" s="1">
        <v>1497.7</v>
      </c>
      <c r="G461" s="1">
        <v>748.95</v>
      </c>
      <c r="H461" s="1" t="s">
        <v>1</v>
      </c>
      <c r="I461" s="1" t="s">
        <v>1</v>
      </c>
      <c r="J461" s="1"/>
      <c r="K461" s="16" t="s">
        <v>30</v>
      </c>
      <c r="L461" s="16" t="s">
        <v>29</v>
      </c>
      <c r="M461" t="b">
        <f t="shared" si="14"/>
        <v>1</v>
      </c>
      <c r="N461" t="b">
        <f t="shared" si="15"/>
        <v>1</v>
      </c>
    </row>
    <row r="462" spans="1:14">
      <c r="A462" s="1" t="s">
        <v>1423</v>
      </c>
      <c r="B462" s="1">
        <v>8794.9500000000007</v>
      </c>
      <c r="C462" s="1">
        <v>8799.7000000000007</v>
      </c>
      <c r="D462" s="1" t="s">
        <v>1</v>
      </c>
      <c r="E462" s="1" t="s">
        <v>1</v>
      </c>
      <c r="F462" s="1">
        <v>4694.2</v>
      </c>
      <c r="G462" s="1">
        <v>5098.5</v>
      </c>
      <c r="H462" s="1" t="s">
        <v>1</v>
      </c>
      <c r="I462" s="1" t="s">
        <v>1</v>
      </c>
      <c r="J462" s="1"/>
      <c r="K462" s="16" t="s">
        <v>36</v>
      </c>
      <c r="L462" s="16" t="s">
        <v>29</v>
      </c>
      <c r="M462" t="b">
        <f t="shared" si="14"/>
        <v>1</v>
      </c>
      <c r="N462" t="b">
        <f t="shared" si="15"/>
        <v>1</v>
      </c>
    </row>
    <row r="463" spans="1:14">
      <c r="A463" s="1" t="s">
        <v>1424</v>
      </c>
      <c r="B463" s="1">
        <v>161.82</v>
      </c>
      <c r="C463" s="1">
        <v>161.96</v>
      </c>
      <c r="D463" s="1" t="s">
        <v>1</v>
      </c>
      <c r="E463" s="1" t="s">
        <v>1</v>
      </c>
      <c r="F463" s="1">
        <v>155.15899999999999</v>
      </c>
      <c r="G463" s="1">
        <v>83.417000000000002</v>
      </c>
      <c r="H463" s="1" t="s">
        <v>1</v>
      </c>
      <c r="I463" s="1" t="s">
        <v>2</v>
      </c>
      <c r="J463" s="1" t="s">
        <v>2617</v>
      </c>
      <c r="K463" s="16" t="s">
        <v>36</v>
      </c>
      <c r="L463" s="16" t="s">
        <v>29</v>
      </c>
      <c r="M463" t="b">
        <f t="shared" si="14"/>
        <v>1</v>
      </c>
      <c r="N463" t="b">
        <f t="shared" si="15"/>
        <v>0</v>
      </c>
    </row>
    <row r="464" spans="1:14">
      <c r="A464" s="1" t="s">
        <v>1425</v>
      </c>
      <c r="B464" s="1">
        <v>40192.199999999997</v>
      </c>
      <c r="C464" s="1">
        <v>38203.5</v>
      </c>
      <c r="D464" s="1" t="s">
        <v>1</v>
      </c>
      <c r="E464" s="1" t="s">
        <v>1</v>
      </c>
      <c r="F464" s="1">
        <v>40192.199999999997</v>
      </c>
      <c r="G464" s="1">
        <v>38203.5</v>
      </c>
      <c r="H464" s="1" t="s">
        <v>1</v>
      </c>
      <c r="I464" s="1" t="s">
        <v>1</v>
      </c>
      <c r="J464" s="1"/>
      <c r="K464" s="16" t="s">
        <v>30</v>
      </c>
      <c r="L464" s="16" t="s">
        <v>29</v>
      </c>
      <c r="M464" t="b">
        <f t="shared" si="14"/>
        <v>1</v>
      </c>
      <c r="N464" t="b">
        <f t="shared" si="15"/>
        <v>1</v>
      </c>
    </row>
    <row r="465" spans="1:14">
      <c r="A465" s="1" t="s">
        <v>1426</v>
      </c>
      <c r="B465" s="1">
        <v>20</v>
      </c>
      <c r="C465" s="1">
        <v>0</v>
      </c>
      <c r="D465" s="1" t="s">
        <v>3</v>
      </c>
      <c r="E465" s="1" t="s">
        <v>4</v>
      </c>
      <c r="F465" s="1">
        <v>15</v>
      </c>
      <c r="G465" s="1">
        <v>0</v>
      </c>
      <c r="H465" s="1" t="s">
        <v>3</v>
      </c>
      <c r="I465" s="1" t="s">
        <v>4</v>
      </c>
      <c r="J465" s="1"/>
      <c r="K465" s="16" t="s">
        <v>30</v>
      </c>
      <c r="L465" s="16" t="s">
        <v>71</v>
      </c>
      <c r="M465" t="b">
        <f t="shared" si="14"/>
        <v>1</v>
      </c>
      <c r="N465" t="b">
        <f t="shared" si="15"/>
        <v>0</v>
      </c>
    </row>
    <row r="466" spans="1:14">
      <c r="A466" s="1" t="s">
        <v>1427</v>
      </c>
      <c r="B466" s="1">
        <v>2966.7</v>
      </c>
      <c r="C466" s="1">
        <v>1137.2</v>
      </c>
      <c r="D466" s="1" t="s">
        <v>1</v>
      </c>
      <c r="E466" s="1" t="s">
        <v>1</v>
      </c>
      <c r="F466" s="1">
        <v>2966.7</v>
      </c>
      <c r="G466" s="1">
        <v>1137.2</v>
      </c>
      <c r="H466" s="1" t="s">
        <v>1</v>
      </c>
      <c r="I466" s="1" t="s">
        <v>1</v>
      </c>
      <c r="J466" s="1"/>
      <c r="K466" s="16" t="s">
        <v>36</v>
      </c>
      <c r="L466" s="16" t="s">
        <v>29</v>
      </c>
      <c r="M466" t="b">
        <f t="shared" si="14"/>
        <v>1</v>
      </c>
      <c r="N466" t="b">
        <f t="shared" si="15"/>
        <v>1</v>
      </c>
    </row>
    <row r="467" spans="1:14">
      <c r="A467" s="1" t="s">
        <v>1428</v>
      </c>
      <c r="B467" s="1">
        <v>16665.3</v>
      </c>
      <c r="C467" s="1">
        <v>16617.400000000001</v>
      </c>
      <c r="D467" s="1" t="s">
        <v>1</v>
      </c>
      <c r="E467" s="1" t="s">
        <v>1</v>
      </c>
      <c r="F467" s="1">
        <v>16665.3</v>
      </c>
      <c r="G467" s="1">
        <v>16617.400000000001</v>
      </c>
      <c r="H467" s="1" t="s">
        <v>1</v>
      </c>
      <c r="I467" s="1" t="s">
        <v>1</v>
      </c>
      <c r="J467" s="1"/>
      <c r="K467" s="16" t="s">
        <v>36</v>
      </c>
      <c r="L467" s="16" t="s">
        <v>29</v>
      </c>
      <c r="M467" t="b">
        <f t="shared" si="14"/>
        <v>1</v>
      </c>
      <c r="N467" t="b">
        <f t="shared" si="15"/>
        <v>1</v>
      </c>
    </row>
    <row r="468" spans="1:14">
      <c r="A468" s="1" t="s">
        <v>1429</v>
      </c>
      <c r="B468" s="1">
        <v>3636688</v>
      </c>
      <c r="C468" s="1">
        <v>3299908</v>
      </c>
      <c r="D468" s="1" t="s">
        <v>1</v>
      </c>
      <c r="E468" s="1" t="s">
        <v>1</v>
      </c>
      <c r="F468" s="1">
        <v>3461252</v>
      </c>
      <c r="G468" s="1">
        <v>3174948</v>
      </c>
      <c r="H468" s="1" t="s">
        <v>1</v>
      </c>
      <c r="I468" s="1" t="s">
        <v>1</v>
      </c>
      <c r="J468" s="1"/>
      <c r="K468" s="16" t="s">
        <v>30</v>
      </c>
      <c r="L468" s="16" t="s">
        <v>29</v>
      </c>
      <c r="M468" t="b">
        <f t="shared" si="14"/>
        <v>1</v>
      </c>
      <c r="N468" t="b">
        <f t="shared" si="15"/>
        <v>1</v>
      </c>
    </row>
    <row r="469" spans="1:14">
      <c r="A469" s="1" t="s">
        <v>1430</v>
      </c>
      <c r="B469" s="1">
        <v>493.5</v>
      </c>
      <c r="C469" s="1">
        <v>493.7</v>
      </c>
      <c r="D469" s="1" t="s">
        <v>1</v>
      </c>
      <c r="E469" s="1" t="s">
        <v>1</v>
      </c>
      <c r="F469" s="1">
        <v>476.02499999999998</v>
      </c>
      <c r="G469" s="1">
        <v>475.17500000000001</v>
      </c>
      <c r="H469" s="1" t="s">
        <v>1</v>
      </c>
      <c r="I469" s="1" t="s">
        <v>1</v>
      </c>
      <c r="J469" s="1"/>
      <c r="K469" s="16" t="s">
        <v>36</v>
      </c>
      <c r="L469" s="16" t="s">
        <v>29</v>
      </c>
      <c r="M469" t="b">
        <f t="shared" si="14"/>
        <v>1</v>
      </c>
      <c r="N469" t="b">
        <f t="shared" si="15"/>
        <v>1</v>
      </c>
    </row>
    <row r="470" spans="1:14">
      <c r="A470" s="1" t="s">
        <v>1431</v>
      </c>
      <c r="B470" s="1">
        <v>3560.95</v>
      </c>
      <c r="C470" s="1">
        <v>3156.7</v>
      </c>
      <c r="D470" s="1" t="s">
        <v>1</v>
      </c>
      <c r="E470" s="1" t="s">
        <v>1</v>
      </c>
      <c r="F470" s="1">
        <v>2183.8000000000002</v>
      </c>
      <c r="G470" s="1">
        <v>1164.4449999999999</v>
      </c>
      <c r="H470" s="1" t="s">
        <v>1</v>
      </c>
      <c r="I470" s="1" t="s">
        <v>1</v>
      </c>
      <c r="J470" s="1"/>
      <c r="K470" s="16" t="s">
        <v>30</v>
      </c>
      <c r="L470" s="16" t="s">
        <v>29</v>
      </c>
      <c r="M470" t="b">
        <f t="shared" si="14"/>
        <v>1</v>
      </c>
      <c r="N470" t="b">
        <f t="shared" si="15"/>
        <v>1</v>
      </c>
    </row>
    <row r="471" spans="1:14">
      <c r="A471" s="1" t="s">
        <v>1432</v>
      </c>
      <c r="B471" s="1">
        <v>138100.29999999999</v>
      </c>
      <c r="C471" s="1">
        <v>121286.1</v>
      </c>
      <c r="D471" s="1" t="s">
        <v>1</v>
      </c>
      <c r="E471" s="1" t="s">
        <v>1</v>
      </c>
      <c r="F471" s="1">
        <v>138100.29999999999</v>
      </c>
      <c r="G471" s="1">
        <v>121286.1</v>
      </c>
      <c r="H471" s="1" t="s">
        <v>1</v>
      </c>
      <c r="I471" s="1" t="s">
        <v>1</v>
      </c>
      <c r="J471" s="1"/>
      <c r="K471" s="16" t="s">
        <v>30</v>
      </c>
      <c r="L471" s="16" t="s">
        <v>29</v>
      </c>
      <c r="M471" t="b">
        <f t="shared" si="14"/>
        <v>1</v>
      </c>
      <c r="N471" t="b">
        <f t="shared" si="15"/>
        <v>1</v>
      </c>
    </row>
    <row r="472" spans="1:14">
      <c r="A472" s="1" t="s">
        <v>1433</v>
      </c>
      <c r="B472" s="1">
        <v>46.9</v>
      </c>
      <c r="C472" s="1">
        <v>46.95</v>
      </c>
      <c r="D472" s="1" t="s">
        <v>3</v>
      </c>
      <c r="E472" s="1" t="s">
        <v>3</v>
      </c>
      <c r="F472" s="1">
        <v>46.9</v>
      </c>
      <c r="G472" s="1">
        <v>46.95</v>
      </c>
      <c r="H472" s="1" t="s">
        <v>3</v>
      </c>
      <c r="I472" s="1" t="s">
        <v>3</v>
      </c>
      <c r="J472" s="1"/>
      <c r="K472" s="16" t="s">
        <v>30</v>
      </c>
      <c r="L472" s="16" t="s">
        <v>29</v>
      </c>
      <c r="M472" t="b">
        <f t="shared" si="14"/>
        <v>1</v>
      </c>
      <c r="N472" t="b">
        <f t="shared" si="15"/>
        <v>1</v>
      </c>
    </row>
    <row r="473" spans="1:14">
      <c r="A473" s="1" t="s">
        <v>1434</v>
      </c>
      <c r="B473" s="1">
        <v>0</v>
      </c>
      <c r="C473" s="1">
        <v>0</v>
      </c>
      <c r="D473" s="1" t="s">
        <v>4</v>
      </c>
      <c r="E473" s="1" t="s">
        <v>4</v>
      </c>
      <c r="F473" s="1">
        <v>0</v>
      </c>
      <c r="G473" s="1">
        <v>0</v>
      </c>
      <c r="H473" s="1" t="s">
        <v>4</v>
      </c>
      <c r="I473" s="1" t="s">
        <v>4</v>
      </c>
      <c r="J473" s="1"/>
      <c r="K473" s="16" t="s">
        <v>36</v>
      </c>
      <c r="L473" s="16" t="s">
        <v>60</v>
      </c>
      <c r="M473" t="b">
        <f t="shared" si="14"/>
        <v>1</v>
      </c>
      <c r="N473" t="b">
        <f t="shared" si="15"/>
        <v>1</v>
      </c>
    </row>
    <row r="474" spans="1:14">
      <c r="A474" s="1" t="s">
        <v>1435</v>
      </c>
      <c r="B474" s="1">
        <v>0</v>
      </c>
      <c r="C474" s="1">
        <v>0</v>
      </c>
      <c r="D474" s="1" t="s">
        <v>4</v>
      </c>
      <c r="E474" s="1" t="s">
        <v>4</v>
      </c>
      <c r="F474" s="1">
        <v>0</v>
      </c>
      <c r="G474" s="1">
        <v>0</v>
      </c>
      <c r="H474" s="1" t="s">
        <v>4</v>
      </c>
      <c r="I474" s="1" t="s">
        <v>4</v>
      </c>
      <c r="J474" s="1"/>
      <c r="K474" s="16" t="s">
        <v>36</v>
      </c>
      <c r="L474" s="16" t="s">
        <v>35</v>
      </c>
      <c r="M474" t="b">
        <f t="shared" si="14"/>
        <v>1</v>
      </c>
      <c r="N474" t="b">
        <f t="shared" si="15"/>
        <v>1</v>
      </c>
    </row>
    <row r="475" spans="1:14">
      <c r="A475" s="1" t="s">
        <v>1436</v>
      </c>
      <c r="B475" s="1">
        <v>0</v>
      </c>
      <c r="C475" s="1">
        <v>0</v>
      </c>
      <c r="D475" s="1" t="s">
        <v>4</v>
      </c>
      <c r="E475" s="1" t="s">
        <v>4</v>
      </c>
      <c r="F475" s="1">
        <v>0</v>
      </c>
      <c r="G475" s="1">
        <v>0</v>
      </c>
      <c r="H475" s="1" t="s">
        <v>4</v>
      </c>
      <c r="I475" s="1" t="s">
        <v>4</v>
      </c>
      <c r="J475" s="1"/>
      <c r="K475" s="16" t="s">
        <v>36</v>
      </c>
      <c r="L475" s="16" t="s">
        <v>42</v>
      </c>
      <c r="M475" t="b">
        <f t="shared" si="14"/>
        <v>1</v>
      </c>
      <c r="N475" t="b">
        <f t="shared" si="15"/>
        <v>1</v>
      </c>
    </row>
    <row r="476" spans="1:14">
      <c r="A476" s="1" t="s">
        <v>1437</v>
      </c>
      <c r="B476" s="1">
        <v>786.78679999999997</v>
      </c>
      <c r="C476" s="1">
        <v>787.08709999999996</v>
      </c>
      <c r="D476" s="1" t="s">
        <v>1</v>
      </c>
      <c r="E476" s="1" t="s">
        <v>1</v>
      </c>
      <c r="F476" s="1">
        <v>786.78679999999997</v>
      </c>
      <c r="G476" s="1">
        <v>787.08709999999996</v>
      </c>
      <c r="H476" s="1" t="s">
        <v>1</v>
      </c>
      <c r="I476" s="1" t="s">
        <v>1</v>
      </c>
      <c r="J476" s="1"/>
      <c r="K476" s="16" t="s">
        <v>30</v>
      </c>
      <c r="L476" s="16" t="s">
        <v>29</v>
      </c>
      <c r="M476" t="b">
        <f t="shared" si="14"/>
        <v>1</v>
      </c>
      <c r="N476" t="b">
        <f t="shared" si="15"/>
        <v>1</v>
      </c>
    </row>
    <row r="477" spans="1:14">
      <c r="A477" s="1" t="s">
        <v>1438</v>
      </c>
      <c r="B477" s="1">
        <v>626.20000000000005</v>
      </c>
      <c r="C477" s="1">
        <v>626.65</v>
      </c>
      <c r="D477" s="1" t="s">
        <v>1</v>
      </c>
      <c r="E477" s="1" t="s">
        <v>1</v>
      </c>
      <c r="F477" s="1">
        <v>626.20000000000005</v>
      </c>
      <c r="G477" s="1">
        <v>570.17499999999995</v>
      </c>
      <c r="H477" s="1" t="s">
        <v>1</v>
      </c>
      <c r="I477" s="1" t="s">
        <v>1</v>
      </c>
      <c r="J477" s="1"/>
      <c r="K477" s="16" t="s">
        <v>36</v>
      </c>
      <c r="L477" s="16" t="s">
        <v>29</v>
      </c>
      <c r="M477" t="b">
        <f t="shared" si="14"/>
        <v>1</v>
      </c>
      <c r="N477" t="b">
        <f t="shared" si="15"/>
        <v>1</v>
      </c>
    </row>
    <row r="478" spans="1:14">
      <c r="A478" s="1" t="s">
        <v>1439</v>
      </c>
      <c r="B478" s="1">
        <v>8979</v>
      </c>
      <c r="C478" s="1">
        <v>8541.5</v>
      </c>
      <c r="D478" s="1" t="s">
        <v>1</v>
      </c>
      <c r="E478" s="1" t="s">
        <v>1</v>
      </c>
      <c r="F478" s="1">
        <v>7128.35</v>
      </c>
      <c r="G478" s="1">
        <v>6121.25</v>
      </c>
      <c r="H478" s="1" t="s">
        <v>1</v>
      </c>
      <c r="I478" s="1" t="s">
        <v>1</v>
      </c>
      <c r="J478" s="1"/>
      <c r="K478" s="16" t="s">
        <v>30</v>
      </c>
      <c r="L478" s="16" t="s">
        <v>29</v>
      </c>
      <c r="M478" t="b">
        <f t="shared" si="14"/>
        <v>1</v>
      </c>
      <c r="N478" t="b">
        <f t="shared" si="15"/>
        <v>1</v>
      </c>
    </row>
    <row r="479" spans="1:14">
      <c r="A479" s="1" t="s">
        <v>1440</v>
      </c>
      <c r="B479" s="1">
        <v>619.70000000000005</v>
      </c>
      <c r="C479" s="1">
        <v>622.6</v>
      </c>
      <c r="D479" s="1" t="s">
        <v>1</v>
      </c>
      <c r="E479" s="1" t="s">
        <v>1</v>
      </c>
      <c r="F479" s="1">
        <v>299.83</v>
      </c>
      <c r="G479" s="1">
        <v>285.11</v>
      </c>
      <c r="H479" s="1" t="s">
        <v>1</v>
      </c>
      <c r="I479" s="1" t="s">
        <v>1</v>
      </c>
      <c r="J479" s="1"/>
      <c r="K479" s="16" t="s">
        <v>36</v>
      </c>
      <c r="L479" s="16" t="s">
        <v>29</v>
      </c>
      <c r="M479" t="b">
        <f t="shared" si="14"/>
        <v>1</v>
      </c>
      <c r="N479" t="b">
        <f t="shared" si="15"/>
        <v>1</v>
      </c>
    </row>
    <row r="480" spans="1:14">
      <c r="A480" s="1" t="s">
        <v>1441</v>
      </c>
      <c r="B480" s="1">
        <v>21.195209999999999</v>
      </c>
      <c r="C480" s="1">
        <v>21.20121</v>
      </c>
      <c r="D480" s="1" t="s">
        <v>3</v>
      </c>
      <c r="E480" s="1" t="s">
        <v>3</v>
      </c>
      <c r="F480" s="1">
        <v>21.195209999999999</v>
      </c>
      <c r="G480" s="1">
        <v>21.20121</v>
      </c>
      <c r="H480" s="1" t="s">
        <v>3</v>
      </c>
      <c r="I480" s="1" t="s">
        <v>3</v>
      </c>
      <c r="J480" s="1"/>
      <c r="K480" s="16" t="s">
        <v>36</v>
      </c>
      <c r="L480" s="16" t="s">
        <v>35</v>
      </c>
      <c r="M480" t="b">
        <f t="shared" si="14"/>
        <v>1</v>
      </c>
      <c r="N480" t="b">
        <f t="shared" si="15"/>
        <v>1</v>
      </c>
    </row>
    <row r="481" spans="1:14">
      <c r="A481" s="1" t="s">
        <v>1442</v>
      </c>
      <c r="B481" s="1">
        <v>5217.5</v>
      </c>
      <c r="C481" s="1">
        <v>5212.8</v>
      </c>
      <c r="D481" s="1" t="s">
        <v>1</v>
      </c>
      <c r="E481" s="1" t="s">
        <v>1</v>
      </c>
      <c r="F481" s="1">
        <v>3438.15</v>
      </c>
      <c r="G481" s="1">
        <v>3175.9</v>
      </c>
      <c r="H481" s="1" t="s">
        <v>1</v>
      </c>
      <c r="I481" s="1" t="s">
        <v>1</v>
      </c>
      <c r="J481" s="1"/>
      <c r="K481" s="16" t="s">
        <v>36</v>
      </c>
      <c r="L481" s="16" t="s">
        <v>54</v>
      </c>
      <c r="M481" t="b">
        <f t="shared" si="14"/>
        <v>1</v>
      </c>
      <c r="N481" t="b">
        <f t="shared" si="15"/>
        <v>1</v>
      </c>
    </row>
    <row r="482" spans="1:14">
      <c r="A482" s="1" t="s">
        <v>1443</v>
      </c>
      <c r="B482" s="1">
        <v>0.1</v>
      </c>
      <c r="C482" s="1">
        <v>0.1</v>
      </c>
      <c r="D482" s="1" t="s">
        <v>4</v>
      </c>
      <c r="E482" s="1" t="s">
        <v>4</v>
      </c>
      <c r="F482" s="1">
        <v>0.05</v>
      </c>
      <c r="G482" s="1">
        <v>0.05</v>
      </c>
      <c r="H482" s="1" t="s">
        <v>4</v>
      </c>
      <c r="I482" s="1" t="s">
        <v>4</v>
      </c>
      <c r="J482" s="1"/>
      <c r="K482" s="16" t="s">
        <v>36</v>
      </c>
      <c r="L482" s="16" t="s">
        <v>42</v>
      </c>
      <c r="M482" t="b">
        <f t="shared" si="14"/>
        <v>1</v>
      </c>
      <c r="N482" t="b">
        <f t="shared" si="15"/>
        <v>1</v>
      </c>
    </row>
    <row r="483" spans="1:14">
      <c r="A483" s="1" t="s">
        <v>1444</v>
      </c>
      <c r="B483" s="1">
        <v>214.5</v>
      </c>
      <c r="C483" s="1">
        <v>214.6</v>
      </c>
      <c r="D483" s="1" t="s">
        <v>1</v>
      </c>
      <c r="E483" s="1" t="s">
        <v>1</v>
      </c>
      <c r="F483" s="1">
        <v>152.65</v>
      </c>
      <c r="G483" s="1">
        <v>214.6</v>
      </c>
      <c r="H483" s="1" t="s">
        <v>1</v>
      </c>
      <c r="I483" s="1" t="s">
        <v>1</v>
      </c>
      <c r="J483" s="1"/>
      <c r="K483" s="16" t="s">
        <v>36</v>
      </c>
      <c r="L483" s="16" t="s">
        <v>54</v>
      </c>
      <c r="M483" t="b">
        <f t="shared" si="14"/>
        <v>1</v>
      </c>
      <c r="N483" t="b">
        <f t="shared" si="15"/>
        <v>1</v>
      </c>
    </row>
    <row r="484" spans="1:14">
      <c r="A484" s="1" t="s">
        <v>1445</v>
      </c>
      <c r="B484" s="1">
        <v>6158.4</v>
      </c>
      <c r="C484" s="1">
        <v>4280.7</v>
      </c>
      <c r="D484" s="1" t="s">
        <v>1</v>
      </c>
      <c r="E484" s="1" t="s">
        <v>1</v>
      </c>
      <c r="F484" s="1">
        <v>6065.16</v>
      </c>
      <c r="G484" s="1">
        <v>3243.5</v>
      </c>
      <c r="H484" s="1" t="s">
        <v>1</v>
      </c>
      <c r="I484" s="1" t="s">
        <v>1</v>
      </c>
      <c r="J484" s="1"/>
      <c r="K484" s="16" t="s">
        <v>36</v>
      </c>
      <c r="L484" s="16" t="s">
        <v>29</v>
      </c>
      <c r="M484" t="b">
        <f t="shared" si="14"/>
        <v>1</v>
      </c>
      <c r="N484" t="b">
        <f t="shared" si="15"/>
        <v>1</v>
      </c>
    </row>
    <row r="485" spans="1:14">
      <c r="A485" s="1" t="s">
        <v>1446</v>
      </c>
      <c r="B485" s="1">
        <v>23911.7</v>
      </c>
      <c r="C485" s="1">
        <v>23591.200000000001</v>
      </c>
      <c r="D485" s="1" t="s">
        <v>1</v>
      </c>
      <c r="E485" s="1" t="s">
        <v>1</v>
      </c>
      <c r="F485" s="1">
        <v>23560.59</v>
      </c>
      <c r="G485" s="1">
        <v>11926.62</v>
      </c>
      <c r="H485" s="1" t="s">
        <v>1</v>
      </c>
      <c r="I485" s="1" t="s">
        <v>1</v>
      </c>
      <c r="J485" s="1"/>
      <c r="K485" s="16" t="s">
        <v>30</v>
      </c>
      <c r="L485" s="16" t="s">
        <v>29</v>
      </c>
      <c r="M485" t="b">
        <f t="shared" si="14"/>
        <v>1</v>
      </c>
      <c r="N485" t="b">
        <f t="shared" si="15"/>
        <v>1</v>
      </c>
    </row>
    <row r="486" spans="1:14">
      <c r="A486" s="1" t="s">
        <v>1447</v>
      </c>
      <c r="B486" s="1">
        <v>0</v>
      </c>
      <c r="C486" s="1">
        <v>0</v>
      </c>
      <c r="D486" s="1" t="s">
        <v>4</v>
      </c>
      <c r="E486" s="1" t="s">
        <v>4</v>
      </c>
      <c r="F486" s="1">
        <v>0</v>
      </c>
      <c r="G486" s="1">
        <v>0</v>
      </c>
      <c r="H486" s="1" t="s">
        <v>4</v>
      </c>
      <c r="I486" s="1" t="s">
        <v>4</v>
      </c>
      <c r="J486" s="1"/>
      <c r="K486" s="16" t="s">
        <v>36</v>
      </c>
      <c r="L486" s="16" t="s">
        <v>42</v>
      </c>
      <c r="M486" t="b">
        <f t="shared" si="14"/>
        <v>1</v>
      </c>
      <c r="N486" t="b">
        <f t="shared" si="15"/>
        <v>1</v>
      </c>
    </row>
    <row r="487" spans="1:14">
      <c r="A487" s="1" t="s">
        <v>1448</v>
      </c>
      <c r="B487" s="1">
        <v>784.5</v>
      </c>
      <c r="C487" s="1">
        <v>634.20000000000005</v>
      </c>
      <c r="D487" s="1" t="s">
        <v>1</v>
      </c>
      <c r="E487" s="1" t="s">
        <v>1</v>
      </c>
      <c r="F487" s="1">
        <v>675.76</v>
      </c>
      <c r="G487" s="1">
        <v>403.55500000000001</v>
      </c>
      <c r="H487" s="1" t="s">
        <v>1</v>
      </c>
      <c r="I487" s="1" t="s">
        <v>1</v>
      </c>
      <c r="J487" s="1"/>
      <c r="K487" s="16" t="s">
        <v>36</v>
      </c>
      <c r="L487" s="16" t="s">
        <v>29</v>
      </c>
      <c r="M487" t="b">
        <f t="shared" si="14"/>
        <v>1</v>
      </c>
      <c r="N487" t="b">
        <f t="shared" si="15"/>
        <v>1</v>
      </c>
    </row>
    <row r="488" spans="1:14">
      <c r="A488" s="1" t="s">
        <v>1449</v>
      </c>
      <c r="B488" s="1">
        <v>0</v>
      </c>
      <c r="C488" s="1">
        <v>0</v>
      </c>
      <c r="D488" s="1" t="s">
        <v>4</v>
      </c>
      <c r="E488" s="1" t="s">
        <v>4</v>
      </c>
      <c r="F488" s="1">
        <v>0</v>
      </c>
      <c r="G488" s="1">
        <v>0</v>
      </c>
      <c r="H488" s="1" t="s">
        <v>4</v>
      </c>
      <c r="I488" s="1" t="s">
        <v>4</v>
      </c>
      <c r="J488" s="1"/>
      <c r="K488" s="16" t="s">
        <v>36</v>
      </c>
      <c r="L488" s="16" t="s">
        <v>29</v>
      </c>
      <c r="M488" t="b">
        <f t="shared" si="14"/>
        <v>1</v>
      </c>
      <c r="N488" t="b">
        <f t="shared" si="15"/>
        <v>1</v>
      </c>
    </row>
    <row r="489" spans="1:14">
      <c r="A489" s="1" t="s">
        <v>1450</v>
      </c>
      <c r="B489" s="1">
        <v>4110.25</v>
      </c>
      <c r="C489" s="1">
        <v>3250.5</v>
      </c>
      <c r="D489" s="1" t="s">
        <v>1</v>
      </c>
      <c r="E489" s="1" t="s">
        <v>1</v>
      </c>
      <c r="F489" s="1">
        <v>3926.0650000000001</v>
      </c>
      <c r="G489" s="1">
        <v>2138.2150000000001</v>
      </c>
      <c r="H489" s="1" t="s">
        <v>1</v>
      </c>
      <c r="I489" s="1" t="s">
        <v>1</v>
      </c>
      <c r="J489" s="1"/>
      <c r="K489" s="16" t="s">
        <v>30</v>
      </c>
      <c r="L489" s="16" t="s">
        <v>29</v>
      </c>
      <c r="M489" t="b">
        <f t="shared" si="14"/>
        <v>1</v>
      </c>
      <c r="N489" t="b">
        <f t="shared" si="15"/>
        <v>1</v>
      </c>
    </row>
    <row r="490" spans="1:14">
      <c r="A490" s="1" t="s">
        <v>1451</v>
      </c>
      <c r="B490" s="1">
        <v>1553.8</v>
      </c>
      <c r="C490" s="1">
        <v>1553.9</v>
      </c>
      <c r="D490" s="1" t="s">
        <v>1</v>
      </c>
      <c r="E490" s="1" t="s">
        <v>1</v>
      </c>
      <c r="F490" s="1">
        <v>155.38</v>
      </c>
      <c r="G490" s="1">
        <v>529.69000000000005</v>
      </c>
      <c r="H490" s="1" t="s">
        <v>1</v>
      </c>
      <c r="I490" s="1" t="s">
        <v>1</v>
      </c>
      <c r="J490" s="1"/>
      <c r="K490" s="16" t="s">
        <v>30</v>
      </c>
      <c r="L490" s="16" t="s">
        <v>29</v>
      </c>
      <c r="M490" t="b">
        <f t="shared" si="14"/>
        <v>1</v>
      </c>
      <c r="N490" t="b">
        <f t="shared" si="15"/>
        <v>1</v>
      </c>
    </row>
    <row r="491" spans="1:14">
      <c r="A491" s="1" t="s">
        <v>1452</v>
      </c>
      <c r="B491" s="1">
        <v>190.7</v>
      </c>
      <c r="C491" s="1">
        <v>146.25</v>
      </c>
      <c r="D491" s="1" t="s">
        <v>1</v>
      </c>
      <c r="E491" s="1" t="s">
        <v>1</v>
      </c>
      <c r="F491" s="1">
        <v>95.35</v>
      </c>
      <c r="G491" s="1">
        <v>146.25</v>
      </c>
      <c r="H491" s="1" t="s">
        <v>2</v>
      </c>
      <c r="I491" s="1" t="s">
        <v>1</v>
      </c>
      <c r="J491" s="1" t="s">
        <v>2618</v>
      </c>
      <c r="K491" s="16" t="s">
        <v>36</v>
      </c>
      <c r="L491" s="16" t="s">
        <v>60</v>
      </c>
      <c r="M491" t="b">
        <f t="shared" si="14"/>
        <v>0</v>
      </c>
      <c r="N491" t="b">
        <f t="shared" si="15"/>
        <v>0</v>
      </c>
    </row>
    <row r="492" spans="1:14">
      <c r="A492" s="1" t="s">
        <v>1453</v>
      </c>
      <c r="B492" s="1">
        <v>11907.5</v>
      </c>
      <c r="C492" s="1">
        <v>11723.7</v>
      </c>
      <c r="D492" s="1" t="s">
        <v>1</v>
      </c>
      <c r="E492" s="1" t="s">
        <v>1</v>
      </c>
      <c r="F492" s="1">
        <v>4802.72</v>
      </c>
      <c r="G492" s="1">
        <v>8292.31</v>
      </c>
      <c r="H492" s="1" t="s">
        <v>1</v>
      </c>
      <c r="I492" s="1" t="s">
        <v>1</v>
      </c>
      <c r="J492" s="1"/>
      <c r="K492" s="16" t="s">
        <v>36</v>
      </c>
      <c r="L492" s="16" t="s">
        <v>29</v>
      </c>
      <c r="M492" t="b">
        <f t="shared" si="14"/>
        <v>1</v>
      </c>
      <c r="N492" t="b">
        <f t="shared" si="15"/>
        <v>1</v>
      </c>
    </row>
    <row r="493" spans="1:14">
      <c r="A493" s="1" t="s">
        <v>1454</v>
      </c>
      <c r="B493" s="1">
        <v>1387.6</v>
      </c>
      <c r="C493" s="1">
        <v>1390</v>
      </c>
      <c r="D493" s="1" t="s">
        <v>1</v>
      </c>
      <c r="E493" s="1" t="s">
        <v>1</v>
      </c>
      <c r="F493" s="1">
        <v>1387.6</v>
      </c>
      <c r="G493" s="1">
        <v>1390</v>
      </c>
      <c r="H493" s="1" t="s">
        <v>1</v>
      </c>
      <c r="I493" s="1" t="s">
        <v>1</v>
      </c>
      <c r="J493" s="1"/>
      <c r="K493" s="16" t="s">
        <v>36</v>
      </c>
      <c r="L493" s="16" t="s">
        <v>42</v>
      </c>
      <c r="M493" t="b">
        <f t="shared" si="14"/>
        <v>1</v>
      </c>
      <c r="N493" t="b">
        <f t="shared" si="15"/>
        <v>1</v>
      </c>
    </row>
    <row r="494" spans="1:14">
      <c r="A494" s="1" t="s">
        <v>1455</v>
      </c>
      <c r="B494" s="1">
        <v>33.950000000000003</v>
      </c>
      <c r="C494" s="1">
        <v>2.0499999999999998</v>
      </c>
      <c r="D494" s="1" t="s">
        <v>3</v>
      </c>
      <c r="E494" s="1" t="s">
        <v>4</v>
      </c>
      <c r="F494" s="1">
        <v>30.405000000000001</v>
      </c>
      <c r="G494" s="1">
        <v>0.20499999999999999</v>
      </c>
      <c r="H494" s="1" t="s">
        <v>3</v>
      </c>
      <c r="I494" s="1" t="s">
        <v>4</v>
      </c>
      <c r="J494" s="1"/>
      <c r="K494" s="16" t="s">
        <v>30</v>
      </c>
      <c r="L494" s="16" t="s">
        <v>29</v>
      </c>
      <c r="M494" t="b">
        <f t="shared" si="14"/>
        <v>1</v>
      </c>
      <c r="N494" t="b">
        <f t="shared" si="15"/>
        <v>0</v>
      </c>
    </row>
    <row r="495" spans="1:14">
      <c r="A495" s="1" t="s">
        <v>1456</v>
      </c>
      <c r="B495" s="1">
        <v>452.6</v>
      </c>
      <c r="C495" s="1">
        <v>450.31</v>
      </c>
      <c r="D495" s="1" t="s">
        <v>1</v>
      </c>
      <c r="E495" s="1" t="s">
        <v>1</v>
      </c>
      <c r="F495" s="1">
        <v>255.703</v>
      </c>
      <c r="G495" s="1">
        <v>231.011</v>
      </c>
      <c r="H495" s="1" t="s">
        <v>1</v>
      </c>
      <c r="I495" s="1" t="s">
        <v>1</v>
      </c>
      <c r="J495" s="1"/>
      <c r="K495" s="16" t="s">
        <v>36</v>
      </c>
      <c r="L495" s="16" t="s">
        <v>29</v>
      </c>
      <c r="M495" t="b">
        <f t="shared" si="14"/>
        <v>1</v>
      </c>
      <c r="N495" t="b">
        <f t="shared" si="15"/>
        <v>1</v>
      </c>
    </row>
    <row r="496" spans="1:14">
      <c r="A496" s="1" t="s">
        <v>1457</v>
      </c>
      <c r="B496" s="1">
        <v>0</v>
      </c>
      <c r="C496" s="1">
        <v>0</v>
      </c>
      <c r="D496" s="1" t="s">
        <v>4</v>
      </c>
      <c r="E496" s="1" t="s">
        <v>4</v>
      </c>
      <c r="F496" s="1">
        <v>0</v>
      </c>
      <c r="G496" s="1">
        <v>0</v>
      </c>
      <c r="H496" s="1" t="s">
        <v>4</v>
      </c>
      <c r="I496" s="1" t="s">
        <v>4</v>
      </c>
      <c r="J496" s="1"/>
      <c r="K496" s="16" t="s">
        <v>36</v>
      </c>
      <c r="L496" s="16" t="s">
        <v>35</v>
      </c>
      <c r="M496" t="b">
        <f t="shared" si="14"/>
        <v>1</v>
      </c>
      <c r="N496" t="b">
        <f t="shared" si="15"/>
        <v>1</v>
      </c>
    </row>
    <row r="497" spans="1:14">
      <c r="A497" s="1" t="s">
        <v>1458</v>
      </c>
      <c r="B497" s="1">
        <v>25360.85</v>
      </c>
      <c r="C497" s="1">
        <v>23431.5</v>
      </c>
      <c r="D497" s="1" t="s">
        <v>1</v>
      </c>
      <c r="E497" s="1" t="s">
        <v>1</v>
      </c>
      <c r="F497" s="1">
        <v>25360.85</v>
      </c>
      <c r="G497" s="1">
        <v>23431.5</v>
      </c>
      <c r="H497" s="1" t="s">
        <v>1</v>
      </c>
      <c r="I497" s="1" t="s">
        <v>1</v>
      </c>
      <c r="J497" s="1"/>
      <c r="K497" s="16" t="s">
        <v>30</v>
      </c>
      <c r="L497" s="16" t="s">
        <v>29</v>
      </c>
      <c r="M497" t="b">
        <f t="shared" si="14"/>
        <v>1</v>
      </c>
      <c r="N497" t="b">
        <f t="shared" si="15"/>
        <v>1</v>
      </c>
    </row>
    <row r="498" spans="1:14">
      <c r="A498" s="1" t="s">
        <v>1459</v>
      </c>
      <c r="B498" s="1">
        <v>600.85</v>
      </c>
      <c r="C498" s="1">
        <v>600.9</v>
      </c>
      <c r="D498" s="1" t="s">
        <v>1</v>
      </c>
      <c r="E498" s="1" t="s">
        <v>1</v>
      </c>
      <c r="F498" s="1">
        <v>449.23</v>
      </c>
      <c r="G498" s="1">
        <v>592.34500000000003</v>
      </c>
      <c r="H498" s="1" t="s">
        <v>1</v>
      </c>
      <c r="I498" s="1" t="s">
        <v>1</v>
      </c>
      <c r="J498" s="1"/>
      <c r="K498" s="16" t="s">
        <v>36</v>
      </c>
      <c r="L498" s="16" t="s">
        <v>54</v>
      </c>
      <c r="M498" t="b">
        <f t="shared" si="14"/>
        <v>1</v>
      </c>
      <c r="N498" t="b">
        <f t="shared" si="15"/>
        <v>1</v>
      </c>
    </row>
    <row r="499" spans="1:14">
      <c r="A499" s="1" t="s">
        <v>1460</v>
      </c>
      <c r="B499" s="1">
        <v>12.19</v>
      </c>
      <c r="C499" s="1">
        <v>12.19</v>
      </c>
      <c r="D499" s="1" t="s">
        <v>3</v>
      </c>
      <c r="E499" s="1" t="s">
        <v>3</v>
      </c>
      <c r="F499" s="1">
        <v>1.2190000000000001</v>
      </c>
      <c r="G499" s="1">
        <v>12.19</v>
      </c>
      <c r="H499" s="1" t="s">
        <v>4</v>
      </c>
      <c r="I499" s="1" t="s">
        <v>3</v>
      </c>
      <c r="J499" s="1"/>
      <c r="K499" s="16" t="s">
        <v>36</v>
      </c>
      <c r="L499" s="16" t="s">
        <v>54</v>
      </c>
      <c r="M499" t="b">
        <f t="shared" si="14"/>
        <v>0</v>
      </c>
      <c r="N499" t="b">
        <f t="shared" si="15"/>
        <v>0</v>
      </c>
    </row>
    <row r="500" spans="1:14">
      <c r="A500" s="1" t="s">
        <v>1461</v>
      </c>
      <c r="B500" s="1">
        <v>0</v>
      </c>
      <c r="C500" s="1">
        <v>0</v>
      </c>
      <c r="D500" s="1" t="s">
        <v>4</v>
      </c>
      <c r="E500" s="1" t="s">
        <v>4</v>
      </c>
      <c r="F500" s="1">
        <v>0</v>
      </c>
      <c r="G500" s="1">
        <v>0</v>
      </c>
      <c r="H500" s="1" t="s">
        <v>4</v>
      </c>
      <c r="I500" s="1" t="s">
        <v>4</v>
      </c>
      <c r="J500" s="1"/>
      <c r="K500" s="16" t="s">
        <v>36</v>
      </c>
      <c r="L500" s="16" t="s">
        <v>42</v>
      </c>
      <c r="M500" t="b">
        <f t="shared" si="14"/>
        <v>1</v>
      </c>
      <c r="N500" t="b">
        <f t="shared" si="15"/>
        <v>1</v>
      </c>
    </row>
    <row r="501" spans="1:14">
      <c r="A501" s="1" t="s">
        <v>1462</v>
      </c>
      <c r="B501" s="1">
        <v>824.1</v>
      </c>
      <c r="C501" s="1">
        <v>824.8</v>
      </c>
      <c r="D501" s="1" t="s">
        <v>1</v>
      </c>
      <c r="E501" s="1" t="s">
        <v>1</v>
      </c>
      <c r="F501" s="1">
        <v>786.21</v>
      </c>
      <c r="G501" s="1">
        <v>82.48</v>
      </c>
      <c r="H501" s="1" t="s">
        <v>1</v>
      </c>
      <c r="I501" s="1" t="s">
        <v>2</v>
      </c>
      <c r="J501" s="1" t="s">
        <v>2617</v>
      </c>
      <c r="K501" s="16" t="s">
        <v>36</v>
      </c>
      <c r="L501" s="16" t="s">
        <v>29</v>
      </c>
      <c r="M501" t="b">
        <f t="shared" si="14"/>
        <v>1</v>
      </c>
      <c r="N501" t="b">
        <f t="shared" si="15"/>
        <v>0</v>
      </c>
    </row>
    <row r="502" spans="1:14">
      <c r="A502" s="1" t="s">
        <v>1463</v>
      </c>
      <c r="B502" s="1">
        <v>10</v>
      </c>
      <c r="C502" s="1">
        <v>10</v>
      </c>
      <c r="D502" s="1" t="s">
        <v>3</v>
      </c>
      <c r="E502" s="1" t="s">
        <v>3</v>
      </c>
      <c r="F502" s="1">
        <v>5</v>
      </c>
      <c r="G502" s="1">
        <v>5</v>
      </c>
      <c r="H502" s="1" t="s">
        <v>3</v>
      </c>
      <c r="I502" s="1" t="s">
        <v>3</v>
      </c>
      <c r="J502" s="1"/>
      <c r="K502" s="16" t="s">
        <v>36</v>
      </c>
      <c r="L502" s="16" t="s">
        <v>1235</v>
      </c>
      <c r="M502" t="b">
        <f t="shared" si="14"/>
        <v>1</v>
      </c>
      <c r="N502" t="b">
        <f t="shared" si="15"/>
        <v>1</v>
      </c>
    </row>
    <row r="503" spans="1:14">
      <c r="A503" s="1" t="s">
        <v>1464</v>
      </c>
      <c r="B503" s="1">
        <v>1170.4000000000001</v>
      </c>
      <c r="C503" s="1">
        <v>913.9</v>
      </c>
      <c r="D503" s="1" t="s">
        <v>1</v>
      </c>
      <c r="E503" s="1" t="s">
        <v>1</v>
      </c>
      <c r="F503" s="1">
        <v>645.17999999999995</v>
      </c>
      <c r="G503" s="1">
        <v>454.7</v>
      </c>
      <c r="H503" s="1" t="s">
        <v>1</v>
      </c>
      <c r="I503" s="1" t="s">
        <v>1</v>
      </c>
      <c r="J503" s="1"/>
      <c r="K503" s="16" t="s">
        <v>36</v>
      </c>
      <c r="L503" s="16" t="s">
        <v>42</v>
      </c>
      <c r="M503" t="b">
        <f t="shared" si="14"/>
        <v>1</v>
      </c>
      <c r="N503" t="b">
        <f t="shared" si="15"/>
        <v>1</v>
      </c>
    </row>
    <row r="504" spans="1:14">
      <c r="A504" s="1" t="s">
        <v>1465</v>
      </c>
      <c r="B504" s="1">
        <v>170.75</v>
      </c>
      <c r="C504" s="1">
        <v>170.86</v>
      </c>
      <c r="D504" s="1" t="s">
        <v>1</v>
      </c>
      <c r="E504" s="1" t="s">
        <v>1</v>
      </c>
      <c r="F504" s="1">
        <v>130.52000000000001</v>
      </c>
      <c r="G504" s="1">
        <v>130.58500000000001</v>
      </c>
      <c r="H504" s="1" t="s">
        <v>1</v>
      </c>
      <c r="I504" s="1" t="s">
        <v>1</v>
      </c>
      <c r="J504" s="1"/>
      <c r="K504" s="16" t="s">
        <v>36</v>
      </c>
      <c r="L504" s="16" t="s">
        <v>29</v>
      </c>
      <c r="M504" t="b">
        <f t="shared" si="14"/>
        <v>1</v>
      </c>
      <c r="N504" t="b">
        <f t="shared" si="15"/>
        <v>1</v>
      </c>
    </row>
    <row r="505" spans="1:14">
      <c r="A505" s="16" t="s">
        <v>1466</v>
      </c>
      <c r="B505" s="1">
        <v>0</v>
      </c>
      <c r="C505" s="1">
        <v>0</v>
      </c>
      <c r="D505" s="1" t="s">
        <v>4</v>
      </c>
      <c r="E505" s="1" t="s">
        <v>4</v>
      </c>
      <c r="F505" s="1">
        <v>0</v>
      </c>
      <c r="G505" s="1">
        <v>0</v>
      </c>
      <c r="H505" s="1" t="s">
        <v>4</v>
      </c>
      <c r="I505" s="1" t="s">
        <v>4</v>
      </c>
      <c r="J505" s="1"/>
      <c r="K505" s="16" t="s">
        <v>36</v>
      </c>
      <c r="L505" s="16" t="s">
        <v>42</v>
      </c>
      <c r="M505" t="b">
        <f t="shared" si="14"/>
        <v>1</v>
      </c>
      <c r="N505" t="b">
        <f t="shared" si="15"/>
        <v>1</v>
      </c>
    </row>
    <row r="506" spans="1:14">
      <c r="A506" s="1" t="s">
        <v>1467</v>
      </c>
      <c r="B506" s="1">
        <v>17206.599999999999</v>
      </c>
      <c r="C506" s="1">
        <v>16703.2</v>
      </c>
      <c r="D506" s="1" t="s">
        <v>1</v>
      </c>
      <c r="E506" s="1" t="s">
        <v>1</v>
      </c>
      <c r="F506" s="1">
        <v>6889.21</v>
      </c>
      <c r="G506" s="1">
        <v>13145.86</v>
      </c>
      <c r="H506" s="1" t="s">
        <v>1</v>
      </c>
      <c r="I506" s="1" t="s">
        <v>1</v>
      </c>
      <c r="J506" s="1"/>
      <c r="K506" s="16" t="s">
        <v>36</v>
      </c>
      <c r="L506" s="16" t="s">
        <v>29</v>
      </c>
      <c r="M506" t="b">
        <f t="shared" si="14"/>
        <v>1</v>
      </c>
      <c r="N506" t="b">
        <f t="shared" si="15"/>
        <v>1</v>
      </c>
    </row>
    <row r="507" spans="1:14">
      <c r="A507" s="1" t="s">
        <v>1468</v>
      </c>
      <c r="B507" s="1">
        <v>0.8</v>
      </c>
      <c r="C507" s="1">
        <v>0</v>
      </c>
      <c r="D507" s="1" t="s">
        <v>4</v>
      </c>
      <c r="E507" s="1" t="s">
        <v>4</v>
      </c>
      <c r="F507" s="1">
        <v>0.36</v>
      </c>
      <c r="G507" s="1">
        <v>0</v>
      </c>
      <c r="H507" s="1" t="s">
        <v>4</v>
      </c>
      <c r="I507" s="1" t="s">
        <v>4</v>
      </c>
      <c r="J507" s="1"/>
      <c r="K507" s="16" t="s">
        <v>36</v>
      </c>
      <c r="L507" s="16" t="s">
        <v>42</v>
      </c>
      <c r="M507" t="b">
        <f t="shared" si="14"/>
        <v>1</v>
      </c>
      <c r="N507" t="b">
        <f t="shared" si="15"/>
        <v>1</v>
      </c>
    </row>
    <row r="508" spans="1:14">
      <c r="A508" s="1" t="s">
        <v>1469</v>
      </c>
      <c r="B508" s="1">
        <v>7380.1</v>
      </c>
      <c r="C508" s="1">
        <v>7265.45</v>
      </c>
      <c r="D508" s="1" t="s">
        <v>1</v>
      </c>
      <c r="E508" s="1" t="s">
        <v>1</v>
      </c>
      <c r="F508" s="1">
        <v>6454.85</v>
      </c>
      <c r="G508" s="1">
        <v>6236.1750000000002</v>
      </c>
      <c r="H508" s="1" t="s">
        <v>1</v>
      </c>
      <c r="I508" s="1" t="s">
        <v>1</v>
      </c>
      <c r="J508" s="1"/>
      <c r="K508" s="16" t="s">
        <v>36</v>
      </c>
      <c r="L508" s="16" t="s">
        <v>29</v>
      </c>
      <c r="M508" t="b">
        <f t="shared" si="14"/>
        <v>1</v>
      </c>
      <c r="N508" t="b">
        <f t="shared" si="15"/>
        <v>1</v>
      </c>
    </row>
    <row r="509" spans="1:14">
      <c r="A509" s="1" t="s">
        <v>1470</v>
      </c>
      <c r="B509" s="1">
        <v>4055.3</v>
      </c>
      <c r="C509" s="1">
        <v>4055.9</v>
      </c>
      <c r="D509" s="1" t="s">
        <v>1</v>
      </c>
      <c r="E509" s="1" t="s">
        <v>1</v>
      </c>
      <c r="F509" s="1">
        <v>2466.65</v>
      </c>
      <c r="G509" s="1">
        <v>2670.4</v>
      </c>
      <c r="H509" s="1" t="s">
        <v>1</v>
      </c>
      <c r="I509" s="1" t="s">
        <v>1</v>
      </c>
      <c r="J509" s="1"/>
      <c r="K509" s="16" t="s">
        <v>36</v>
      </c>
      <c r="L509" s="16" t="s">
        <v>29</v>
      </c>
      <c r="M509" t="b">
        <f t="shared" si="14"/>
        <v>1</v>
      </c>
      <c r="N509" t="b">
        <f t="shared" si="15"/>
        <v>1</v>
      </c>
    </row>
    <row r="510" spans="1:14">
      <c r="A510" s="1" t="s">
        <v>1471</v>
      </c>
      <c r="B510" s="1">
        <v>597.54999999999995</v>
      </c>
      <c r="C510" s="1">
        <v>541.85</v>
      </c>
      <c r="D510" s="1" t="s">
        <v>1</v>
      </c>
      <c r="E510" s="1" t="s">
        <v>1</v>
      </c>
      <c r="F510" s="1">
        <v>353.95</v>
      </c>
      <c r="G510" s="1">
        <v>449.07499999999999</v>
      </c>
      <c r="H510" s="1" t="s">
        <v>1</v>
      </c>
      <c r="I510" s="1" t="s">
        <v>1</v>
      </c>
      <c r="J510" s="1"/>
      <c r="K510" s="16" t="s">
        <v>36</v>
      </c>
      <c r="L510" s="16" t="s">
        <v>29</v>
      </c>
      <c r="M510" t="b">
        <f t="shared" si="14"/>
        <v>1</v>
      </c>
      <c r="N510" t="b">
        <f t="shared" si="15"/>
        <v>1</v>
      </c>
    </row>
    <row r="511" spans="1:14">
      <c r="A511" s="1" t="s">
        <v>1472</v>
      </c>
      <c r="B511" s="1">
        <v>6817.1</v>
      </c>
      <c r="C511" s="1">
        <v>6767</v>
      </c>
      <c r="D511" s="1" t="s">
        <v>1</v>
      </c>
      <c r="E511" s="1" t="s">
        <v>1</v>
      </c>
      <c r="F511" s="1">
        <v>3960.37</v>
      </c>
      <c r="G511" s="1">
        <v>3380.21</v>
      </c>
      <c r="H511" s="1" t="s">
        <v>1</v>
      </c>
      <c r="I511" s="1" t="s">
        <v>1</v>
      </c>
      <c r="J511" s="1"/>
      <c r="K511" s="16" t="s">
        <v>36</v>
      </c>
      <c r="L511" s="16" t="s">
        <v>29</v>
      </c>
      <c r="M511" t="b">
        <f t="shared" si="14"/>
        <v>1</v>
      </c>
      <c r="N511" t="b">
        <f t="shared" si="15"/>
        <v>1</v>
      </c>
    </row>
    <row r="512" spans="1:14">
      <c r="A512" s="1" t="s">
        <v>1473</v>
      </c>
      <c r="B512" s="1">
        <v>30711.8</v>
      </c>
      <c r="C512" s="1">
        <v>30721.3</v>
      </c>
      <c r="D512" s="1" t="s">
        <v>1</v>
      </c>
      <c r="E512" s="1" t="s">
        <v>1</v>
      </c>
      <c r="F512" s="1">
        <v>30711.8</v>
      </c>
      <c r="G512" s="1">
        <v>30721.3</v>
      </c>
      <c r="H512" s="1" t="s">
        <v>1</v>
      </c>
      <c r="I512" s="1" t="s">
        <v>1</v>
      </c>
      <c r="J512" s="1"/>
      <c r="K512" s="16" t="s">
        <v>36</v>
      </c>
      <c r="L512" s="16" t="s">
        <v>29</v>
      </c>
      <c r="M512" t="b">
        <f t="shared" si="14"/>
        <v>1</v>
      </c>
      <c r="N512" t="b">
        <f t="shared" si="15"/>
        <v>1</v>
      </c>
    </row>
    <row r="513" spans="1:14">
      <c r="A513" s="1" t="s">
        <v>1474</v>
      </c>
      <c r="B513" s="1">
        <v>10</v>
      </c>
      <c r="C513" s="1">
        <v>10</v>
      </c>
      <c r="D513" s="1" t="s">
        <v>3</v>
      </c>
      <c r="E513" s="1" t="s">
        <v>3</v>
      </c>
      <c r="F513" s="1">
        <v>5</v>
      </c>
      <c r="G513" s="1">
        <v>5</v>
      </c>
      <c r="H513" s="1" t="s">
        <v>3</v>
      </c>
      <c r="I513" s="1" t="s">
        <v>3</v>
      </c>
      <c r="J513" s="1"/>
      <c r="K513" s="16" t="s">
        <v>36</v>
      </c>
      <c r="L513" s="16" t="s">
        <v>71</v>
      </c>
      <c r="M513" t="b">
        <f t="shared" si="14"/>
        <v>1</v>
      </c>
      <c r="N513" t="b">
        <f t="shared" si="15"/>
        <v>1</v>
      </c>
    </row>
    <row r="514" spans="1:14">
      <c r="A514" s="1" t="s">
        <v>1475</v>
      </c>
      <c r="B514" s="1">
        <v>5.81</v>
      </c>
      <c r="C514" s="1">
        <v>5.86</v>
      </c>
      <c r="D514" s="1" t="s">
        <v>3</v>
      </c>
      <c r="E514" s="1" t="s">
        <v>3</v>
      </c>
      <c r="F514" s="1">
        <v>3.0939999999999999</v>
      </c>
      <c r="G514" s="1">
        <v>2.5339999999999998</v>
      </c>
      <c r="H514" s="1" t="s">
        <v>4</v>
      </c>
      <c r="I514" s="1" t="s">
        <v>4</v>
      </c>
      <c r="J514" s="1"/>
      <c r="K514" s="16" t="s">
        <v>36</v>
      </c>
      <c r="L514" s="16" t="s">
        <v>35</v>
      </c>
      <c r="M514" t="b">
        <f t="shared" si="14"/>
        <v>0</v>
      </c>
      <c r="N514" t="b">
        <f t="shared" si="15"/>
        <v>1</v>
      </c>
    </row>
    <row r="515" spans="1:14">
      <c r="A515" s="1" t="s">
        <v>1476</v>
      </c>
      <c r="B515" s="1">
        <v>1904.4</v>
      </c>
      <c r="C515" s="1">
        <v>1857.85</v>
      </c>
      <c r="D515" s="1" t="s">
        <v>1</v>
      </c>
      <c r="E515" s="1" t="s">
        <v>1</v>
      </c>
      <c r="F515" s="1">
        <v>1244.2149999999999</v>
      </c>
      <c r="G515" s="1">
        <v>1071.875</v>
      </c>
      <c r="H515" s="1" t="s">
        <v>1</v>
      </c>
      <c r="I515" s="1" t="s">
        <v>1</v>
      </c>
      <c r="J515" s="1"/>
      <c r="K515" s="16" t="s">
        <v>36</v>
      </c>
      <c r="L515" s="16" t="s">
        <v>54</v>
      </c>
      <c r="M515" t="b">
        <f t="shared" ref="M515:M578" si="16">H515=D515</f>
        <v>1</v>
      </c>
      <c r="N515" t="b">
        <f t="shared" ref="N515:N578" si="17">I515=H515</f>
        <v>1</v>
      </c>
    </row>
    <row r="516" spans="1:14">
      <c r="A516" s="1" t="s">
        <v>1477</v>
      </c>
      <c r="B516" s="1">
        <v>7221.6</v>
      </c>
      <c r="C516" s="1">
        <v>7222.3</v>
      </c>
      <c r="D516" s="1" t="s">
        <v>1</v>
      </c>
      <c r="E516" s="1" t="s">
        <v>1</v>
      </c>
      <c r="F516" s="1">
        <v>722.16</v>
      </c>
      <c r="G516" s="1">
        <v>722.23</v>
      </c>
      <c r="H516" s="1" t="s">
        <v>1</v>
      </c>
      <c r="I516" s="1" t="s">
        <v>1</v>
      </c>
      <c r="J516" s="1"/>
      <c r="K516" s="16" t="s">
        <v>30</v>
      </c>
      <c r="L516" s="16" t="s">
        <v>29</v>
      </c>
      <c r="M516" t="b">
        <f t="shared" si="16"/>
        <v>1</v>
      </c>
      <c r="N516" t="b">
        <f t="shared" si="17"/>
        <v>1</v>
      </c>
    </row>
    <row r="517" spans="1:14">
      <c r="A517" s="1" t="s">
        <v>1478</v>
      </c>
      <c r="B517" s="1">
        <v>27449</v>
      </c>
      <c r="C517" s="1">
        <v>27449.1</v>
      </c>
      <c r="D517" s="1" t="s">
        <v>1</v>
      </c>
      <c r="E517" s="1" t="s">
        <v>1</v>
      </c>
      <c r="F517" s="1">
        <v>27449</v>
      </c>
      <c r="G517" s="1">
        <v>27426.69</v>
      </c>
      <c r="H517" s="1" t="s">
        <v>1</v>
      </c>
      <c r="I517" s="1" t="s">
        <v>1</v>
      </c>
      <c r="J517" s="1"/>
      <c r="K517" s="16" t="s">
        <v>30</v>
      </c>
      <c r="L517" s="16" t="s">
        <v>29</v>
      </c>
      <c r="M517" t="b">
        <f t="shared" si="16"/>
        <v>1</v>
      </c>
      <c r="N517" t="b">
        <f t="shared" si="17"/>
        <v>1</v>
      </c>
    </row>
    <row r="518" spans="1:14">
      <c r="A518" s="1" t="s">
        <v>1479</v>
      </c>
      <c r="B518" s="1">
        <v>403737.2</v>
      </c>
      <c r="C518" s="1">
        <v>190417.1</v>
      </c>
      <c r="D518" s="1" t="s">
        <v>1</v>
      </c>
      <c r="E518" s="1" t="s">
        <v>1</v>
      </c>
      <c r="F518" s="1">
        <v>403737.2</v>
      </c>
      <c r="G518" s="1">
        <v>190417.1</v>
      </c>
      <c r="H518" s="1" t="s">
        <v>1</v>
      </c>
      <c r="I518" s="1" t="s">
        <v>1</v>
      </c>
      <c r="J518" s="1"/>
      <c r="K518" s="16" t="s">
        <v>30</v>
      </c>
      <c r="L518" s="16" t="s">
        <v>29</v>
      </c>
      <c r="M518" t="b">
        <f t="shared" si="16"/>
        <v>1</v>
      </c>
      <c r="N518" t="b">
        <f t="shared" si="17"/>
        <v>1</v>
      </c>
    </row>
    <row r="519" spans="1:14">
      <c r="A519" s="1" t="s">
        <v>1480</v>
      </c>
      <c r="B519" s="1">
        <v>911.6</v>
      </c>
      <c r="C519" s="1">
        <v>835.95</v>
      </c>
      <c r="D519" s="1" t="s">
        <v>1</v>
      </c>
      <c r="E519" s="1" t="s">
        <v>1</v>
      </c>
      <c r="F519" s="1">
        <v>889.5</v>
      </c>
      <c r="G519" s="1">
        <v>438.15</v>
      </c>
      <c r="H519" s="1" t="s">
        <v>1</v>
      </c>
      <c r="I519" s="1" t="s">
        <v>1</v>
      </c>
      <c r="J519" s="1"/>
      <c r="K519" s="16" t="s">
        <v>30</v>
      </c>
      <c r="L519" s="16" t="s">
        <v>42</v>
      </c>
      <c r="M519" t="b">
        <f t="shared" si="16"/>
        <v>1</v>
      </c>
      <c r="N519" t="b">
        <f t="shared" si="17"/>
        <v>1</v>
      </c>
    </row>
    <row r="520" spans="1:14">
      <c r="A520" s="1" t="s">
        <v>1481</v>
      </c>
      <c r="B520" s="1">
        <v>54621.1</v>
      </c>
      <c r="C520" s="1">
        <v>53184.3</v>
      </c>
      <c r="D520" s="1" t="s">
        <v>1</v>
      </c>
      <c r="E520" s="1" t="s">
        <v>1</v>
      </c>
      <c r="F520" s="1">
        <v>52349.26</v>
      </c>
      <c r="G520" s="1">
        <v>35347.980000000003</v>
      </c>
      <c r="H520" s="1" t="s">
        <v>1</v>
      </c>
      <c r="I520" s="1" t="s">
        <v>1</v>
      </c>
      <c r="J520" s="1"/>
      <c r="K520" s="16" t="s">
        <v>30</v>
      </c>
      <c r="L520" s="16" t="s">
        <v>29</v>
      </c>
      <c r="M520" t="b">
        <f t="shared" si="16"/>
        <v>1</v>
      </c>
      <c r="N520" t="b">
        <f t="shared" si="17"/>
        <v>1</v>
      </c>
    </row>
    <row r="521" spans="1:14">
      <c r="A521" s="1" t="s">
        <v>1482</v>
      </c>
      <c r="B521" s="1">
        <v>80334.7</v>
      </c>
      <c r="C521" s="1">
        <v>17566.2</v>
      </c>
      <c r="D521" s="1" t="s">
        <v>1</v>
      </c>
      <c r="E521" s="1" t="s">
        <v>1</v>
      </c>
      <c r="F521" s="1">
        <v>80334.7</v>
      </c>
      <c r="G521" s="1">
        <v>17566.2</v>
      </c>
      <c r="H521" s="1" t="s">
        <v>1</v>
      </c>
      <c r="I521" s="1" t="s">
        <v>1</v>
      </c>
      <c r="J521" s="1"/>
      <c r="K521" s="16" t="s">
        <v>30</v>
      </c>
      <c r="L521" s="16" t="s">
        <v>29</v>
      </c>
      <c r="M521" t="b">
        <f t="shared" si="16"/>
        <v>1</v>
      </c>
      <c r="N521" t="b">
        <f t="shared" si="17"/>
        <v>1</v>
      </c>
    </row>
    <row r="522" spans="1:14">
      <c r="A522" s="1" t="s">
        <v>1483</v>
      </c>
      <c r="B522" s="1">
        <v>193.16</v>
      </c>
      <c r="C522" s="1">
        <v>193.25</v>
      </c>
      <c r="D522" s="1" t="s">
        <v>1</v>
      </c>
      <c r="E522" s="1" t="s">
        <v>1</v>
      </c>
      <c r="F522" s="1">
        <v>96.950999999999993</v>
      </c>
      <c r="G522" s="1">
        <v>96.453000000000003</v>
      </c>
      <c r="H522" s="1" t="s">
        <v>2</v>
      </c>
      <c r="I522" s="1" t="s">
        <v>2</v>
      </c>
      <c r="J522" s="1"/>
      <c r="K522" s="16" t="s">
        <v>36</v>
      </c>
      <c r="L522" s="16" t="s">
        <v>54</v>
      </c>
      <c r="M522" t="b">
        <f t="shared" si="16"/>
        <v>0</v>
      </c>
      <c r="N522" t="b">
        <f t="shared" si="17"/>
        <v>1</v>
      </c>
    </row>
    <row r="523" spans="1:14">
      <c r="A523" s="1" t="s">
        <v>1484</v>
      </c>
      <c r="B523" s="1">
        <v>0</v>
      </c>
      <c r="C523" s="1">
        <v>0</v>
      </c>
      <c r="D523" s="1" t="s">
        <v>4</v>
      </c>
      <c r="E523" s="1" t="s">
        <v>4</v>
      </c>
      <c r="F523" s="1">
        <v>0</v>
      </c>
      <c r="G523" s="1">
        <v>0</v>
      </c>
      <c r="H523" s="1" t="s">
        <v>4</v>
      </c>
      <c r="I523" s="1" t="s">
        <v>4</v>
      </c>
      <c r="J523" s="1"/>
      <c r="K523" s="16" t="s">
        <v>36</v>
      </c>
      <c r="L523" s="16" t="s">
        <v>71</v>
      </c>
      <c r="M523" t="b">
        <f t="shared" si="16"/>
        <v>1</v>
      </c>
      <c r="N523" t="b">
        <f t="shared" si="17"/>
        <v>1</v>
      </c>
    </row>
    <row r="524" spans="1:14">
      <c r="A524" s="1" t="s">
        <v>1485</v>
      </c>
      <c r="B524" s="1">
        <v>23.5</v>
      </c>
      <c r="C524" s="1">
        <v>23.51</v>
      </c>
      <c r="D524" s="1" t="s">
        <v>3</v>
      </c>
      <c r="E524" s="1" t="s">
        <v>3</v>
      </c>
      <c r="F524" s="1">
        <v>23.5</v>
      </c>
      <c r="G524" s="1">
        <v>23.51</v>
      </c>
      <c r="H524" s="1" t="s">
        <v>3</v>
      </c>
      <c r="I524" s="1" t="s">
        <v>3</v>
      </c>
      <c r="J524" s="1"/>
      <c r="K524" s="16" t="s">
        <v>36</v>
      </c>
      <c r="L524" s="16" t="s">
        <v>71</v>
      </c>
      <c r="M524" t="b">
        <f t="shared" si="16"/>
        <v>1</v>
      </c>
      <c r="N524" t="b">
        <f t="shared" si="17"/>
        <v>1</v>
      </c>
    </row>
    <row r="525" spans="1:14">
      <c r="A525" s="1" t="s">
        <v>1486</v>
      </c>
      <c r="B525" s="1">
        <v>24580.5</v>
      </c>
      <c r="C525" s="1">
        <v>11714.2</v>
      </c>
      <c r="D525" s="1" t="s">
        <v>1</v>
      </c>
      <c r="E525" s="1" t="s">
        <v>1</v>
      </c>
      <c r="F525" s="1">
        <v>24580.5</v>
      </c>
      <c r="G525" s="1">
        <v>11714.2</v>
      </c>
      <c r="H525" s="1" t="s">
        <v>1</v>
      </c>
      <c r="I525" s="1" t="s">
        <v>1</v>
      </c>
      <c r="J525" s="1"/>
      <c r="K525" s="16" t="s">
        <v>30</v>
      </c>
      <c r="L525" s="16" t="s">
        <v>29</v>
      </c>
      <c r="M525" t="b">
        <f t="shared" si="16"/>
        <v>1</v>
      </c>
      <c r="N525" t="b">
        <f t="shared" si="17"/>
        <v>1</v>
      </c>
    </row>
    <row r="526" spans="1:14">
      <c r="A526" s="1" t="s">
        <v>1487</v>
      </c>
      <c r="B526" s="1">
        <v>10246.049999999999</v>
      </c>
      <c r="C526" s="1">
        <v>9712</v>
      </c>
      <c r="D526" s="1" t="s">
        <v>1</v>
      </c>
      <c r="E526" s="1" t="s">
        <v>1</v>
      </c>
      <c r="F526" s="1">
        <v>9603.0400000000009</v>
      </c>
      <c r="G526" s="1">
        <v>5226.7749999999996</v>
      </c>
      <c r="H526" s="1" t="s">
        <v>1</v>
      </c>
      <c r="I526" s="1" t="s">
        <v>1</v>
      </c>
      <c r="J526" s="1"/>
      <c r="K526" s="16" t="s">
        <v>30</v>
      </c>
      <c r="L526" s="16" t="s">
        <v>29</v>
      </c>
      <c r="M526" t="b">
        <f t="shared" si="16"/>
        <v>1</v>
      </c>
      <c r="N526" t="b">
        <f t="shared" si="17"/>
        <v>1</v>
      </c>
    </row>
    <row r="527" spans="1:14">
      <c r="A527" s="1" t="s">
        <v>1488</v>
      </c>
      <c r="B527" s="1">
        <v>2668.2979999999998</v>
      </c>
      <c r="C527" s="1">
        <v>2671.17</v>
      </c>
      <c r="D527" s="1" t="s">
        <v>1</v>
      </c>
      <c r="E527" s="1" t="s">
        <v>1</v>
      </c>
      <c r="F527" s="1">
        <v>1465.8510000000001</v>
      </c>
      <c r="G527" s="1">
        <v>1426.415</v>
      </c>
      <c r="H527" s="1" t="s">
        <v>1</v>
      </c>
      <c r="I527" s="1" t="s">
        <v>1</v>
      </c>
      <c r="J527" s="1"/>
      <c r="K527" s="16" t="s">
        <v>36</v>
      </c>
      <c r="L527" s="16" t="s">
        <v>60</v>
      </c>
      <c r="M527" t="b">
        <f t="shared" si="16"/>
        <v>1</v>
      </c>
      <c r="N527" t="b">
        <f t="shared" si="17"/>
        <v>1</v>
      </c>
    </row>
    <row r="528" spans="1:14">
      <c r="A528" s="1" t="s">
        <v>1489</v>
      </c>
      <c r="B528" s="1">
        <v>5</v>
      </c>
      <c r="C528" s="1">
        <v>5</v>
      </c>
      <c r="D528" s="1" t="s">
        <v>3</v>
      </c>
      <c r="E528" s="1" t="s">
        <v>3</v>
      </c>
      <c r="F528" s="1">
        <v>2.5</v>
      </c>
      <c r="G528" s="1">
        <v>2.5</v>
      </c>
      <c r="H528" s="1" t="s">
        <v>4</v>
      </c>
      <c r="I528" s="1" t="s">
        <v>4</v>
      </c>
      <c r="J528" s="1"/>
      <c r="K528" s="16" t="s">
        <v>36</v>
      </c>
      <c r="L528" s="16" t="s">
        <v>60</v>
      </c>
      <c r="M528" t="b">
        <f t="shared" si="16"/>
        <v>0</v>
      </c>
      <c r="N528" t="b">
        <f t="shared" si="17"/>
        <v>1</v>
      </c>
    </row>
    <row r="529" spans="1:14">
      <c r="A529" s="1" t="s">
        <v>1490</v>
      </c>
      <c r="B529" s="1">
        <v>22105.37</v>
      </c>
      <c r="C529" s="1">
        <v>22112.68</v>
      </c>
      <c r="D529" s="1" t="s">
        <v>1</v>
      </c>
      <c r="E529" s="1" t="s">
        <v>1</v>
      </c>
      <c r="F529" s="1">
        <v>11311.22</v>
      </c>
      <c r="G529" s="1">
        <v>4227.8050000000003</v>
      </c>
      <c r="H529" s="1" t="s">
        <v>1</v>
      </c>
      <c r="I529" s="1" t="s">
        <v>1</v>
      </c>
      <c r="J529" s="1"/>
      <c r="K529" s="16" t="s">
        <v>36</v>
      </c>
      <c r="L529" s="16" t="s">
        <v>54</v>
      </c>
      <c r="M529" t="b">
        <f t="shared" si="16"/>
        <v>1</v>
      </c>
      <c r="N529" t="b">
        <f t="shared" si="17"/>
        <v>1</v>
      </c>
    </row>
    <row r="530" spans="1:14">
      <c r="A530" s="1" t="s">
        <v>1491</v>
      </c>
      <c r="B530" s="1">
        <v>537.73379999999997</v>
      </c>
      <c r="C530" s="1">
        <v>503.08030000000002</v>
      </c>
      <c r="D530" s="1" t="s">
        <v>1</v>
      </c>
      <c r="E530" s="1" t="s">
        <v>1</v>
      </c>
      <c r="F530" s="1">
        <v>343.7294</v>
      </c>
      <c r="G530" s="1">
        <v>200.93510000000001</v>
      </c>
      <c r="H530" s="1" t="s">
        <v>1</v>
      </c>
      <c r="I530" s="1" t="s">
        <v>1</v>
      </c>
      <c r="J530" s="1"/>
      <c r="K530" s="16" t="s">
        <v>36</v>
      </c>
      <c r="L530" s="16" t="s">
        <v>35</v>
      </c>
      <c r="M530" t="b">
        <f t="shared" si="16"/>
        <v>1</v>
      </c>
      <c r="N530" t="b">
        <f t="shared" si="17"/>
        <v>1</v>
      </c>
    </row>
    <row r="531" spans="1:14">
      <c r="A531" s="1" t="s">
        <v>1492</v>
      </c>
      <c r="B531" s="1">
        <v>23950.57</v>
      </c>
      <c r="C531" s="1">
        <v>23966.21</v>
      </c>
      <c r="D531" s="1" t="s">
        <v>1</v>
      </c>
      <c r="E531" s="1" t="s">
        <v>1</v>
      </c>
      <c r="F531" s="1">
        <v>15243.01</v>
      </c>
      <c r="G531" s="1">
        <v>13438.57</v>
      </c>
      <c r="H531" s="1" t="s">
        <v>1</v>
      </c>
      <c r="I531" s="1" t="s">
        <v>1</v>
      </c>
      <c r="J531" s="1"/>
      <c r="K531" s="16" t="s">
        <v>36</v>
      </c>
      <c r="L531" s="16" t="s">
        <v>29</v>
      </c>
      <c r="M531" t="b">
        <f t="shared" si="16"/>
        <v>1</v>
      </c>
      <c r="N531" t="b">
        <f t="shared" si="17"/>
        <v>1</v>
      </c>
    </row>
    <row r="532" spans="1:14">
      <c r="A532" s="1" t="s">
        <v>1493</v>
      </c>
      <c r="B532" s="1">
        <v>212.3603</v>
      </c>
      <c r="C532" s="1">
        <v>212.3603</v>
      </c>
      <c r="D532" s="1" t="s">
        <v>1</v>
      </c>
      <c r="E532" s="1" t="s">
        <v>1</v>
      </c>
      <c r="F532" s="1">
        <v>164.16829999999999</v>
      </c>
      <c r="G532" s="1">
        <v>187.4753</v>
      </c>
      <c r="H532" s="1" t="s">
        <v>1</v>
      </c>
      <c r="I532" s="1" t="s">
        <v>1</v>
      </c>
      <c r="J532" s="1"/>
      <c r="K532" s="16" t="s">
        <v>36</v>
      </c>
      <c r="L532" s="16" t="s">
        <v>54</v>
      </c>
      <c r="M532" t="b">
        <f t="shared" si="16"/>
        <v>1</v>
      </c>
      <c r="N532" t="b">
        <f t="shared" si="17"/>
        <v>1</v>
      </c>
    </row>
    <row r="533" spans="1:14">
      <c r="A533" s="1" t="s">
        <v>1494</v>
      </c>
      <c r="B533" s="1">
        <v>5950.71</v>
      </c>
      <c r="C533" s="1">
        <v>5901.72</v>
      </c>
      <c r="D533" s="1" t="s">
        <v>1</v>
      </c>
      <c r="E533" s="1" t="s">
        <v>1</v>
      </c>
      <c r="F533" s="1">
        <v>3399.0189999999998</v>
      </c>
      <c r="G533" s="1">
        <v>2871.4279999999999</v>
      </c>
      <c r="H533" s="1" t="s">
        <v>1</v>
      </c>
      <c r="I533" s="1" t="s">
        <v>1</v>
      </c>
      <c r="J533" s="1"/>
      <c r="K533" s="16" t="s">
        <v>36</v>
      </c>
      <c r="L533" s="16" t="s">
        <v>54</v>
      </c>
      <c r="M533" t="b">
        <f t="shared" si="16"/>
        <v>1</v>
      </c>
      <c r="N533" t="b">
        <f t="shared" si="17"/>
        <v>1</v>
      </c>
    </row>
    <row r="534" spans="1:14">
      <c r="A534" s="1" t="s">
        <v>1495</v>
      </c>
      <c r="B534" s="1">
        <v>3853.8</v>
      </c>
      <c r="C534" s="1">
        <v>3580.25</v>
      </c>
      <c r="D534" s="1" t="s">
        <v>1</v>
      </c>
      <c r="E534" s="1" t="s">
        <v>1</v>
      </c>
      <c r="F534" s="1">
        <v>2544.7550000000001</v>
      </c>
      <c r="G534" s="1">
        <v>2462.1550000000002</v>
      </c>
      <c r="H534" s="1" t="s">
        <v>1</v>
      </c>
      <c r="I534" s="1" t="s">
        <v>1</v>
      </c>
      <c r="J534" s="1"/>
      <c r="K534" s="16" t="s">
        <v>36</v>
      </c>
      <c r="L534" s="16" t="s">
        <v>29</v>
      </c>
      <c r="M534" t="b">
        <f t="shared" si="16"/>
        <v>1</v>
      </c>
      <c r="N534" t="b">
        <f t="shared" si="17"/>
        <v>1</v>
      </c>
    </row>
    <row r="535" spans="1:14">
      <c r="A535" s="1" t="s">
        <v>1496</v>
      </c>
      <c r="B535" s="1">
        <v>228.7</v>
      </c>
      <c r="C535" s="1">
        <v>230.1</v>
      </c>
      <c r="D535" s="1" t="s">
        <v>1</v>
      </c>
      <c r="E535" s="1" t="s">
        <v>1</v>
      </c>
      <c r="F535" s="1">
        <v>228.7</v>
      </c>
      <c r="G535" s="1">
        <v>230.1</v>
      </c>
      <c r="H535" s="1" t="s">
        <v>1</v>
      </c>
      <c r="I535" s="1" t="s">
        <v>1</v>
      </c>
      <c r="J535" s="1"/>
      <c r="K535" s="16" t="s">
        <v>36</v>
      </c>
      <c r="L535" s="16" t="s">
        <v>54</v>
      </c>
      <c r="M535" t="b">
        <f t="shared" si="16"/>
        <v>1</v>
      </c>
      <c r="N535" t="b">
        <f t="shared" si="17"/>
        <v>1</v>
      </c>
    </row>
    <row r="536" spans="1:14">
      <c r="A536" s="1" t="s">
        <v>1497</v>
      </c>
      <c r="B536" s="1">
        <v>8361.4</v>
      </c>
      <c r="C536" s="1">
        <v>8203</v>
      </c>
      <c r="D536" s="1" t="s">
        <v>1</v>
      </c>
      <c r="E536" s="1" t="s">
        <v>1</v>
      </c>
      <c r="F536" s="1">
        <v>4849.9399999999996</v>
      </c>
      <c r="G536" s="1">
        <v>3038.49</v>
      </c>
      <c r="H536" s="1" t="s">
        <v>1</v>
      </c>
      <c r="I536" s="1" t="s">
        <v>1</v>
      </c>
      <c r="J536" s="1"/>
      <c r="K536" s="16" t="s">
        <v>36</v>
      </c>
      <c r="L536" s="16" t="s">
        <v>29</v>
      </c>
      <c r="M536" t="b">
        <f t="shared" si="16"/>
        <v>1</v>
      </c>
      <c r="N536" t="b">
        <f t="shared" si="17"/>
        <v>1</v>
      </c>
    </row>
    <row r="537" spans="1:14">
      <c r="A537" s="1" t="s">
        <v>1498</v>
      </c>
      <c r="B537" s="1">
        <v>8457.7000000000007</v>
      </c>
      <c r="C537" s="1">
        <v>8474.2000000000007</v>
      </c>
      <c r="D537" s="1" t="s">
        <v>1</v>
      </c>
      <c r="E537" s="1" t="s">
        <v>1</v>
      </c>
      <c r="F537" s="1">
        <v>5085.13</v>
      </c>
      <c r="G537" s="1">
        <v>4278.01</v>
      </c>
      <c r="H537" s="1" t="s">
        <v>1</v>
      </c>
      <c r="I537" s="1" t="s">
        <v>1</v>
      </c>
      <c r="J537" s="1"/>
      <c r="K537" s="16" t="s">
        <v>36</v>
      </c>
      <c r="L537" s="16" t="s">
        <v>29</v>
      </c>
      <c r="M537" t="b">
        <f t="shared" si="16"/>
        <v>1</v>
      </c>
      <c r="N537" t="b">
        <f t="shared" si="17"/>
        <v>1</v>
      </c>
    </row>
    <row r="538" spans="1:14">
      <c r="A538" s="1" t="s">
        <v>1499</v>
      </c>
      <c r="B538" s="1">
        <v>680744.6</v>
      </c>
      <c r="C538" s="1">
        <v>610257.5</v>
      </c>
      <c r="D538" s="1" t="s">
        <v>1</v>
      </c>
      <c r="E538" s="1" t="s">
        <v>1</v>
      </c>
      <c r="F538" s="1">
        <v>680744.6</v>
      </c>
      <c r="G538" s="1">
        <v>610257.5</v>
      </c>
      <c r="H538" s="1" t="s">
        <v>1</v>
      </c>
      <c r="I538" s="1" t="s">
        <v>1</v>
      </c>
      <c r="J538" s="1"/>
      <c r="K538" s="16" t="s">
        <v>30</v>
      </c>
      <c r="L538" s="16" t="s">
        <v>29</v>
      </c>
      <c r="M538" t="b">
        <f t="shared" si="16"/>
        <v>1</v>
      </c>
      <c r="N538" t="b">
        <f t="shared" si="17"/>
        <v>1</v>
      </c>
    </row>
    <row r="539" spans="1:14">
      <c r="A539" s="1" t="s">
        <v>1500</v>
      </c>
      <c r="B539" s="1">
        <v>0</v>
      </c>
      <c r="C539" s="1">
        <v>0</v>
      </c>
      <c r="D539" s="1" t="s">
        <v>4</v>
      </c>
      <c r="E539" s="1" t="s">
        <v>4</v>
      </c>
      <c r="F539" s="1">
        <v>0</v>
      </c>
      <c r="G539" s="1">
        <v>0</v>
      </c>
      <c r="H539" s="1" t="s">
        <v>4</v>
      </c>
      <c r="I539" s="1" t="s">
        <v>4</v>
      </c>
      <c r="J539" s="1"/>
      <c r="K539" s="16" t="s">
        <v>36</v>
      </c>
      <c r="L539" s="16" t="s">
        <v>54</v>
      </c>
      <c r="M539" t="b">
        <f t="shared" si="16"/>
        <v>1</v>
      </c>
      <c r="N539" t="b">
        <f t="shared" si="17"/>
        <v>1</v>
      </c>
    </row>
    <row r="540" spans="1:14">
      <c r="A540" s="1" t="s">
        <v>1501</v>
      </c>
      <c r="B540" s="1">
        <v>214.9</v>
      </c>
      <c r="C540" s="1">
        <v>214.95</v>
      </c>
      <c r="D540" s="1" t="s">
        <v>1</v>
      </c>
      <c r="E540" s="1" t="s">
        <v>1</v>
      </c>
      <c r="F540" s="1">
        <v>125.075</v>
      </c>
      <c r="G540" s="1">
        <v>122.77500000000001</v>
      </c>
      <c r="H540" s="1" t="s">
        <v>1</v>
      </c>
      <c r="I540" s="1" t="s">
        <v>1</v>
      </c>
      <c r="J540" s="1"/>
      <c r="K540" s="16" t="s">
        <v>36</v>
      </c>
      <c r="L540" s="16" t="s">
        <v>42</v>
      </c>
      <c r="M540" t="b">
        <f t="shared" si="16"/>
        <v>1</v>
      </c>
      <c r="N540" t="b">
        <f t="shared" si="17"/>
        <v>1</v>
      </c>
    </row>
    <row r="541" spans="1:14">
      <c r="A541" s="1" t="s">
        <v>1502</v>
      </c>
      <c r="B541" s="1">
        <v>101.03360000000001</v>
      </c>
      <c r="C541" s="1">
        <v>101.03360000000001</v>
      </c>
      <c r="D541" s="1" t="s">
        <v>1</v>
      </c>
      <c r="E541" s="1" t="s">
        <v>1</v>
      </c>
      <c r="F541" s="1">
        <v>50.516820000000003</v>
      </c>
      <c r="G541" s="1">
        <v>52.042659999999998</v>
      </c>
      <c r="H541" s="1" t="s">
        <v>2</v>
      </c>
      <c r="I541" s="1" t="s">
        <v>2</v>
      </c>
      <c r="J541" s="1"/>
      <c r="K541" s="16" t="s">
        <v>36</v>
      </c>
      <c r="L541" s="16" t="s">
        <v>964</v>
      </c>
      <c r="M541" t="b">
        <f t="shared" si="16"/>
        <v>0</v>
      </c>
      <c r="N541" t="b">
        <f t="shared" si="17"/>
        <v>1</v>
      </c>
    </row>
    <row r="542" spans="1:14">
      <c r="A542" s="1" t="s">
        <v>1503</v>
      </c>
      <c r="B542" s="1">
        <v>13258.1</v>
      </c>
      <c r="C542" s="1">
        <v>13115.2</v>
      </c>
      <c r="D542" s="1" t="s">
        <v>1</v>
      </c>
      <c r="E542" s="1" t="s">
        <v>1</v>
      </c>
      <c r="F542" s="1">
        <v>8179.94</v>
      </c>
      <c r="G542" s="1">
        <v>6450.83</v>
      </c>
      <c r="H542" s="1" t="s">
        <v>1</v>
      </c>
      <c r="I542" s="1" t="s">
        <v>1</v>
      </c>
      <c r="J542" s="1"/>
      <c r="K542" s="16" t="s">
        <v>36</v>
      </c>
      <c r="L542" s="16" t="s">
        <v>29</v>
      </c>
      <c r="M542" t="b">
        <f t="shared" si="16"/>
        <v>1</v>
      </c>
      <c r="N542" t="b">
        <f t="shared" si="17"/>
        <v>1</v>
      </c>
    </row>
    <row r="543" spans="1:14">
      <c r="A543" s="1" t="s">
        <v>1504</v>
      </c>
      <c r="B543" s="1">
        <v>65905.95</v>
      </c>
      <c r="C543" s="1">
        <v>62077.98</v>
      </c>
      <c r="D543" s="1" t="s">
        <v>1</v>
      </c>
      <c r="E543" s="1" t="s">
        <v>1</v>
      </c>
      <c r="F543" s="1">
        <v>59080.36</v>
      </c>
      <c r="G543" s="1">
        <v>42141.07</v>
      </c>
      <c r="H543" s="1" t="s">
        <v>1</v>
      </c>
      <c r="I543" s="1" t="s">
        <v>1</v>
      </c>
      <c r="J543" s="1"/>
      <c r="K543" s="16" t="s">
        <v>30</v>
      </c>
      <c r="L543" s="16" t="s">
        <v>29</v>
      </c>
      <c r="M543" t="b">
        <f t="shared" si="16"/>
        <v>1</v>
      </c>
      <c r="N543" t="b">
        <f t="shared" si="17"/>
        <v>1</v>
      </c>
    </row>
    <row r="544" spans="1:14">
      <c r="A544" s="1" t="s">
        <v>1505</v>
      </c>
      <c r="B544" s="1">
        <v>0</v>
      </c>
      <c r="C544" s="1">
        <v>0</v>
      </c>
      <c r="D544" s="1" t="s">
        <v>4</v>
      </c>
      <c r="E544" s="1" t="s">
        <v>4</v>
      </c>
      <c r="F544" s="1">
        <v>0</v>
      </c>
      <c r="G544" s="1">
        <v>0</v>
      </c>
      <c r="H544" s="1" t="s">
        <v>4</v>
      </c>
      <c r="I544" s="1" t="s">
        <v>4</v>
      </c>
      <c r="J544" s="1"/>
      <c r="K544" s="16" t="s">
        <v>36</v>
      </c>
      <c r="L544" s="16" t="s">
        <v>71</v>
      </c>
      <c r="M544" t="b">
        <f t="shared" si="16"/>
        <v>1</v>
      </c>
      <c r="N544" t="b">
        <f t="shared" si="17"/>
        <v>1</v>
      </c>
    </row>
    <row r="545" spans="1:14">
      <c r="A545" s="1" t="s">
        <v>1506</v>
      </c>
      <c r="B545" s="1">
        <v>13487.4</v>
      </c>
      <c r="C545" s="1">
        <v>2267.9</v>
      </c>
      <c r="D545" s="1" t="s">
        <v>1</v>
      </c>
      <c r="E545" s="1" t="s">
        <v>1</v>
      </c>
      <c r="F545" s="1">
        <v>12391.36</v>
      </c>
      <c r="G545" s="1">
        <v>1173.5</v>
      </c>
      <c r="H545" s="1" t="s">
        <v>1</v>
      </c>
      <c r="I545" s="1" t="s">
        <v>1</v>
      </c>
      <c r="J545" s="1"/>
      <c r="K545" s="16" t="s">
        <v>36</v>
      </c>
      <c r="L545" s="16" t="s">
        <v>29</v>
      </c>
      <c r="M545" t="b">
        <f t="shared" si="16"/>
        <v>1</v>
      </c>
      <c r="N545" t="b">
        <f t="shared" si="17"/>
        <v>1</v>
      </c>
    </row>
    <row r="546" spans="1:14">
      <c r="A546" s="1" t="s">
        <v>1507</v>
      </c>
      <c r="B546" s="1">
        <v>23.8</v>
      </c>
      <c r="C546" s="1">
        <v>23.82</v>
      </c>
      <c r="D546" s="1" t="s">
        <v>3</v>
      </c>
      <c r="E546" s="1" t="s">
        <v>3</v>
      </c>
      <c r="F546" s="1">
        <v>11.9</v>
      </c>
      <c r="G546" s="1">
        <v>11.246</v>
      </c>
      <c r="H546" s="1" t="s">
        <v>3</v>
      </c>
      <c r="I546" s="1" t="s">
        <v>3</v>
      </c>
      <c r="J546" s="1"/>
      <c r="K546" s="16" t="s">
        <v>36</v>
      </c>
      <c r="L546" s="16" t="s">
        <v>71</v>
      </c>
      <c r="M546" t="b">
        <f t="shared" si="16"/>
        <v>1</v>
      </c>
      <c r="N546" t="b">
        <f t="shared" si="17"/>
        <v>1</v>
      </c>
    </row>
    <row r="547" spans="1:14">
      <c r="A547" s="1" t="s">
        <v>1508</v>
      </c>
      <c r="B547" s="1">
        <v>108.88890000000001</v>
      </c>
      <c r="C547" s="1">
        <v>108.88890000000001</v>
      </c>
      <c r="D547" s="1" t="s">
        <v>1</v>
      </c>
      <c r="E547" s="1" t="s">
        <v>1</v>
      </c>
      <c r="F547" s="1">
        <v>102.7778</v>
      </c>
      <c r="G547" s="1">
        <v>60.55556</v>
      </c>
      <c r="H547" s="1" t="s">
        <v>1</v>
      </c>
      <c r="I547" s="1" t="s">
        <v>2</v>
      </c>
      <c r="J547" s="1" t="s">
        <v>2617</v>
      </c>
      <c r="K547" s="16" t="s">
        <v>36</v>
      </c>
      <c r="L547" s="16" t="s">
        <v>964</v>
      </c>
      <c r="M547" t="b">
        <f t="shared" si="16"/>
        <v>1</v>
      </c>
      <c r="N547" t="b">
        <f t="shared" si="17"/>
        <v>0</v>
      </c>
    </row>
    <row r="548" spans="1:14">
      <c r="A548" s="1" t="s">
        <v>1509</v>
      </c>
      <c r="B548" s="1">
        <v>117225.5</v>
      </c>
      <c r="C548" s="1">
        <v>106503.4</v>
      </c>
      <c r="D548" s="1" t="s">
        <v>1</v>
      </c>
      <c r="E548" s="1" t="s">
        <v>1</v>
      </c>
      <c r="F548" s="1">
        <v>108748.3</v>
      </c>
      <c r="G548" s="1">
        <v>104255</v>
      </c>
      <c r="H548" s="1" t="s">
        <v>1</v>
      </c>
      <c r="I548" s="1" t="s">
        <v>1</v>
      </c>
      <c r="J548" s="1"/>
      <c r="K548" s="16" t="s">
        <v>30</v>
      </c>
      <c r="L548" s="16" t="s">
        <v>29</v>
      </c>
      <c r="M548" t="b">
        <f t="shared" si="16"/>
        <v>1</v>
      </c>
      <c r="N548" t="b">
        <f t="shared" si="17"/>
        <v>1</v>
      </c>
    </row>
    <row r="549" spans="1:14">
      <c r="A549" s="1" t="s">
        <v>1510</v>
      </c>
      <c r="B549" s="1">
        <v>20832.05</v>
      </c>
      <c r="C549" s="1">
        <v>18696.55</v>
      </c>
      <c r="D549" s="1" t="s">
        <v>1</v>
      </c>
      <c r="E549" s="1" t="s">
        <v>1</v>
      </c>
      <c r="F549" s="1">
        <v>17172.16</v>
      </c>
      <c r="G549" s="1">
        <v>14173.1</v>
      </c>
      <c r="H549" s="1" t="s">
        <v>1</v>
      </c>
      <c r="I549" s="1" t="s">
        <v>1</v>
      </c>
      <c r="J549" s="1"/>
      <c r="K549" s="16" t="s">
        <v>30</v>
      </c>
      <c r="L549" s="16" t="s">
        <v>29</v>
      </c>
      <c r="M549" t="b">
        <f t="shared" si="16"/>
        <v>1</v>
      </c>
      <c r="N549" t="b">
        <f t="shared" si="17"/>
        <v>1</v>
      </c>
    </row>
    <row r="550" spans="1:14">
      <c r="A550" s="1" t="s">
        <v>1511</v>
      </c>
      <c r="B550" s="1">
        <v>5882.5</v>
      </c>
      <c r="C550" s="1">
        <v>5729.4</v>
      </c>
      <c r="D550" s="1" t="s">
        <v>1</v>
      </c>
      <c r="E550" s="1" t="s">
        <v>1</v>
      </c>
      <c r="F550" s="1">
        <v>5882.5</v>
      </c>
      <c r="G550" s="1">
        <v>5729.4</v>
      </c>
      <c r="H550" s="1" t="s">
        <v>1</v>
      </c>
      <c r="I550" s="1" t="s">
        <v>1</v>
      </c>
      <c r="J550" s="1"/>
      <c r="K550" s="16" t="s">
        <v>36</v>
      </c>
      <c r="L550" s="16" t="s">
        <v>29</v>
      </c>
      <c r="M550" t="b">
        <f t="shared" si="16"/>
        <v>1</v>
      </c>
      <c r="N550" t="b">
        <f t="shared" si="17"/>
        <v>1</v>
      </c>
    </row>
    <row r="551" spans="1:14">
      <c r="A551" s="1" t="s">
        <v>1512</v>
      </c>
      <c r="B551" s="1">
        <v>0</v>
      </c>
      <c r="C551" s="1">
        <v>0</v>
      </c>
      <c r="D551" s="1" t="s">
        <v>4</v>
      </c>
      <c r="E551" s="1" t="s">
        <v>4</v>
      </c>
      <c r="F551" s="1">
        <v>0</v>
      </c>
      <c r="G551" s="1">
        <v>0</v>
      </c>
      <c r="H551" s="1" t="s">
        <v>4</v>
      </c>
      <c r="I551" s="1" t="s">
        <v>4</v>
      </c>
      <c r="J551" s="1"/>
      <c r="K551" s="16" t="s">
        <v>36</v>
      </c>
      <c r="L551" s="16" t="s">
        <v>29</v>
      </c>
      <c r="M551" t="b">
        <f t="shared" si="16"/>
        <v>1</v>
      </c>
      <c r="N551" t="b">
        <f t="shared" si="17"/>
        <v>1</v>
      </c>
    </row>
    <row r="552" spans="1:14">
      <c r="A552" s="1" t="s">
        <v>1513</v>
      </c>
      <c r="B552" s="1">
        <v>0</v>
      </c>
      <c r="C552" s="1">
        <v>0</v>
      </c>
      <c r="D552" s="1" t="s">
        <v>4</v>
      </c>
      <c r="E552" s="1" t="s">
        <v>4</v>
      </c>
      <c r="F552" s="1">
        <v>0</v>
      </c>
      <c r="G552" s="1">
        <v>0</v>
      </c>
      <c r="H552" s="1" t="s">
        <v>4</v>
      </c>
      <c r="I552" s="1" t="s">
        <v>4</v>
      </c>
      <c r="J552" s="1"/>
      <c r="K552" s="16" t="s">
        <v>36</v>
      </c>
      <c r="L552" s="16" t="s">
        <v>71</v>
      </c>
      <c r="M552" t="b">
        <f t="shared" si="16"/>
        <v>1</v>
      </c>
      <c r="N552" t="b">
        <f t="shared" si="17"/>
        <v>1</v>
      </c>
    </row>
    <row r="553" spans="1:14">
      <c r="A553" s="1" t="s">
        <v>1514</v>
      </c>
      <c r="B553" s="1">
        <v>67.5</v>
      </c>
      <c r="C553" s="1">
        <v>51.6</v>
      </c>
      <c r="D553" s="1" t="s">
        <v>2</v>
      </c>
      <c r="E553" s="1" t="s">
        <v>2</v>
      </c>
      <c r="F553" s="1">
        <v>67.5</v>
      </c>
      <c r="G553" s="1">
        <v>5.16</v>
      </c>
      <c r="H553" s="1" t="s">
        <v>2</v>
      </c>
      <c r="I553" s="1" t="s">
        <v>3</v>
      </c>
      <c r="J553" s="1" t="s">
        <v>2617</v>
      </c>
      <c r="K553" s="16" t="s">
        <v>36</v>
      </c>
      <c r="L553" s="16" t="s">
        <v>54</v>
      </c>
      <c r="M553" t="b">
        <f t="shared" si="16"/>
        <v>1</v>
      </c>
      <c r="N553" t="b">
        <f t="shared" si="17"/>
        <v>0</v>
      </c>
    </row>
    <row r="554" spans="1:14">
      <c r="A554" s="1" t="s">
        <v>1515</v>
      </c>
      <c r="B554" s="1">
        <v>0</v>
      </c>
      <c r="C554" s="1">
        <v>0</v>
      </c>
      <c r="D554" s="1" t="s">
        <v>4</v>
      </c>
      <c r="E554" s="1" t="s">
        <v>4</v>
      </c>
      <c r="F554" s="1">
        <v>0</v>
      </c>
      <c r="G554" s="1">
        <v>0</v>
      </c>
      <c r="H554" s="1" t="s">
        <v>4</v>
      </c>
      <c r="I554" s="1" t="s">
        <v>4</v>
      </c>
      <c r="J554" s="1"/>
      <c r="K554" s="16" t="s">
        <v>36</v>
      </c>
      <c r="L554" s="16" t="s">
        <v>60</v>
      </c>
      <c r="M554" t="b">
        <f t="shared" si="16"/>
        <v>1</v>
      </c>
      <c r="N554" t="b">
        <f t="shared" si="17"/>
        <v>1</v>
      </c>
    </row>
    <row r="555" spans="1:14">
      <c r="A555" s="1" t="s">
        <v>1516</v>
      </c>
      <c r="B555" s="1">
        <v>0</v>
      </c>
      <c r="C555" s="1">
        <v>0</v>
      </c>
      <c r="D555" s="1" t="s">
        <v>4</v>
      </c>
      <c r="E555" s="1" t="s">
        <v>4</v>
      </c>
      <c r="F555" s="1">
        <v>0</v>
      </c>
      <c r="G555" s="1">
        <v>0</v>
      </c>
      <c r="H555" s="1" t="s">
        <v>4</v>
      </c>
      <c r="I555" s="1" t="s">
        <v>4</v>
      </c>
      <c r="J555" s="1"/>
      <c r="K555" s="16" t="s">
        <v>36</v>
      </c>
      <c r="L555" s="16" t="s">
        <v>29</v>
      </c>
      <c r="M555" t="b">
        <f t="shared" si="16"/>
        <v>1</v>
      </c>
      <c r="N555" t="b">
        <f t="shared" si="17"/>
        <v>1</v>
      </c>
    </row>
    <row r="556" spans="1:14">
      <c r="A556" s="1" t="s">
        <v>1517</v>
      </c>
      <c r="B556" s="1">
        <v>412.49</v>
      </c>
      <c r="C556" s="1">
        <v>412.53</v>
      </c>
      <c r="D556" s="1" t="s">
        <v>1</v>
      </c>
      <c r="E556" s="1" t="s">
        <v>1</v>
      </c>
      <c r="F556" s="1">
        <v>41.249000000000002</v>
      </c>
      <c r="G556" s="1">
        <v>41.253</v>
      </c>
      <c r="H556" s="1" t="s">
        <v>3</v>
      </c>
      <c r="I556" s="1" t="s">
        <v>3</v>
      </c>
      <c r="J556" s="1"/>
      <c r="K556" s="16" t="s">
        <v>30</v>
      </c>
      <c r="L556" s="16" t="s">
        <v>60</v>
      </c>
      <c r="M556" t="b">
        <f t="shared" si="16"/>
        <v>0</v>
      </c>
      <c r="N556" t="b">
        <f t="shared" si="17"/>
        <v>1</v>
      </c>
    </row>
    <row r="557" spans="1:14">
      <c r="A557" s="1" t="s">
        <v>1518</v>
      </c>
      <c r="B557" s="1">
        <v>113988.4</v>
      </c>
      <c r="C557" s="1">
        <v>108168</v>
      </c>
      <c r="D557" s="1" t="s">
        <v>1</v>
      </c>
      <c r="E557" s="1" t="s">
        <v>1</v>
      </c>
      <c r="F557" s="1">
        <v>99329.36</v>
      </c>
      <c r="G557" s="1">
        <v>72123.56</v>
      </c>
      <c r="H557" s="1" t="s">
        <v>1</v>
      </c>
      <c r="I557" s="1" t="s">
        <v>1</v>
      </c>
      <c r="J557" s="1"/>
      <c r="K557" s="16" t="s">
        <v>30</v>
      </c>
      <c r="L557" s="16" t="s">
        <v>29</v>
      </c>
      <c r="M557" t="b">
        <f t="shared" si="16"/>
        <v>1</v>
      </c>
      <c r="N557" t="b">
        <f t="shared" si="17"/>
        <v>1</v>
      </c>
    </row>
    <row r="558" spans="1:14">
      <c r="A558" s="1" t="s">
        <v>1519</v>
      </c>
      <c r="B558" s="1">
        <v>10</v>
      </c>
      <c r="C558" s="1">
        <v>10</v>
      </c>
      <c r="D558" s="1" t="s">
        <v>3</v>
      </c>
      <c r="E558" s="1" t="s">
        <v>3</v>
      </c>
      <c r="F558" s="1">
        <v>10</v>
      </c>
      <c r="G558" s="1">
        <v>10</v>
      </c>
      <c r="H558" s="1" t="s">
        <v>3</v>
      </c>
      <c r="I558" s="1" t="s">
        <v>3</v>
      </c>
      <c r="J558" s="1"/>
      <c r="K558" s="16" t="s">
        <v>36</v>
      </c>
      <c r="L558" s="16" t="s">
        <v>1235</v>
      </c>
      <c r="M558" t="b">
        <f t="shared" si="16"/>
        <v>1</v>
      </c>
      <c r="N558" t="b">
        <f t="shared" si="17"/>
        <v>1</v>
      </c>
    </row>
    <row r="559" spans="1:14">
      <c r="A559" s="1" t="s">
        <v>1520</v>
      </c>
      <c r="B559" s="1">
        <v>28228.3</v>
      </c>
      <c r="C559" s="1">
        <v>10686.3</v>
      </c>
      <c r="D559" s="1" t="s">
        <v>1</v>
      </c>
      <c r="E559" s="1" t="s">
        <v>1</v>
      </c>
      <c r="F559" s="1">
        <v>26882.25</v>
      </c>
      <c r="G559" s="1">
        <v>8063.34</v>
      </c>
      <c r="H559" s="1" t="s">
        <v>1</v>
      </c>
      <c r="I559" s="1" t="s">
        <v>1</v>
      </c>
      <c r="J559" s="1"/>
      <c r="K559" s="16" t="s">
        <v>30</v>
      </c>
      <c r="L559" s="16" t="s">
        <v>29</v>
      </c>
      <c r="M559" t="b">
        <f t="shared" si="16"/>
        <v>1</v>
      </c>
      <c r="N559" t="b">
        <f t="shared" si="17"/>
        <v>1</v>
      </c>
    </row>
    <row r="560" spans="1:14">
      <c r="A560" s="1" t="s">
        <v>1521</v>
      </c>
      <c r="B560" s="1">
        <v>5684.7</v>
      </c>
      <c r="C560" s="1">
        <v>5494.5</v>
      </c>
      <c r="D560" s="1" t="s">
        <v>1</v>
      </c>
      <c r="E560" s="1" t="s">
        <v>1</v>
      </c>
      <c r="F560" s="1">
        <v>5345.4</v>
      </c>
      <c r="G560" s="1">
        <v>3282.85</v>
      </c>
      <c r="H560" s="1" t="s">
        <v>1</v>
      </c>
      <c r="I560" s="1" t="s">
        <v>1</v>
      </c>
      <c r="J560" s="1"/>
      <c r="K560" s="16" t="s">
        <v>36</v>
      </c>
      <c r="L560" s="16" t="s">
        <v>29</v>
      </c>
      <c r="M560" t="b">
        <f t="shared" si="16"/>
        <v>1</v>
      </c>
      <c r="N560" t="b">
        <f t="shared" si="17"/>
        <v>1</v>
      </c>
    </row>
    <row r="561" spans="1:14">
      <c r="A561" s="1" t="s">
        <v>1522</v>
      </c>
      <c r="B561" s="1">
        <v>140917.79999999999</v>
      </c>
      <c r="C561" s="1">
        <v>132977.20000000001</v>
      </c>
      <c r="D561" s="1" t="s">
        <v>1</v>
      </c>
      <c r="E561" s="1" t="s">
        <v>1</v>
      </c>
      <c r="F561" s="1">
        <v>137811.9</v>
      </c>
      <c r="G561" s="1">
        <v>125741.6</v>
      </c>
      <c r="H561" s="1" t="s">
        <v>1</v>
      </c>
      <c r="I561" s="1" t="s">
        <v>1</v>
      </c>
      <c r="J561" s="1"/>
      <c r="K561" s="16" t="s">
        <v>30</v>
      </c>
      <c r="L561" s="16" t="s">
        <v>29</v>
      </c>
      <c r="M561" t="b">
        <f t="shared" si="16"/>
        <v>1</v>
      </c>
      <c r="N561" t="b">
        <f t="shared" si="17"/>
        <v>1</v>
      </c>
    </row>
    <row r="562" spans="1:14">
      <c r="A562" s="1" t="s">
        <v>1523</v>
      </c>
      <c r="B562" s="1">
        <v>2386</v>
      </c>
      <c r="C562" s="1">
        <v>2386.4</v>
      </c>
      <c r="D562" s="1" t="s">
        <v>1</v>
      </c>
      <c r="E562" s="1" t="s">
        <v>1</v>
      </c>
      <c r="F562" s="1">
        <v>2386</v>
      </c>
      <c r="G562" s="1">
        <v>2386.4</v>
      </c>
      <c r="H562" s="1" t="s">
        <v>1</v>
      </c>
      <c r="I562" s="1" t="s">
        <v>1</v>
      </c>
      <c r="J562" s="1"/>
      <c r="K562" s="16" t="s">
        <v>36</v>
      </c>
      <c r="L562" s="16" t="s">
        <v>29</v>
      </c>
      <c r="M562" t="b">
        <f t="shared" si="16"/>
        <v>1</v>
      </c>
      <c r="N562" t="b">
        <f t="shared" si="17"/>
        <v>1</v>
      </c>
    </row>
    <row r="563" spans="1:14">
      <c r="A563" s="1" t="s">
        <v>1524</v>
      </c>
      <c r="B563" s="1">
        <v>2562.7629999999999</v>
      </c>
      <c r="C563" s="1">
        <v>2567.2669999999998</v>
      </c>
      <c r="D563" s="1" t="s">
        <v>1</v>
      </c>
      <c r="E563" s="1" t="s">
        <v>1</v>
      </c>
      <c r="F563" s="1">
        <v>2562.7629999999999</v>
      </c>
      <c r="G563" s="1">
        <v>2567.2669999999998</v>
      </c>
      <c r="H563" s="1" t="s">
        <v>1</v>
      </c>
      <c r="I563" s="1" t="s">
        <v>1</v>
      </c>
      <c r="J563" s="1"/>
      <c r="K563" s="16" t="s">
        <v>36</v>
      </c>
      <c r="L563" s="16" t="s">
        <v>29</v>
      </c>
      <c r="M563" t="b">
        <f t="shared" si="16"/>
        <v>1</v>
      </c>
      <c r="N563" t="b">
        <f t="shared" si="17"/>
        <v>1</v>
      </c>
    </row>
    <row r="564" spans="1:14">
      <c r="A564" s="1" t="s">
        <v>1525</v>
      </c>
      <c r="B564" s="1">
        <v>25739.7</v>
      </c>
      <c r="C564" s="1">
        <v>25374.2</v>
      </c>
      <c r="D564" s="1" t="s">
        <v>1</v>
      </c>
      <c r="E564" s="1" t="s">
        <v>1</v>
      </c>
      <c r="F564" s="1">
        <v>25739.7</v>
      </c>
      <c r="G564" s="1">
        <v>25374.2</v>
      </c>
      <c r="H564" s="1" t="s">
        <v>1</v>
      </c>
      <c r="I564" s="1" t="s">
        <v>1</v>
      </c>
      <c r="J564" s="1"/>
      <c r="K564" s="16" t="s">
        <v>30</v>
      </c>
      <c r="L564" s="16" t="s">
        <v>29</v>
      </c>
      <c r="M564" t="b">
        <f t="shared" si="16"/>
        <v>1</v>
      </c>
      <c r="N564" t="b">
        <f t="shared" si="17"/>
        <v>1</v>
      </c>
    </row>
    <row r="565" spans="1:14">
      <c r="A565" s="1" t="s">
        <v>1526</v>
      </c>
      <c r="B565" s="1">
        <v>1951.529</v>
      </c>
      <c r="C565" s="1">
        <v>1498.8240000000001</v>
      </c>
      <c r="D565" s="1" t="s">
        <v>1</v>
      </c>
      <c r="E565" s="1" t="s">
        <v>1</v>
      </c>
      <c r="F565" s="1">
        <v>1951.529</v>
      </c>
      <c r="G565" s="1">
        <v>1498.8240000000001</v>
      </c>
      <c r="H565" s="1" t="s">
        <v>1</v>
      </c>
      <c r="I565" s="1" t="s">
        <v>1</v>
      </c>
      <c r="J565" s="1"/>
      <c r="K565" s="16" t="s">
        <v>30</v>
      </c>
      <c r="L565" s="16" t="s">
        <v>29</v>
      </c>
      <c r="M565" t="b">
        <f t="shared" si="16"/>
        <v>1</v>
      </c>
      <c r="N565" t="b">
        <f t="shared" si="17"/>
        <v>1</v>
      </c>
    </row>
    <row r="566" spans="1:14">
      <c r="A566" s="1" t="s">
        <v>1527</v>
      </c>
      <c r="B566" s="1">
        <v>104.05</v>
      </c>
      <c r="C566" s="1">
        <v>83.9</v>
      </c>
      <c r="D566" s="1" t="s">
        <v>1</v>
      </c>
      <c r="E566" s="1" t="s">
        <v>2</v>
      </c>
      <c r="F566" s="1">
        <v>52.62</v>
      </c>
      <c r="G566" s="1">
        <v>18.55</v>
      </c>
      <c r="H566" s="1" t="s">
        <v>2</v>
      </c>
      <c r="I566" s="1" t="s">
        <v>3</v>
      </c>
      <c r="J566" s="1" t="s">
        <v>2617</v>
      </c>
      <c r="K566" s="16" t="s">
        <v>36</v>
      </c>
      <c r="L566" s="16" t="s">
        <v>42</v>
      </c>
      <c r="M566" t="b">
        <f t="shared" si="16"/>
        <v>0</v>
      </c>
      <c r="N566" t="b">
        <f t="shared" si="17"/>
        <v>0</v>
      </c>
    </row>
    <row r="567" spans="1:14">
      <c r="A567" s="1" t="s">
        <v>1528</v>
      </c>
      <c r="B567" s="1">
        <v>3670.5</v>
      </c>
      <c r="C567" s="1">
        <v>3596</v>
      </c>
      <c r="D567" s="1" t="s">
        <v>1</v>
      </c>
      <c r="E567" s="1" t="s">
        <v>1</v>
      </c>
      <c r="F567" s="1">
        <v>3434.6</v>
      </c>
      <c r="G567" s="1">
        <v>3303.09</v>
      </c>
      <c r="H567" s="1" t="s">
        <v>1</v>
      </c>
      <c r="I567" s="1" t="s">
        <v>1</v>
      </c>
      <c r="J567" s="1"/>
      <c r="K567" s="16" t="s">
        <v>30</v>
      </c>
      <c r="L567" s="16" t="s">
        <v>29</v>
      </c>
      <c r="M567" t="b">
        <f t="shared" si="16"/>
        <v>1</v>
      </c>
      <c r="N567" t="b">
        <f t="shared" si="17"/>
        <v>1</v>
      </c>
    </row>
    <row r="568" spans="1:14">
      <c r="A568" s="1" t="s">
        <v>1529</v>
      </c>
      <c r="B568" s="1">
        <v>11660.36</v>
      </c>
      <c r="C568" s="1">
        <v>11604.2</v>
      </c>
      <c r="D568" s="1" t="s">
        <v>1</v>
      </c>
      <c r="E568" s="1" t="s">
        <v>1</v>
      </c>
      <c r="F568" s="1">
        <v>1221.171</v>
      </c>
      <c r="G568" s="1">
        <v>11604.2</v>
      </c>
      <c r="H568" s="1" t="s">
        <v>1</v>
      </c>
      <c r="I568" s="1" t="s">
        <v>1</v>
      </c>
      <c r="J568" s="1"/>
      <c r="K568" s="16" t="s">
        <v>36</v>
      </c>
      <c r="L568" s="16" t="s">
        <v>29</v>
      </c>
      <c r="M568" t="b">
        <f t="shared" si="16"/>
        <v>1</v>
      </c>
      <c r="N568" t="b">
        <f t="shared" si="17"/>
        <v>1</v>
      </c>
    </row>
    <row r="569" spans="1:14">
      <c r="A569" s="1" t="s">
        <v>1530</v>
      </c>
      <c r="B569" s="1">
        <v>10</v>
      </c>
      <c r="C569" s="1">
        <v>10</v>
      </c>
      <c r="D569" s="1" t="s">
        <v>3</v>
      </c>
      <c r="E569" s="1" t="s">
        <v>3</v>
      </c>
      <c r="F569" s="1">
        <v>10</v>
      </c>
      <c r="G569" s="1">
        <v>10</v>
      </c>
      <c r="H569" s="1" t="s">
        <v>3</v>
      </c>
      <c r="I569" s="1" t="s">
        <v>3</v>
      </c>
      <c r="J569" s="1"/>
      <c r="K569" s="16" t="s">
        <v>30</v>
      </c>
      <c r="L569" s="16" t="s">
        <v>29</v>
      </c>
      <c r="M569" t="b">
        <f t="shared" si="16"/>
        <v>1</v>
      </c>
      <c r="N569" t="b">
        <f t="shared" si="17"/>
        <v>1</v>
      </c>
    </row>
    <row r="570" spans="1:14">
      <c r="A570" s="1" t="s">
        <v>1531</v>
      </c>
      <c r="B570" s="1">
        <v>107.15</v>
      </c>
      <c r="C570" s="1">
        <v>106.06</v>
      </c>
      <c r="D570" s="1" t="s">
        <v>1</v>
      </c>
      <c r="E570" s="1" t="s">
        <v>1</v>
      </c>
      <c r="F570" s="1">
        <v>74.311000000000007</v>
      </c>
      <c r="G570" s="1">
        <v>65.762</v>
      </c>
      <c r="H570" s="1" t="s">
        <v>2</v>
      </c>
      <c r="I570" s="1" t="s">
        <v>2</v>
      </c>
      <c r="J570" s="1"/>
      <c r="K570" s="16" t="s">
        <v>30</v>
      </c>
      <c r="L570" s="16" t="s">
        <v>29</v>
      </c>
      <c r="M570" t="b">
        <f t="shared" si="16"/>
        <v>0</v>
      </c>
      <c r="N570" t="b">
        <f t="shared" si="17"/>
        <v>1</v>
      </c>
    </row>
    <row r="571" spans="1:14">
      <c r="A571" s="1" t="s">
        <v>1532</v>
      </c>
      <c r="B571" s="1">
        <v>4857.2</v>
      </c>
      <c r="C571" s="1">
        <v>4829.1499999999996</v>
      </c>
      <c r="D571" s="1" t="s">
        <v>1</v>
      </c>
      <c r="E571" s="1" t="s">
        <v>1</v>
      </c>
      <c r="F571" s="1">
        <v>2662.7750000000001</v>
      </c>
      <c r="G571" s="1">
        <v>4021.15</v>
      </c>
      <c r="H571" s="1" t="s">
        <v>1</v>
      </c>
      <c r="I571" s="1" t="s">
        <v>1</v>
      </c>
      <c r="J571" s="1"/>
      <c r="K571" s="16" t="s">
        <v>30</v>
      </c>
      <c r="L571" s="16" t="s">
        <v>29</v>
      </c>
      <c r="M571" t="b">
        <f t="shared" si="16"/>
        <v>1</v>
      </c>
      <c r="N571" t="b">
        <f t="shared" si="17"/>
        <v>1</v>
      </c>
    </row>
    <row r="572" spans="1:14">
      <c r="A572" s="1" t="s">
        <v>1533</v>
      </c>
      <c r="B572" s="1">
        <v>352134.8</v>
      </c>
      <c r="C572" s="1">
        <v>286725.09999999998</v>
      </c>
      <c r="D572" s="1" t="s">
        <v>1</v>
      </c>
      <c r="E572" s="1" t="s">
        <v>1</v>
      </c>
      <c r="F572" s="1">
        <v>293818.7</v>
      </c>
      <c r="G572" s="1">
        <v>180925.2</v>
      </c>
      <c r="H572" s="1" t="s">
        <v>1</v>
      </c>
      <c r="I572" s="1" t="s">
        <v>1</v>
      </c>
      <c r="J572" s="1"/>
      <c r="K572" s="16" t="s">
        <v>30</v>
      </c>
      <c r="L572" s="16" t="s">
        <v>29</v>
      </c>
      <c r="M572" t="b">
        <f t="shared" si="16"/>
        <v>1</v>
      </c>
      <c r="N572" t="b">
        <f t="shared" si="17"/>
        <v>1</v>
      </c>
    </row>
    <row r="573" spans="1:14">
      <c r="A573" s="1" t="s">
        <v>1534</v>
      </c>
      <c r="B573" s="1">
        <v>733.9</v>
      </c>
      <c r="C573" s="1">
        <v>733.95</v>
      </c>
      <c r="D573" s="1" t="s">
        <v>1</v>
      </c>
      <c r="E573" s="1" t="s">
        <v>1</v>
      </c>
      <c r="F573" s="1">
        <v>73.39</v>
      </c>
      <c r="G573" s="1">
        <v>206.1</v>
      </c>
      <c r="H573" s="1" t="s">
        <v>2</v>
      </c>
      <c r="I573" s="1" t="s">
        <v>1</v>
      </c>
      <c r="J573" s="1" t="s">
        <v>2618</v>
      </c>
      <c r="K573" s="16" t="s">
        <v>36</v>
      </c>
      <c r="L573" s="16" t="s">
        <v>35</v>
      </c>
      <c r="M573" t="b">
        <f t="shared" si="16"/>
        <v>0</v>
      </c>
      <c r="N573" t="b">
        <f t="shared" si="17"/>
        <v>0</v>
      </c>
    </row>
    <row r="574" spans="1:14">
      <c r="A574" s="1" t="s">
        <v>1535</v>
      </c>
      <c r="B574" s="1">
        <v>14229.85</v>
      </c>
      <c r="C574" s="1">
        <v>13031.7</v>
      </c>
      <c r="D574" s="1" t="s">
        <v>1</v>
      </c>
      <c r="E574" s="1" t="s">
        <v>1</v>
      </c>
      <c r="F574" s="1">
        <v>13466.1</v>
      </c>
      <c r="G574" s="1">
        <v>11784.22</v>
      </c>
      <c r="H574" s="1" t="s">
        <v>1</v>
      </c>
      <c r="I574" s="1" t="s">
        <v>1</v>
      </c>
      <c r="J574" s="1"/>
      <c r="K574" s="16" t="s">
        <v>30</v>
      </c>
      <c r="L574" s="16" t="s">
        <v>29</v>
      </c>
      <c r="M574" t="b">
        <f t="shared" si="16"/>
        <v>1</v>
      </c>
      <c r="N574" t="b">
        <f t="shared" si="17"/>
        <v>1</v>
      </c>
    </row>
    <row r="575" spans="1:14">
      <c r="A575" s="1" t="s">
        <v>1536</v>
      </c>
      <c r="B575" s="1">
        <v>352151.4</v>
      </c>
      <c r="C575" s="1">
        <v>333886.5</v>
      </c>
      <c r="D575" s="1" t="s">
        <v>1</v>
      </c>
      <c r="E575" s="1" t="s">
        <v>1</v>
      </c>
      <c r="F575" s="1">
        <v>216921.60000000001</v>
      </c>
      <c r="G575" s="1">
        <v>202134.6</v>
      </c>
      <c r="H575" s="1" t="s">
        <v>1</v>
      </c>
      <c r="I575" s="1" t="s">
        <v>1</v>
      </c>
      <c r="J575" s="1"/>
      <c r="K575" s="16" t="s">
        <v>30</v>
      </c>
      <c r="L575" s="16" t="s">
        <v>29</v>
      </c>
      <c r="M575" t="b">
        <f t="shared" si="16"/>
        <v>1</v>
      </c>
      <c r="N575" t="b">
        <f t="shared" si="17"/>
        <v>1</v>
      </c>
    </row>
    <row r="576" spans="1:14">
      <c r="A576" s="1" t="s">
        <v>1537</v>
      </c>
      <c r="B576" s="1">
        <v>20374.7</v>
      </c>
      <c r="C576" s="1">
        <v>19855.3</v>
      </c>
      <c r="D576" s="1" t="s">
        <v>1</v>
      </c>
      <c r="E576" s="1" t="s">
        <v>1</v>
      </c>
      <c r="F576" s="1">
        <v>12261.59</v>
      </c>
      <c r="G576" s="1">
        <v>13352.22</v>
      </c>
      <c r="H576" s="1" t="s">
        <v>1</v>
      </c>
      <c r="I576" s="1" t="s">
        <v>1</v>
      </c>
      <c r="J576" s="1"/>
      <c r="K576" s="16" t="s">
        <v>36</v>
      </c>
      <c r="L576" s="16" t="s">
        <v>29</v>
      </c>
      <c r="M576" t="b">
        <f t="shared" si="16"/>
        <v>1</v>
      </c>
      <c r="N576" t="b">
        <f t="shared" si="17"/>
        <v>1</v>
      </c>
    </row>
    <row r="577" spans="1:14">
      <c r="A577" s="1" t="s">
        <v>1538</v>
      </c>
      <c r="B577" s="1">
        <v>216.45</v>
      </c>
      <c r="C577" s="1">
        <v>216.53</v>
      </c>
      <c r="D577" s="1" t="s">
        <v>1</v>
      </c>
      <c r="E577" s="1" t="s">
        <v>1</v>
      </c>
      <c r="F577" s="1">
        <v>61.973999999999997</v>
      </c>
      <c r="G577" s="1">
        <v>21.652999999999999</v>
      </c>
      <c r="H577" s="1" t="s">
        <v>2</v>
      </c>
      <c r="I577" s="1" t="s">
        <v>3</v>
      </c>
      <c r="J577" s="1" t="s">
        <v>2617</v>
      </c>
      <c r="K577" s="16" t="s">
        <v>30</v>
      </c>
      <c r="L577" s="16" t="s">
        <v>35</v>
      </c>
      <c r="M577" t="b">
        <f t="shared" si="16"/>
        <v>0</v>
      </c>
      <c r="N577" t="b">
        <f t="shared" si="17"/>
        <v>0</v>
      </c>
    </row>
    <row r="578" spans="1:14">
      <c r="A578" s="1" t="s">
        <v>1539</v>
      </c>
      <c r="B578" s="1">
        <v>100.92</v>
      </c>
      <c r="C578" s="1">
        <v>87.74</v>
      </c>
      <c r="D578" s="1" t="s">
        <v>1</v>
      </c>
      <c r="E578" s="1" t="s">
        <v>2</v>
      </c>
      <c r="F578" s="1">
        <v>100.92</v>
      </c>
      <c r="G578" s="1">
        <v>85.197999999999993</v>
      </c>
      <c r="H578" s="1" t="s">
        <v>1</v>
      </c>
      <c r="I578" s="1" t="s">
        <v>2</v>
      </c>
      <c r="J578" s="1" t="s">
        <v>2617</v>
      </c>
      <c r="K578" s="16" t="s">
        <v>36</v>
      </c>
      <c r="L578" s="16" t="s">
        <v>29</v>
      </c>
      <c r="M578" t="b">
        <f t="shared" si="16"/>
        <v>1</v>
      </c>
      <c r="N578" t="b">
        <f t="shared" si="17"/>
        <v>0</v>
      </c>
    </row>
    <row r="579" spans="1:14">
      <c r="A579" s="1" t="s">
        <v>1540</v>
      </c>
      <c r="B579" s="1">
        <v>1677.8</v>
      </c>
      <c r="C579" s="1">
        <v>1681.2</v>
      </c>
      <c r="D579" s="1" t="s">
        <v>1</v>
      </c>
      <c r="E579" s="1" t="s">
        <v>1</v>
      </c>
      <c r="F579" s="1">
        <v>1677.8</v>
      </c>
      <c r="G579" s="1">
        <v>1681.2</v>
      </c>
      <c r="H579" s="1" t="s">
        <v>1</v>
      </c>
      <c r="I579" s="1" t="s">
        <v>1</v>
      </c>
      <c r="J579" s="1"/>
      <c r="K579" s="16" t="s">
        <v>30</v>
      </c>
      <c r="L579" s="16" t="s">
        <v>29</v>
      </c>
      <c r="M579" t="b">
        <f t="shared" ref="M579:M642" si="18">H579=D579</f>
        <v>1</v>
      </c>
      <c r="N579" t="b">
        <f t="shared" ref="N579:N642" si="19">I579=H579</f>
        <v>1</v>
      </c>
    </row>
    <row r="580" spans="1:14">
      <c r="A580" s="1" t="s">
        <v>1541</v>
      </c>
      <c r="B580" s="1">
        <v>0</v>
      </c>
      <c r="C580" s="1">
        <v>0</v>
      </c>
      <c r="D580" s="1" t="s">
        <v>4</v>
      </c>
      <c r="E580" s="1" t="s">
        <v>4</v>
      </c>
      <c r="F580" s="1">
        <v>0</v>
      </c>
      <c r="G580" s="1">
        <v>0</v>
      </c>
      <c r="H580" s="1" t="s">
        <v>4</v>
      </c>
      <c r="I580" s="1" t="s">
        <v>4</v>
      </c>
      <c r="J580" s="1"/>
      <c r="K580" s="16" t="s">
        <v>36</v>
      </c>
      <c r="L580" s="16" t="s">
        <v>29</v>
      </c>
      <c r="M580" t="b">
        <f t="shared" si="18"/>
        <v>1</v>
      </c>
      <c r="N580" t="b">
        <f t="shared" si="19"/>
        <v>1</v>
      </c>
    </row>
    <row r="581" spans="1:14">
      <c r="A581" s="1" t="s">
        <v>1542</v>
      </c>
      <c r="B581" s="1">
        <v>346.1</v>
      </c>
      <c r="C581" s="1">
        <v>346.6</v>
      </c>
      <c r="D581" s="1" t="s">
        <v>1</v>
      </c>
      <c r="E581" s="1" t="s">
        <v>1</v>
      </c>
      <c r="F581" s="1">
        <v>346.1</v>
      </c>
      <c r="G581" s="1">
        <v>192.55</v>
      </c>
      <c r="H581" s="1" t="s">
        <v>1</v>
      </c>
      <c r="I581" s="1" t="s">
        <v>1</v>
      </c>
      <c r="J581" s="1"/>
      <c r="K581" s="16" t="s">
        <v>36</v>
      </c>
      <c r="L581" s="16" t="s">
        <v>54</v>
      </c>
      <c r="M581" t="b">
        <f t="shared" si="18"/>
        <v>1</v>
      </c>
      <c r="N581" t="b">
        <f t="shared" si="19"/>
        <v>1</v>
      </c>
    </row>
    <row r="582" spans="1:14">
      <c r="A582" s="1" t="s">
        <v>1543</v>
      </c>
      <c r="B582" s="1">
        <v>13.390610000000001</v>
      </c>
      <c r="C582" s="1">
        <v>13.390610000000001</v>
      </c>
      <c r="D582" s="1" t="s">
        <v>3</v>
      </c>
      <c r="E582" s="1" t="s">
        <v>3</v>
      </c>
      <c r="F582" s="1">
        <v>12.42666</v>
      </c>
      <c r="G582" s="1">
        <v>12.625730000000001</v>
      </c>
      <c r="H582" s="1" t="s">
        <v>3</v>
      </c>
      <c r="I582" s="1" t="s">
        <v>3</v>
      </c>
      <c r="J582" s="1"/>
      <c r="K582" s="16" t="s">
        <v>36</v>
      </c>
      <c r="L582" s="16" t="s">
        <v>42</v>
      </c>
      <c r="M582" t="b">
        <f t="shared" si="18"/>
        <v>1</v>
      </c>
      <c r="N582" t="b">
        <f t="shared" si="19"/>
        <v>1</v>
      </c>
    </row>
    <row r="583" spans="1:14">
      <c r="A583" s="1" t="s">
        <v>1544</v>
      </c>
      <c r="B583" s="1">
        <v>7.3338739999999998</v>
      </c>
      <c r="C583" s="1">
        <v>7.3559749999999999</v>
      </c>
      <c r="D583" s="1" t="s">
        <v>3</v>
      </c>
      <c r="E583" s="1" t="s">
        <v>3</v>
      </c>
      <c r="F583" s="1">
        <v>7.3338739999999998</v>
      </c>
      <c r="G583" s="1">
        <v>0.73559699999999995</v>
      </c>
      <c r="H583" s="1" t="s">
        <v>3</v>
      </c>
      <c r="I583" s="1" t="s">
        <v>4</v>
      </c>
      <c r="J583" s="1"/>
      <c r="K583" s="16" t="s">
        <v>36</v>
      </c>
      <c r="L583" s="16" t="s">
        <v>42</v>
      </c>
      <c r="M583" t="b">
        <f t="shared" si="18"/>
        <v>1</v>
      </c>
      <c r="N583" t="b">
        <f t="shared" si="19"/>
        <v>0</v>
      </c>
    </row>
    <row r="584" spans="1:14">
      <c r="A584" s="1" t="s">
        <v>1545</v>
      </c>
      <c r="B584" s="1">
        <v>14382.58</v>
      </c>
      <c r="C584" s="1">
        <v>14085.89</v>
      </c>
      <c r="D584" s="1" t="s">
        <v>1</v>
      </c>
      <c r="E584" s="1" t="s">
        <v>1</v>
      </c>
      <c r="F584" s="1">
        <v>7400.5410000000002</v>
      </c>
      <c r="G584" s="1">
        <v>7296.9970000000003</v>
      </c>
      <c r="H584" s="1" t="s">
        <v>1</v>
      </c>
      <c r="I584" s="1" t="s">
        <v>1</v>
      </c>
      <c r="J584" s="1"/>
      <c r="K584" s="16" t="s">
        <v>36</v>
      </c>
      <c r="L584" s="16" t="s">
        <v>29</v>
      </c>
      <c r="M584" t="b">
        <f t="shared" si="18"/>
        <v>1</v>
      </c>
      <c r="N584" t="b">
        <f t="shared" si="19"/>
        <v>1</v>
      </c>
    </row>
    <row r="585" spans="1:14">
      <c r="A585" s="1" t="s">
        <v>1546</v>
      </c>
      <c r="B585" s="1">
        <v>168639</v>
      </c>
      <c r="C585" s="1">
        <v>96086.19</v>
      </c>
      <c r="D585" s="1" t="s">
        <v>1</v>
      </c>
      <c r="E585" s="1" t="s">
        <v>1</v>
      </c>
      <c r="F585" s="1">
        <v>166348.9</v>
      </c>
      <c r="G585" s="1">
        <v>95478.98</v>
      </c>
      <c r="H585" s="1" t="s">
        <v>1</v>
      </c>
      <c r="I585" s="1" t="s">
        <v>1</v>
      </c>
      <c r="J585" s="1"/>
      <c r="K585" s="16" t="s">
        <v>30</v>
      </c>
      <c r="L585" s="16" t="s">
        <v>29</v>
      </c>
      <c r="M585" t="b">
        <f t="shared" si="18"/>
        <v>1</v>
      </c>
      <c r="N585" t="b">
        <f t="shared" si="19"/>
        <v>1</v>
      </c>
    </row>
    <row r="586" spans="1:14">
      <c r="A586" s="1" t="s">
        <v>1547</v>
      </c>
      <c r="B586" s="1">
        <v>1028.2</v>
      </c>
      <c r="C586" s="1">
        <v>1028.9000000000001</v>
      </c>
      <c r="D586" s="1" t="s">
        <v>1</v>
      </c>
      <c r="E586" s="1" t="s">
        <v>1</v>
      </c>
      <c r="F586" s="1">
        <v>1028.2</v>
      </c>
      <c r="G586" s="1">
        <v>102.89</v>
      </c>
      <c r="H586" s="1" t="s">
        <v>1</v>
      </c>
      <c r="I586" s="1" t="s">
        <v>1</v>
      </c>
      <c r="J586" s="1"/>
      <c r="K586" s="16" t="s">
        <v>36</v>
      </c>
      <c r="L586" s="16" t="s">
        <v>29</v>
      </c>
      <c r="M586" t="b">
        <f t="shared" si="18"/>
        <v>1</v>
      </c>
      <c r="N586" t="b">
        <f t="shared" si="19"/>
        <v>1</v>
      </c>
    </row>
    <row r="587" spans="1:14">
      <c r="A587" s="1" t="s">
        <v>1548</v>
      </c>
      <c r="B587" s="1">
        <v>44934.9</v>
      </c>
      <c r="C587" s="1">
        <v>34402.65</v>
      </c>
      <c r="D587" s="1" t="s">
        <v>1</v>
      </c>
      <c r="E587" s="1" t="s">
        <v>1</v>
      </c>
      <c r="F587" s="1">
        <v>40779.279999999999</v>
      </c>
      <c r="G587" s="1">
        <v>25867.7</v>
      </c>
      <c r="H587" s="1" t="s">
        <v>1</v>
      </c>
      <c r="I587" s="1" t="s">
        <v>1</v>
      </c>
      <c r="J587" s="1"/>
      <c r="K587" s="16" t="s">
        <v>30</v>
      </c>
      <c r="L587" s="16" t="s">
        <v>29</v>
      </c>
      <c r="M587" t="b">
        <f t="shared" si="18"/>
        <v>1</v>
      </c>
      <c r="N587" t="b">
        <f t="shared" si="19"/>
        <v>1</v>
      </c>
    </row>
    <row r="588" spans="1:14">
      <c r="A588" s="1" t="s">
        <v>1549</v>
      </c>
      <c r="B588" s="1">
        <v>63.590870000000002</v>
      </c>
      <c r="C588" s="1">
        <v>63.110489999999999</v>
      </c>
      <c r="D588" s="1" t="s">
        <v>2</v>
      </c>
      <c r="E588" s="1" t="s">
        <v>2</v>
      </c>
      <c r="F588" s="1">
        <v>33.957169999999998</v>
      </c>
      <c r="G588" s="1">
        <v>63.110489999999999</v>
      </c>
      <c r="H588" s="1" t="s">
        <v>3</v>
      </c>
      <c r="I588" s="1" t="s">
        <v>2</v>
      </c>
      <c r="J588" s="1" t="s">
        <v>2618</v>
      </c>
      <c r="K588" s="16" t="s">
        <v>30</v>
      </c>
      <c r="L588" s="16" t="s">
        <v>54</v>
      </c>
      <c r="M588" t="b">
        <f t="shared" si="18"/>
        <v>0</v>
      </c>
      <c r="N588" t="b">
        <f t="shared" si="19"/>
        <v>0</v>
      </c>
    </row>
    <row r="589" spans="1:14">
      <c r="A589" s="1" t="s">
        <v>1550</v>
      </c>
      <c r="B589" s="1">
        <v>239.15</v>
      </c>
      <c r="C589" s="1">
        <v>239.15</v>
      </c>
      <c r="D589" s="1" t="s">
        <v>1</v>
      </c>
      <c r="E589" s="1" t="s">
        <v>1</v>
      </c>
      <c r="F589" s="1">
        <v>119.575</v>
      </c>
      <c r="G589" s="1">
        <v>119.575</v>
      </c>
      <c r="H589" s="1" t="s">
        <v>1</v>
      </c>
      <c r="I589" s="1" t="s">
        <v>1</v>
      </c>
      <c r="J589" s="1"/>
      <c r="K589" s="16" t="s">
        <v>36</v>
      </c>
      <c r="L589" s="16" t="s">
        <v>29</v>
      </c>
      <c r="M589" t="b">
        <f t="shared" si="18"/>
        <v>1</v>
      </c>
      <c r="N589" t="b">
        <f t="shared" si="19"/>
        <v>1</v>
      </c>
    </row>
    <row r="590" spans="1:14">
      <c r="A590" s="1" t="s">
        <v>1551</v>
      </c>
      <c r="B590" s="1">
        <v>779.3</v>
      </c>
      <c r="C590" s="1">
        <v>707.6</v>
      </c>
      <c r="D590" s="1" t="s">
        <v>1</v>
      </c>
      <c r="E590" s="1" t="s">
        <v>1</v>
      </c>
      <c r="F590" s="1">
        <v>475.49</v>
      </c>
      <c r="G590" s="1">
        <v>331.34</v>
      </c>
      <c r="H590" s="1" t="s">
        <v>1</v>
      </c>
      <c r="I590" s="1" t="s">
        <v>1</v>
      </c>
      <c r="J590" s="1"/>
      <c r="K590" s="16" t="s">
        <v>36</v>
      </c>
      <c r="L590" s="16" t="s">
        <v>42</v>
      </c>
      <c r="M590" t="b">
        <f t="shared" si="18"/>
        <v>1</v>
      </c>
      <c r="N590" t="b">
        <f t="shared" si="19"/>
        <v>1</v>
      </c>
    </row>
    <row r="591" spans="1:14">
      <c r="A591" s="1" t="s">
        <v>1552</v>
      </c>
      <c r="B591" s="1">
        <v>2900.9</v>
      </c>
      <c r="C591" s="1">
        <v>2869.2</v>
      </c>
      <c r="D591" s="1" t="s">
        <v>1</v>
      </c>
      <c r="E591" s="1" t="s">
        <v>1</v>
      </c>
      <c r="F591" s="1">
        <v>2531.8000000000002</v>
      </c>
      <c r="G591" s="1">
        <v>2309.1</v>
      </c>
      <c r="H591" s="1" t="s">
        <v>1</v>
      </c>
      <c r="I591" s="1" t="s">
        <v>1</v>
      </c>
      <c r="J591" s="1"/>
      <c r="K591" s="16" t="s">
        <v>36</v>
      </c>
      <c r="L591" s="16" t="s">
        <v>29</v>
      </c>
      <c r="M591" t="b">
        <f t="shared" si="18"/>
        <v>1</v>
      </c>
      <c r="N591" t="b">
        <f t="shared" si="19"/>
        <v>1</v>
      </c>
    </row>
    <row r="592" spans="1:14">
      <c r="A592" s="1" t="s">
        <v>1553</v>
      </c>
      <c r="B592" s="1">
        <v>0</v>
      </c>
      <c r="C592" s="1">
        <v>0</v>
      </c>
      <c r="D592" s="1" t="s">
        <v>4</v>
      </c>
      <c r="E592" s="1" t="s">
        <v>4</v>
      </c>
      <c r="F592" s="1">
        <v>0</v>
      </c>
      <c r="G592" s="1">
        <v>0</v>
      </c>
      <c r="H592" s="1" t="s">
        <v>4</v>
      </c>
      <c r="I592" s="1" t="s">
        <v>4</v>
      </c>
      <c r="J592" s="1"/>
      <c r="K592" s="16" t="s">
        <v>30</v>
      </c>
      <c r="L592" s="16" t="s">
        <v>71</v>
      </c>
      <c r="M592" t="b">
        <f t="shared" si="18"/>
        <v>1</v>
      </c>
      <c r="N592" t="b">
        <f t="shared" si="19"/>
        <v>1</v>
      </c>
    </row>
    <row r="593" spans="1:14">
      <c r="A593" s="1" t="s">
        <v>1554</v>
      </c>
      <c r="B593" s="1">
        <v>2622.05</v>
      </c>
      <c r="C593" s="1">
        <v>2500.4</v>
      </c>
      <c r="D593" s="1" t="s">
        <v>1</v>
      </c>
      <c r="E593" s="1" t="s">
        <v>1</v>
      </c>
      <c r="F593" s="1">
        <v>1331</v>
      </c>
      <c r="G593" s="1">
        <v>2500.4</v>
      </c>
      <c r="H593" s="1" t="s">
        <v>1</v>
      </c>
      <c r="I593" s="1" t="s">
        <v>1</v>
      </c>
      <c r="J593" s="1"/>
      <c r="K593" s="16" t="s">
        <v>36</v>
      </c>
      <c r="L593" s="16" t="s">
        <v>29</v>
      </c>
      <c r="M593" t="b">
        <f t="shared" si="18"/>
        <v>1</v>
      </c>
      <c r="N593" t="b">
        <f t="shared" si="19"/>
        <v>1</v>
      </c>
    </row>
    <row r="594" spans="1:14">
      <c r="A594" s="1" t="s">
        <v>1555</v>
      </c>
      <c r="B594" s="1">
        <v>492.61</v>
      </c>
      <c r="C594" s="1">
        <v>493.16</v>
      </c>
      <c r="D594" s="1" t="s">
        <v>1</v>
      </c>
      <c r="E594" s="1" t="s">
        <v>1</v>
      </c>
      <c r="F594" s="1">
        <v>246.41499999999999</v>
      </c>
      <c r="G594" s="1">
        <v>272.33999999999997</v>
      </c>
      <c r="H594" s="1" t="s">
        <v>1</v>
      </c>
      <c r="I594" s="1" t="s">
        <v>1</v>
      </c>
      <c r="J594" s="1"/>
      <c r="K594" s="16" t="s">
        <v>36</v>
      </c>
      <c r="L594" s="16" t="s">
        <v>29</v>
      </c>
      <c r="M594" t="b">
        <f t="shared" si="18"/>
        <v>1</v>
      </c>
      <c r="N594" t="b">
        <f t="shared" si="19"/>
        <v>1</v>
      </c>
    </row>
    <row r="595" spans="1:14">
      <c r="A595" s="1" t="s">
        <v>1556</v>
      </c>
      <c r="B595" s="1">
        <v>491.25</v>
      </c>
      <c r="C595" s="1">
        <v>492.22</v>
      </c>
      <c r="D595" s="1" t="s">
        <v>1</v>
      </c>
      <c r="E595" s="1" t="s">
        <v>1</v>
      </c>
      <c r="F595" s="1">
        <v>491.25</v>
      </c>
      <c r="G595" s="1">
        <v>444.13</v>
      </c>
      <c r="H595" s="1" t="s">
        <v>1</v>
      </c>
      <c r="I595" s="1" t="s">
        <v>1</v>
      </c>
      <c r="J595" s="1"/>
      <c r="K595" s="16" t="s">
        <v>36</v>
      </c>
      <c r="L595" s="16" t="s">
        <v>35</v>
      </c>
      <c r="M595" t="b">
        <f t="shared" si="18"/>
        <v>1</v>
      </c>
      <c r="N595" t="b">
        <f t="shared" si="19"/>
        <v>1</v>
      </c>
    </row>
    <row r="596" spans="1:14">
      <c r="A596" s="1" t="s">
        <v>1557</v>
      </c>
      <c r="B596" s="1">
        <v>20483.8</v>
      </c>
      <c r="C596" s="1">
        <v>16583.900000000001</v>
      </c>
      <c r="D596" s="1" t="s">
        <v>1</v>
      </c>
      <c r="E596" s="1" t="s">
        <v>1</v>
      </c>
      <c r="F596" s="1">
        <v>15204.18</v>
      </c>
      <c r="G596" s="1">
        <v>11316.23</v>
      </c>
      <c r="H596" s="1" t="s">
        <v>1</v>
      </c>
      <c r="I596" s="1" t="s">
        <v>1</v>
      </c>
      <c r="J596" s="1"/>
      <c r="K596" s="16" t="s">
        <v>30</v>
      </c>
      <c r="L596" s="16" t="s">
        <v>29</v>
      </c>
      <c r="M596" t="b">
        <f t="shared" si="18"/>
        <v>1</v>
      </c>
      <c r="N596" t="b">
        <f t="shared" si="19"/>
        <v>1</v>
      </c>
    </row>
    <row r="597" spans="1:14">
      <c r="A597" s="1" t="s">
        <v>1558</v>
      </c>
      <c r="B597" s="1">
        <v>5906.75</v>
      </c>
      <c r="C597" s="1">
        <v>5740.7</v>
      </c>
      <c r="D597" s="1" t="s">
        <v>1</v>
      </c>
      <c r="E597" s="1" t="s">
        <v>1</v>
      </c>
      <c r="F597" s="1">
        <v>2898.81</v>
      </c>
      <c r="G597" s="1">
        <v>3675.3249999999998</v>
      </c>
      <c r="H597" s="1" t="s">
        <v>1</v>
      </c>
      <c r="I597" s="1" t="s">
        <v>1</v>
      </c>
      <c r="J597" s="1"/>
      <c r="K597" s="16" t="s">
        <v>30</v>
      </c>
      <c r="L597" s="16" t="s">
        <v>29</v>
      </c>
      <c r="M597" t="b">
        <f t="shared" si="18"/>
        <v>1</v>
      </c>
      <c r="N597" t="b">
        <f t="shared" si="19"/>
        <v>1</v>
      </c>
    </row>
    <row r="598" spans="1:14">
      <c r="A598" s="1" t="s">
        <v>1559</v>
      </c>
      <c r="B598" s="1">
        <v>670.8</v>
      </c>
      <c r="C598" s="1">
        <v>670.9</v>
      </c>
      <c r="D598" s="1" t="s">
        <v>1</v>
      </c>
      <c r="E598" s="1" t="s">
        <v>1</v>
      </c>
      <c r="F598" s="1">
        <v>86.73</v>
      </c>
      <c r="G598" s="1">
        <v>122.13</v>
      </c>
      <c r="H598" s="1" t="s">
        <v>2</v>
      </c>
      <c r="I598" s="1" t="s">
        <v>1</v>
      </c>
      <c r="J598" s="1" t="s">
        <v>2618</v>
      </c>
      <c r="K598" s="16" t="s">
        <v>36</v>
      </c>
      <c r="L598" s="16" t="s">
        <v>29</v>
      </c>
      <c r="M598" t="b">
        <f t="shared" si="18"/>
        <v>0</v>
      </c>
      <c r="N598" t="b">
        <f t="shared" si="19"/>
        <v>0</v>
      </c>
    </row>
    <row r="599" spans="1:14">
      <c r="A599" s="1" t="s">
        <v>1560</v>
      </c>
      <c r="B599" s="1">
        <v>783.3</v>
      </c>
      <c r="C599" s="1">
        <v>784.5</v>
      </c>
      <c r="D599" s="1" t="s">
        <v>1</v>
      </c>
      <c r="E599" s="1" t="s">
        <v>1</v>
      </c>
      <c r="F599" s="1">
        <v>761.9</v>
      </c>
      <c r="G599" s="1">
        <v>745.44</v>
      </c>
      <c r="H599" s="1" t="s">
        <v>1</v>
      </c>
      <c r="I599" s="1" t="s">
        <v>1</v>
      </c>
      <c r="J599" s="1"/>
      <c r="K599" s="16" t="s">
        <v>36</v>
      </c>
      <c r="L599" s="16" t="s">
        <v>29</v>
      </c>
      <c r="M599" t="b">
        <f t="shared" si="18"/>
        <v>1</v>
      </c>
      <c r="N599" t="b">
        <f t="shared" si="19"/>
        <v>1</v>
      </c>
    </row>
    <row r="600" spans="1:14">
      <c r="A600" s="1" t="s">
        <v>1561</v>
      </c>
      <c r="B600" s="1">
        <v>167.03</v>
      </c>
      <c r="C600" s="1">
        <v>134.62</v>
      </c>
      <c r="D600" s="1" t="s">
        <v>1</v>
      </c>
      <c r="E600" s="1" t="s">
        <v>1</v>
      </c>
      <c r="F600" s="1">
        <v>145.91</v>
      </c>
      <c r="G600" s="1">
        <v>101.71</v>
      </c>
      <c r="H600" s="1" t="s">
        <v>1</v>
      </c>
      <c r="I600" s="1" t="s">
        <v>1</v>
      </c>
      <c r="J600" s="1"/>
      <c r="K600" s="16" t="s">
        <v>36</v>
      </c>
      <c r="L600" s="16" t="s">
        <v>29</v>
      </c>
      <c r="M600" t="b">
        <f t="shared" si="18"/>
        <v>1</v>
      </c>
      <c r="N600" t="b">
        <f t="shared" si="19"/>
        <v>1</v>
      </c>
    </row>
    <row r="601" spans="1:14">
      <c r="A601" s="1" t="s">
        <v>1562</v>
      </c>
      <c r="B601" s="1">
        <v>1289.25</v>
      </c>
      <c r="C601" s="1">
        <v>1282.6500000000001</v>
      </c>
      <c r="D601" s="1" t="s">
        <v>1</v>
      </c>
      <c r="E601" s="1" t="s">
        <v>1</v>
      </c>
      <c r="F601" s="1">
        <v>904.96</v>
      </c>
      <c r="G601" s="1">
        <v>650.11500000000001</v>
      </c>
      <c r="H601" s="1" t="s">
        <v>1</v>
      </c>
      <c r="I601" s="1" t="s">
        <v>1</v>
      </c>
      <c r="J601" s="1"/>
      <c r="K601" s="16" t="s">
        <v>36</v>
      </c>
      <c r="L601" s="16" t="s">
        <v>29</v>
      </c>
      <c r="M601" t="b">
        <f t="shared" si="18"/>
        <v>1</v>
      </c>
      <c r="N601" t="b">
        <f t="shared" si="19"/>
        <v>1</v>
      </c>
    </row>
    <row r="602" spans="1:14">
      <c r="A602" s="1" t="s">
        <v>1563</v>
      </c>
      <c r="B602" s="1">
        <v>700.67</v>
      </c>
      <c r="C602" s="1">
        <v>599.17999999999995</v>
      </c>
      <c r="D602" s="1" t="s">
        <v>1</v>
      </c>
      <c r="E602" s="1" t="s">
        <v>1</v>
      </c>
      <c r="F602" s="1">
        <v>680.92200000000003</v>
      </c>
      <c r="G602" s="1">
        <v>379.88</v>
      </c>
      <c r="H602" s="1" t="s">
        <v>1</v>
      </c>
      <c r="I602" s="1" t="s">
        <v>1</v>
      </c>
      <c r="J602" s="1"/>
      <c r="K602" s="16" t="s">
        <v>30</v>
      </c>
      <c r="L602" s="16" t="s">
        <v>29</v>
      </c>
      <c r="M602" t="b">
        <f t="shared" si="18"/>
        <v>1</v>
      </c>
      <c r="N602" t="b">
        <f t="shared" si="19"/>
        <v>1</v>
      </c>
    </row>
    <row r="603" spans="1:14">
      <c r="A603" s="1" t="s">
        <v>1564</v>
      </c>
      <c r="B603" s="1">
        <v>2153.4</v>
      </c>
      <c r="C603" s="1">
        <v>2002.95</v>
      </c>
      <c r="D603" s="1" t="s">
        <v>1</v>
      </c>
      <c r="E603" s="1" t="s">
        <v>1</v>
      </c>
      <c r="F603" s="1">
        <v>1765.4</v>
      </c>
      <c r="G603" s="1">
        <v>1420.32</v>
      </c>
      <c r="H603" s="1" t="s">
        <v>1</v>
      </c>
      <c r="I603" s="1" t="s">
        <v>1</v>
      </c>
      <c r="J603" s="1"/>
      <c r="K603" s="16" t="s">
        <v>30</v>
      </c>
      <c r="L603" s="16" t="s">
        <v>29</v>
      </c>
      <c r="M603" t="b">
        <f t="shared" si="18"/>
        <v>1</v>
      </c>
      <c r="N603" t="b">
        <f t="shared" si="19"/>
        <v>1</v>
      </c>
    </row>
    <row r="604" spans="1:14">
      <c r="A604" s="1" t="s">
        <v>1565</v>
      </c>
      <c r="B604" s="1">
        <v>2874.6</v>
      </c>
      <c r="C604" s="1">
        <v>2226.0500000000002</v>
      </c>
      <c r="D604" s="1" t="s">
        <v>1</v>
      </c>
      <c r="E604" s="1" t="s">
        <v>1</v>
      </c>
      <c r="F604" s="1">
        <v>2871.55</v>
      </c>
      <c r="G604" s="1">
        <v>1354.9649999999999</v>
      </c>
      <c r="H604" s="1" t="s">
        <v>1</v>
      </c>
      <c r="I604" s="1" t="s">
        <v>1</v>
      </c>
      <c r="J604" s="1"/>
      <c r="K604" s="16" t="s">
        <v>30</v>
      </c>
      <c r="L604" s="16" t="s">
        <v>29</v>
      </c>
      <c r="M604" t="b">
        <f t="shared" si="18"/>
        <v>1</v>
      </c>
      <c r="N604" t="b">
        <f t="shared" si="19"/>
        <v>1</v>
      </c>
    </row>
    <row r="605" spans="1:14">
      <c r="A605" s="1" t="s">
        <v>1566</v>
      </c>
      <c r="B605" s="1">
        <v>6073.95</v>
      </c>
      <c r="C605" s="1">
        <v>5571.75</v>
      </c>
      <c r="D605" s="1" t="s">
        <v>1</v>
      </c>
      <c r="E605" s="1" t="s">
        <v>1</v>
      </c>
      <c r="F605" s="1">
        <v>5603.6750000000002</v>
      </c>
      <c r="G605" s="1">
        <v>4893.2950000000001</v>
      </c>
      <c r="H605" s="1" t="s">
        <v>1</v>
      </c>
      <c r="I605" s="1" t="s">
        <v>1</v>
      </c>
      <c r="J605" s="1"/>
      <c r="K605" s="16" t="s">
        <v>30</v>
      </c>
      <c r="L605" s="16" t="s">
        <v>29</v>
      </c>
      <c r="M605" t="b">
        <f t="shared" si="18"/>
        <v>1</v>
      </c>
      <c r="N605" t="b">
        <f t="shared" si="19"/>
        <v>1</v>
      </c>
    </row>
    <row r="606" spans="1:14">
      <c r="A606" s="1" t="s">
        <v>1567</v>
      </c>
      <c r="B606" s="1">
        <v>20</v>
      </c>
      <c r="C606" s="1">
        <v>20</v>
      </c>
      <c r="D606" s="1" t="s">
        <v>3</v>
      </c>
      <c r="E606" s="1" t="s">
        <v>3</v>
      </c>
      <c r="F606" s="1">
        <v>10</v>
      </c>
      <c r="G606" s="1">
        <v>10</v>
      </c>
      <c r="H606" s="1" t="s">
        <v>3</v>
      </c>
      <c r="I606" s="1" t="s">
        <v>3</v>
      </c>
      <c r="J606" s="1"/>
      <c r="K606" s="16" t="s">
        <v>36</v>
      </c>
      <c r="L606" s="16" t="s">
        <v>71</v>
      </c>
      <c r="M606" t="b">
        <f t="shared" si="18"/>
        <v>1</v>
      </c>
      <c r="N606" t="b">
        <f t="shared" si="19"/>
        <v>1</v>
      </c>
    </row>
    <row r="607" spans="1:14">
      <c r="A607" s="1" t="s">
        <v>1568</v>
      </c>
      <c r="B607" s="1">
        <v>200642.8</v>
      </c>
      <c r="C607" s="1">
        <v>105955.8</v>
      </c>
      <c r="D607" s="1" t="s">
        <v>1</v>
      </c>
      <c r="E607" s="1" t="s">
        <v>1</v>
      </c>
      <c r="F607" s="1">
        <v>177396.8</v>
      </c>
      <c r="G607" s="1">
        <v>78654.47</v>
      </c>
      <c r="H607" s="1" t="s">
        <v>1</v>
      </c>
      <c r="I607" s="1" t="s">
        <v>1</v>
      </c>
      <c r="J607" s="1"/>
      <c r="K607" s="16" t="s">
        <v>30</v>
      </c>
      <c r="L607" s="16" t="s">
        <v>29</v>
      </c>
      <c r="M607" t="b">
        <f t="shared" si="18"/>
        <v>1</v>
      </c>
      <c r="N607" t="b">
        <f t="shared" si="19"/>
        <v>1</v>
      </c>
    </row>
    <row r="608" spans="1:14">
      <c r="A608" s="1" t="s">
        <v>1569</v>
      </c>
      <c r="B608" s="1">
        <v>1904.81</v>
      </c>
      <c r="C608" s="1">
        <v>1845.55</v>
      </c>
      <c r="D608" s="1" t="s">
        <v>1</v>
      </c>
      <c r="E608" s="1" t="s">
        <v>1</v>
      </c>
      <c r="F608" s="1">
        <v>856.55700000000002</v>
      </c>
      <c r="G608" s="1">
        <v>1304.98</v>
      </c>
      <c r="H608" s="1" t="s">
        <v>1</v>
      </c>
      <c r="I608" s="1" t="s">
        <v>1</v>
      </c>
      <c r="J608" s="1"/>
      <c r="K608" s="16" t="s">
        <v>30</v>
      </c>
      <c r="L608" s="16" t="s">
        <v>29</v>
      </c>
      <c r="M608" t="b">
        <f t="shared" si="18"/>
        <v>1</v>
      </c>
      <c r="N608" t="b">
        <f t="shared" si="19"/>
        <v>1</v>
      </c>
    </row>
    <row r="609" spans="1:14">
      <c r="A609" s="1" t="s">
        <v>1570</v>
      </c>
      <c r="B609" s="1">
        <v>73669.899999999994</v>
      </c>
      <c r="C609" s="1">
        <v>62810.400000000001</v>
      </c>
      <c r="D609" s="1" t="s">
        <v>1</v>
      </c>
      <c r="E609" s="1" t="s">
        <v>1</v>
      </c>
      <c r="F609" s="1">
        <v>73669.899999999994</v>
      </c>
      <c r="G609" s="1">
        <v>62810.400000000001</v>
      </c>
      <c r="H609" s="1" t="s">
        <v>1</v>
      </c>
      <c r="I609" s="1" t="s">
        <v>1</v>
      </c>
      <c r="J609" s="1"/>
      <c r="K609" s="16" t="s">
        <v>30</v>
      </c>
      <c r="L609" s="16" t="s">
        <v>29</v>
      </c>
      <c r="M609" t="b">
        <f t="shared" si="18"/>
        <v>1</v>
      </c>
      <c r="N609" t="b">
        <f t="shared" si="19"/>
        <v>1</v>
      </c>
    </row>
    <row r="610" spans="1:14">
      <c r="A610" s="1" t="s">
        <v>1571</v>
      </c>
      <c r="B610" s="1">
        <v>6448.6</v>
      </c>
      <c r="C610" s="1">
        <v>6462.2</v>
      </c>
      <c r="D610" s="1" t="s">
        <v>1</v>
      </c>
      <c r="E610" s="1" t="s">
        <v>1</v>
      </c>
      <c r="F610" s="1">
        <v>3269.9</v>
      </c>
      <c r="G610" s="1">
        <v>3917.5</v>
      </c>
      <c r="H610" s="1" t="s">
        <v>1</v>
      </c>
      <c r="I610" s="1" t="s">
        <v>1</v>
      </c>
      <c r="J610" s="1"/>
      <c r="K610" s="16" t="s">
        <v>36</v>
      </c>
      <c r="L610" s="16" t="s">
        <v>29</v>
      </c>
      <c r="M610" t="b">
        <f t="shared" si="18"/>
        <v>1</v>
      </c>
      <c r="N610" t="b">
        <f t="shared" si="19"/>
        <v>1</v>
      </c>
    </row>
    <row r="611" spans="1:14">
      <c r="A611" s="1" t="s">
        <v>1572</v>
      </c>
      <c r="B611" s="1">
        <v>23546.799999999999</v>
      </c>
      <c r="C611" s="1">
        <v>23444.7</v>
      </c>
      <c r="D611" s="1" t="s">
        <v>1</v>
      </c>
      <c r="E611" s="1" t="s">
        <v>1</v>
      </c>
      <c r="F611" s="1">
        <v>14349.46</v>
      </c>
      <c r="G611" s="1">
        <v>11483.12</v>
      </c>
      <c r="H611" s="1" t="s">
        <v>1</v>
      </c>
      <c r="I611" s="1" t="s">
        <v>1</v>
      </c>
      <c r="J611" s="1"/>
      <c r="K611" s="16" t="s">
        <v>36</v>
      </c>
      <c r="L611" s="16" t="s">
        <v>29</v>
      </c>
      <c r="M611" t="b">
        <f t="shared" si="18"/>
        <v>1</v>
      </c>
      <c r="N611" t="b">
        <f t="shared" si="19"/>
        <v>1</v>
      </c>
    </row>
    <row r="612" spans="1:14">
      <c r="A612" s="1" t="s">
        <v>1573</v>
      </c>
      <c r="B612" s="1">
        <v>7600.45</v>
      </c>
      <c r="C612" s="1">
        <v>7601.1</v>
      </c>
      <c r="D612" s="1" t="s">
        <v>1</v>
      </c>
      <c r="E612" s="1" t="s">
        <v>1</v>
      </c>
      <c r="F612" s="1">
        <v>760.04499999999996</v>
      </c>
      <c r="G612" s="1">
        <v>760.11</v>
      </c>
      <c r="H612" s="1" t="s">
        <v>1</v>
      </c>
      <c r="I612" s="1" t="s">
        <v>1</v>
      </c>
      <c r="J612" s="1"/>
      <c r="K612" s="16" t="s">
        <v>30</v>
      </c>
      <c r="L612" s="16" t="s">
        <v>29</v>
      </c>
      <c r="M612" t="b">
        <f t="shared" si="18"/>
        <v>1</v>
      </c>
      <c r="N612" t="b">
        <f t="shared" si="19"/>
        <v>1</v>
      </c>
    </row>
    <row r="613" spans="1:14">
      <c r="A613" s="1" t="s">
        <v>1574</v>
      </c>
      <c r="B613" s="1">
        <v>133.5</v>
      </c>
      <c r="C613" s="1">
        <v>133.69999999999999</v>
      </c>
      <c r="D613" s="1" t="s">
        <v>1</v>
      </c>
      <c r="E613" s="1" t="s">
        <v>1</v>
      </c>
      <c r="F613" s="1">
        <v>74.3</v>
      </c>
      <c r="G613" s="1">
        <v>69.260000000000005</v>
      </c>
      <c r="H613" s="1" t="s">
        <v>2</v>
      </c>
      <c r="I613" s="1" t="s">
        <v>2</v>
      </c>
      <c r="J613" s="1"/>
      <c r="K613" s="16" t="s">
        <v>36</v>
      </c>
      <c r="L613" s="16" t="s">
        <v>54</v>
      </c>
      <c r="M613" t="b">
        <f t="shared" si="18"/>
        <v>0</v>
      </c>
      <c r="N613" t="b">
        <f t="shared" si="19"/>
        <v>1</v>
      </c>
    </row>
    <row r="614" spans="1:14">
      <c r="A614" s="1" t="s">
        <v>1575</v>
      </c>
      <c r="B614" s="1">
        <v>136356.5</v>
      </c>
      <c r="C614" s="1">
        <v>62155.4</v>
      </c>
      <c r="D614" s="1" t="s">
        <v>1</v>
      </c>
      <c r="E614" s="1" t="s">
        <v>1</v>
      </c>
      <c r="F614" s="1">
        <v>125814.8</v>
      </c>
      <c r="G614" s="1">
        <v>42966.39</v>
      </c>
      <c r="H614" s="1" t="s">
        <v>1</v>
      </c>
      <c r="I614" s="1" t="s">
        <v>1</v>
      </c>
      <c r="J614" s="1"/>
      <c r="K614" s="16" t="s">
        <v>30</v>
      </c>
      <c r="L614" s="16" t="s">
        <v>29</v>
      </c>
      <c r="M614" t="b">
        <f t="shared" si="18"/>
        <v>1</v>
      </c>
      <c r="N614" t="b">
        <f t="shared" si="19"/>
        <v>1</v>
      </c>
    </row>
    <row r="615" spans="1:14">
      <c r="A615" s="1" t="s">
        <v>1576</v>
      </c>
      <c r="B615" s="1">
        <v>3011.6</v>
      </c>
      <c r="C615" s="1">
        <v>2939.8</v>
      </c>
      <c r="D615" s="1" t="s">
        <v>1</v>
      </c>
      <c r="E615" s="1" t="s">
        <v>1</v>
      </c>
      <c r="F615" s="1">
        <v>2808.78</v>
      </c>
      <c r="G615" s="1">
        <v>1558.14</v>
      </c>
      <c r="H615" s="1" t="s">
        <v>1</v>
      </c>
      <c r="I615" s="1" t="s">
        <v>1</v>
      </c>
      <c r="J615" s="1"/>
      <c r="K615" s="16" t="s">
        <v>36</v>
      </c>
      <c r="L615" s="16" t="s">
        <v>29</v>
      </c>
      <c r="M615" t="b">
        <f t="shared" si="18"/>
        <v>1</v>
      </c>
      <c r="N615" t="b">
        <f t="shared" si="19"/>
        <v>1</v>
      </c>
    </row>
    <row r="616" spans="1:14">
      <c r="A616" s="1" t="s">
        <v>1577</v>
      </c>
      <c r="B616" s="1">
        <v>1485.4</v>
      </c>
      <c r="C616" s="1">
        <v>1492.8</v>
      </c>
      <c r="D616" s="1" t="s">
        <v>1</v>
      </c>
      <c r="E616" s="1" t="s">
        <v>1</v>
      </c>
      <c r="F616" s="1">
        <v>747.62</v>
      </c>
      <c r="G616" s="1">
        <v>717.2</v>
      </c>
      <c r="H616" s="1" t="s">
        <v>1</v>
      </c>
      <c r="I616" s="1" t="s">
        <v>1</v>
      </c>
      <c r="J616" s="1"/>
      <c r="K616" s="16" t="s">
        <v>36</v>
      </c>
      <c r="L616" s="16" t="s">
        <v>42</v>
      </c>
      <c r="M616" t="b">
        <f t="shared" si="18"/>
        <v>1</v>
      </c>
      <c r="N616" t="b">
        <f t="shared" si="19"/>
        <v>1</v>
      </c>
    </row>
    <row r="617" spans="1:14">
      <c r="A617" s="1" t="s">
        <v>1578</v>
      </c>
      <c r="B617" s="1">
        <v>2585.65</v>
      </c>
      <c r="C617" s="1">
        <v>2585.85</v>
      </c>
      <c r="D617" s="1" t="s">
        <v>1</v>
      </c>
      <c r="E617" s="1" t="s">
        <v>1</v>
      </c>
      <c r="F617" s="1">
        <v>1292.825</v>
      </c>
      <c r="G617" s="1">
        <v>2585.85</v>
      </c>
      <c r="H617" s="1" t="s">
        <v>1</v>
      </c>
      <c r="I617" s="1" t="s">
        <v>1</v>
      </c>
      <c r="J617" s="1"/>
      <c r="K617" s="16" t="s">
        <v>36</v>
      </c>
      <c r="L617" s="16" t="s">
        <v>29</v>
      </c>
      <c r="M617" t="b">
        <f t="shared" si="18"/>
        <v>1</v>
      </c>
      <c r="N617" t="b">
        <f t="shared" si="19"/>
        <v>1</v>
      </c>
    </row>
    <row r="618" spans="1:14">
      <c r="A618" s="1" t="s">
        <v>1579</v>
      </c>
      <c r="B618" s="1">
        <v>94.9</v>
      </c>
      <c r="C618" s="1">
        <v>94.9</v>
      </c>
      <c r="D618" s="1" t="s">
        <v>2</v>
      </c>
      <c r="E618" s="1" t="s">
        <v>2</v>
      </c>
      <c r="F618" s="1">
        <v>48.445</v>
      </c>
      <c r="G618" s="1">
        <v>15.766</v>
      </c>
      <c r="H618" s="1" t="s">
        <v>3</v>
      </c>
      <c r="I618" s="1" t="s">
        <v>3</v>
      </c>
      <c r="J618" s="1"/>
      <c r="K618" s="16" t="s">
        <v>36</v>
      </c>
      <c r="L618" s="16" t="s">
        <v>54</v>
      </c>
      <c r="M618" t="b">
        <f t="shared" si="18"/>
        <v>0</v>
      </c>
      <c r="N618" t="b">
        <f t="shared" si="19"/>
        <v>1</v>
      </c>
    </row>
    <row r="619" spans="1:14">
      <c r="A619" s="1" t="s">
        <v>1580</v>
      </c>
      <c r="B619" s="1">
        <v>8947.25</v>
      </c>
      <c r="C619" s="1">
        <v>8963.2999999999993</v>
      </c>
      <c r="D619" s="1" t="s">
        <v>1</v>
      </c>
      <c r="E619" s="1" t="s">
        <v>1</v>
      </c>
      <c r="F619" s="1">
        <v>5247.4350000000004</v>
      </c>
      <c r="G619" s="1">
        <v>5049.5349999999999</v>
      </c>
      <c r="H619" s="1" t="s">
        <v>1</v>
      </c>
      <c r="I619" s="1" t="s">
        <v>1</v>
      </c>
      <c r="J619" s="1"/>
      <c r="K619" s="16" t="s">
        <v>36</v>
      </c>
      <c r="L619" s="16" t="s">
        <v>29</v>
      </c>
      <c r="M619" t="b">
        <f t="shared" si="18"/>
        <v>1</v>
      </c>
      <c r="N619" t="b">
        <f t="shared" si="19"/>
        <v>1</v>
      </c>
    </row>
    <row r="620" spans="1:14">
      <c r="A620" s="1" t="s">
        <v>1581</v>
      </c>
      <c r="B620" s="1">
        <v>4030.33</v>
      </c>
      <c r="C620" s="1">
        <v>4067.5680000000002</v>
      </c>
      <c r="D620" s="1" t="s">
        <v>1</v>
      </c>
      <c r="E620" s="1" t="s">
        <v>1</v>
      </c>
      <c r="F620" s="1">
        <v>2015.165</v>
      </c>
      <c r="G620" s="1">
        <v>2610.8110000000001</v>
      </c>
      <c r="H620" s="1" t="s">
        <v>1</v>
      </c>
      <c r="I620" s="1" t="s">
        <v>1</v>
      </c>
      <c r="J620" s="1"/>
      <c r="K620" s="16" t="s">
        <v>36</v>
      </c>
      <c r="L620" s="16" t="s">
        <v>54</v>
      </c>
      <c r="M620" t="b">
        <f t="shared" si="18"/>
        <v>1</v>
      </c>
      <c r="N620" t="b">
        <f t="shared" si="19"/>
        <v>1</v>
      </c>
    </row>
    <row r="621" spans="1:14">
      <c r="A621" s="1" t="s">
        <v>1582</v>
      </c>
      <c r="B621" s="1">
        <v>0</v>
      </c>
      <c r="C621" s="1">
        <v>0</v>
      </c>
      <c r="D621" s="1" t="s">
        <v>4</v>
      </c>
      <c r="E621" s="1" t="s">
        <v>4</v>
      </c>
      <c r="F621" s="1">
        <v>0</v>
      </c>
      <c r="G621" s="1">
        <v>0</v>
      </c>
      <c r="H621" s="1" t="s">
        <v>4</v>
      </c>
      <c r="I621" s="1" t="s">
        <v>4</v>
      </c>
      <c r="J621" s="1"/>
      <c r="K621" s="16" t="s">
        <v>36</v>
      </c>
      <c r="L621" s="16" t="s">
        <v>964</v>
      </c>
      <c r="M621" t="b">
        <f t="shared" si="18"/>
        <v>1</v>
      </c>
      <c r="N621" t="b">
        <f t="shared" si="19"/>
        <v>1</v>
      </c>
    </row>
    <row r="622" spans="1:14">
      <c r="A622" s="1" t="s">
        <v>1583</v>
      </c>
      <c r="B622" s="1">
        <v>0</v>
      </c>
      <c r="C622" s="1">
        <v>0</v>
      </c>
      <c r="D622" s="1" t="s">
        <v>4</v>
      </c>
      <c r="E622" s="1" t="s">
        <v>4</v>
      </c>
      <c r="F622" s="1">
        <v>0</v>
      </c>
      <c r="G622" s="1">
        <v>0</v>
      </c>
      <c r="H622" s="1" t="s">
        <v>4</v>
      </c>
      <c r="I622" s="1" t="s">
        <v>4</v>
      </c>
      <c r="J622" s="1"/>
      <c r="K622" s="16" t="s">
        <v>36</v>
      </c>
      <c r="L622" s="16" t="s">
        <v>29</v>
      </c>
      <c r="M622" t="b">
        <f t="shared" si="18"/>
        <v>1</v>
      </c>
      <c r="N622" t="b">
        <f t="shared" si="19"/>
        <v>1</v>
      </c>
    </row>
    <row r="623" spans="1:14">
      <c r="A623" s="1" t="s">
        <v>1584</v>
      </c>
      <c r="B623" s="1">
        <v>11.6</v>
      </c>
      <c r="C623" s="1">
        <v>0</v>
      </c>
      <c r="D623" s="1" t="s">
        <v>3</v>
      </c>
      <c r="E623" s="1" t="s">
        <v>4</v>
      </c>
      <c r="F623" s="1">
        <v>11.6</v>
      </c>
      <c r="G623" s="1">
        <v>0</v>
      </c>
      <c r="H623" s="1" t="s">
        <v>3</v>
      </c>
      <c r="I623" s="1" t="s">
        <v>4</v>
      </c>
      <c r="J623" s="1"/>
      <c r="K623" s="16" t="s">
        <v>36</v>
      </c>
      <c r="L623" s="16" t="s">
        <v>964</v>
      </c>
      <c r="M623" t="b">
        <f t="shared" si="18"/>
        <v>1</v>
      </c>
      <c r="N623" t="b">
        <f t="shared" si="19"/>
        <v>0</v>
      </c>
    </row>
    <row r="624" spans="1:14">
      <c r="A624" s="1" t="s">
        <v>1585</v>
      </c>
      <c r="B624" s="1">
        <v>3.66</v>
      </c>
      <c r="C624" s="1">
        <v>3.68</v>
      </c>
      <c r="D624" s="1" t="s">
        <v>4</v>
      </c>
      <c r="E624" s="1" t="s">
        <v>4</v>
      </c>
      <c r="F624" s="1">
        <v>2.37</v>
      </c>
      <c r="G624" s="1">
        <v>0.96799999999999997</v>
      </c>
      <c r="H624" s="1" t="s">
        <v>4</v>
      </c>
      <c r="I624" s="1" t="s">
        <v>4</v>
      </c>
      <c r="J624" s="1"/>
      <c r="K624" s="16" t="s">
        <v>36</v>
      </c>
      <c r="L624" s="16" t="s">
        <v>35</v>
      </c>
      <c r="M624" t="b">
        <f t="shared" si="18"/>
        <v>1</v>
      </c>
      <c r="N624" t="b">
        <f t="shared" si="19"/>
        <v>1</v>
      </c>
    </row>
    <row r="625" spans="1:14">
      <c r="A625" s="1" t="s">
        <v>1586</v>
      </c>
      <c r="B625" s="1">
        <v>30</v>
      </c>
      <c r="C625" s="1">
        <v>30</v>
      </c>
      <c r="D625" s="1" t="s">
        <v>3</v>
      </c>
      <c r="E625" s="1" t="s">
        <v>3</v>
      </c>
      <c r="F625" s="1">
        <v>15</v>
      </c>
      <c r="G625" s="1">
        <v>20</v>
      </c>
      <c r="H625" s="1" t="s">
        <v>3</v>
      </c>
      <c r="I625" s="1" t="s">
        <v>3</v>
      </c>
      <c r="J625" s="1"/>
      <c r="K625" s="16" t="s">
        <v>36</v>
      </c>
      <c r="L625" s="16" t="s">
        <v>1587</v>
      </c>
      <c r="M625" t="b">
        <f t="shared" si="18"/>
        <v>1</v>
      </c>
      <c r="N625" t="b">
        <f t="shared" si="19"/>
        <v>1</v>
      </c>
    </row>
    <row r="626" spans="1:14">
      <c r="A626" s="1" t="s">
        <v>1588</v>
      </c>
      <c r="B626" s="1">
        <v>2233511</v>
      </c>
      <c r="C626" s="1">
        <v>2071111</v>
      </c>
      <c r="D626" s="1" t="s">
        <v>1</v>
      </c>
      <c r="E626" s="1" t="s">
        <v>1</v>
      </c>
      <c r="F626" s="1">
        <v>1977787</v>
      </c>
      <c r="G626" s="1">
        <v>1639326</v>
      </c>
      <c r="H626" s="1" t="s">
        <v>1</v>
      </c>
      <c r="I626" s="1" t="s">
        <v>1</v>
      </c>
      <c r="J626" s="1"/>
      <c r="K626" s="16" t="s">
        <v>30</v>
      </c>
      <c r="L626" s="16" t="s">
        <v>29</v>
      </c>
      <c r="M626" t="b">
        <f t="shared" si="18"/>
        <v>1</v>
      </c>
      <c r="N626" t="b">
        <f t="shared" si="19"/>
        <v>1</v>
      </c>
    </row>
    <row r="627" spans="1:14">
      <c r="A627" s="1" t="s">
        <v>1589</v>
      </c>
      <c r="B627" s="1">
        <v>0</v>
      </c>
      <c r="C627" s="1">
        <v>0</v>
      </c>
      <c r="D627" s="1" t="s">
        <v>4</v>
      </c>
      <c r="E627" s="1" t="s">
        <v>4</v>
      </c>
      <c r="F627" s="1">
        <v>0</v>
      </c>
      <c r="G627" s="1">
        <v>0</v>
      </c>
      <c r="H627" s="1" t="s">
        <v>4</v>
      </c>
      <c r="I627" s="1" t="s">
        <v>4</v>
      </c>
      <c r="J627" s="1"/>
      <c r="K627" s="16" t="s">
        <v>36</v>
      </c>
      <c r="L627" s="16" t="s">
        <v>29</v>
      </c>
      <c r="M627" t="b">
        <f t="shared" si="18"/>
        <v>1</v>
      </c>
      <c r="N627" t="b">
        <f t="shared" si="19"/>
        <v>1</v>
      </c>
    </row>
    <row r="628" spans="1:14">
      <c r="A628" s="1" t="s">
        <v>1590</v>
      </c>
      <c r="B628" s="1">
        <v>10</v>
      </c>
      <c r="C628" s="1">
        <v>10</v>
      </c>
      <c r="D628" s="1" t="s">
        <v>3</v>
      </c>
      <c r="E628" s="1" t="s">
        <v>3</v>
      </c>
      <c r="F628" s="1">
        <v>10</v>
      </c>
      <c r="G628" s="1">
        <v>5</v>
      </c>
      <c r="H628" s="1" t="s">
        <v>3</v>
      </c>
      <c r="I628" s="1" t="s">
        <v>3</v>
      </c>
      <c r="J628" s="1"/>
      <c r="K628" s="16" t="s">
        <v>36</v>
      </c>
      <c r="L628" s="16" t="s">
        <v>1587</v>
      </c>
      <c r="M628" t="b">
        <f t="shared" si="18"/>
        <v>1</v>
      </c>
      <c r="N628" t="b">
        <f t="shared" si="19"/>
        <v>1</v>
      </c>
    </row>
    <row r="629" spans="1:14">
      <c r="A629" s="1" t="s">
        <v>1591</v>
      </c>
      <c r="B629" s="1">
        <v>20</v>
      </c>
      <c r="C629" s="1">
        <v>20</v>
      </c>
      <c r="D629" s="1" t="s">
        <v>3</v>
      </c>
      <c r="E629" s="1" t="s">
        <v>3</v>
      </c>
      <c r="F629" s="1">
        <v>20</v>
      </c>
      <c r="G629" s="1">
        <v>20</v>
      </c>
      <c r="H629" s="1" t="s">
        <v>3</v>
      </c>
      <c r="I629" s="1" t="s">
        <v>3</v>
      </c>
      <c r="J629" s="1"/>
      <c r="K629" s="16" t="s">
        <v>36</v>
      </c>
      <c r="L629" s="16" t="s">
        <v>1235</v>
      </c>
      <c r="M629" t="b">
        <f t="shared" si="18"/>
        <v>1</v>
      </c>
      <c r="N629" t="b">
        <f t="shared" si="19"/>
        <v>1</v>
      </c>
    </row>
    <row r="630" spans="1:14">
      <c r="A630" s="1" t="s">
        <v>1592</v>
      </c>
      <c r="B630" s="1">
        <v>7811.3</v>
      </c>
      <c r="C630" s="1">
        <v>7811.5</v>
      </c>
      <c r="D630" s="1" t="s">
        <v>1</v>
      </c>
      <c r="E630" s="1" t="s">
        <v>1</v>
      </c>
      <c r="F630" s="1">
        <v>905.51</v>
      </c>
      <c r="G630" s="1">
        <v>1892.61</v>
      </c>
      <c r="H630" s="1" t="s">
        <v>1</v>
      </c>
      <c r="I630" s="1" t="s">
        <v>1</v>
      </c>
      <c r="J630" s="1"/>
      <c r="K630" s="16" t="s">
        <v>36</v>
      </c>
      <c r="L630" s="16" t="s">
        <v>29</v>
      </c>
      <c r="M630" t="b">
        <f t="shared" si="18"/>
        <v>1</v>
      </c>
      <c r="N630" t="b">
        <f t="shared" si="19"/>
        <v>1</v>
      </c>
    </row>
    <row r="631" spans="1:14">
      <c r="A631" s="1" t="s">
        <v>1593</v>
      </c>
      <c r="B631" s="1">
        <v>209924.7</v>
      </c>
      <c r="C631" s="1">
        <v>180387.1</v>
      </c>
      <c r="D631" s="1" t="s">
        <v>1</v>
      </c>
      <c r="E631" s="1" t="s">
        <v>1</v>
      </c>
      <c r="F631" s="1">
        <v>209924.7</v>
      </c>
      <c r="G631" s="1">
        <v>180387.1</v>
      </c>
      <c r="H631" s="1" t="s">
        <v>1</v>
      </c>
      <c r="I631" s="1" t="s">
        <v>1</v>
      </c>
      <c r="J631" s="1"/>
      <c r="K631" s="16" t="s">
        <v>30</v>
      </c>
      <c r="L631" s="16" t="s">
        <v>29</v>
      </c>
      <c r="M631" t="b">
        <f t="shared" si="18"/>
        <v>1</v>
      </c>
      <c r="N631" t="b">
        <f t="shared" si="19"/>
        <v>1</v>
      </c>
    </row>
    <row r="632" spans="1:14">
      <c r="A632" s="1" t="s">
        <v>1594</v>
      </c>
      <c r="B632" s="1">
        <v>2411.4</v>
      </c>
      <c r="C632" s="1">
        <v>2411.6</v>
      </c>
      <c r="D632" s="1" t="s">
        <v>1</v>
      </c>
      <c r="E632" s="1" t="s">
        <v>1</v>
      </c>
      <c r="F632" s="1">
        <v>241.14</v>
      </c>
      <c r="G632" s="1">
        <v>699.08</v>
      </c>
      <c r="H632" s="1" t="s">
        <v>1</v>
      </c>
      <c r="I632" s="1" t="s">
        <v>1</v>
      </c>
      <c r="J632" s="1"/>
      <c r="K632" s="16" t="s">
        <v>30</v>
      </c>
      <c r="L632" s="16" t="s">
        <v>29</v>
      </c>
      <c r="M632" t="b">
        <f t="shared" si="18"/>
        <v>1</v>
      </c>
      <c r="N632" t="b">
        <f t="shared" si="19"/>
        <v>1</v>
      </c>
    </row>
    <row r="633" spans="1:14">
      <c r="A633" s="1" t="s">
        <v>1595</v>
      </c>
      <c r="B633" s="1">
        <v>266813.7</v>
      </c>
      <c r="C633" s="1">
        <v>226212.8</v>
      </c>
      <c r="D633" s="1" t="s">
        <v>1</v>
      </c>
      <c r="E633" s="1" t="s">
        <v>1</v>
      </c>
      <c r="F633" s="1">
        <v>248677.8</v>
      </c>
      <c r="G633" s="1">
        <v>197715.1</v>
      </c>
      <c r="H633" s="1" t="s">
        <v>1</v>
      </c>
      <c r="I633" s="1" t="s">
        <v>1</v>
      </c>
      <c r="J633" s="1"/>
      <c r="K633" s="16" t="s">
        <v>30</v>
      </c>
      <c r="L633" s="16" t="s">
        <v>29</v>
      </c>
      <c r="M633" t="b">
        <f t="shared" si="18"/>
        <v>1</v>
      </c>
      <c r="N633" t="b">
        <f t="shared" si="19"/>
        <v>1</v>
      </c>
    </row>
    <row r="634" spans="1:14">
      <c r="A634" s="1" t="s">
        <v>1596</v>
      </c>
      <c r="B634" s="1">
        <v>193.6</v>
      </c>
      <c r="C634" s="1">
        <v>193.6</v>
      </c>
      <c r="D634" s="1" t="s">
        <v>1</v>
      </c>
      <c r="E634" s="1" t="s">
        <v>1</v>
      </c>
      <c r="F634" s="1">
        <v>193.6</v>
      </c>
      <c r="G634" s="1">
        <v>193.6</v>
      </c>
      <c r="H634" s="1" t="s">
        <v>1</v>
      </c>
      <c r="I634" s="1" t="s">
        <v>1</v>
      </c>
      <c r="J634" s="1"/>
      <c r="K634" s="16" t="s">
        <v>36</v>
      </c>
      <c r="L634" s="16" t="s">
        <v>29</v>
      </c>
      <c r="M634" t="b">
        <f t="shared" si="18"/>
        <v>1</v>
      </c>
      <c r="N634" t="b">
        <f t="shared" si="19"/>
        <v>1</v>
      </c>
    </row>
    <row r="635" spans="1:14">
      <c r="A635" s="1" t="s">
        <v>1597</v>
      </c>
      <c r="B635" s="1">
        <v>0</v>
      </c>
      <c r="C635" s="1">
        <v>0</v>
      </c>
      <c r="D635" s="1" t="s">
        <v>4</v>
      </c>
      <c r="E635" s="1" t="s">
        <v>4</v>
      </c>
      <c r="F635" s="1">
        <v>0</v>
      </c>
      <c r="G635" s="1">
        <v>0</v>
      </c>
      <c r="H635" s="1" t="s">
        <v>4</v>
      </c>
      <c r="I635" s="1" t="s">
        <v>4</v>
      </c>
      <c r="J635" s="1"/>
      <c r="K635" s="16" t="s">
        <v>30</v>
      </c>
      <c r="L635" s="16" t="s">
        <v>29</v>
      </c>
      <c r="M635" t="b">
        <f t="shared" si="18"/>
        <v>1</v>
      </c>
      <c r="N635" t="b">
        <f t="shared" si="19"/>
        <v>1</v>
      </c>
    </row>
    <row r="636" spans="1:14">
      <c r="A636" s="1" t="s">
        <v>1598</v>
      </c>
      <c r="B636" s="1">
        <v>672.54639999999995</v>
      </c>
      <c r="C636" s="1">
        <v>672.8306</v>
      </c>
      <c r="D636" s="1" t="s">
        <v>1</v>
      </c>
      <c r="E636" s="1" t="s">
        <v>1</v>
      </c>
      <c r="F636" s="1">
        <v>511.45359999999999</v>
      </c>
      <c r="G636" s="1">
        <v>346.71039999999999</v>
      </c>
      <c r="H636" s="1" t="s">
        <v>1</v>
      </c>
      <c r="I636" s="1" t="s">
        <v>1</v>
      </c>
      <c r="J636" s="1"/>
      <c r="K636" s="16" t="s">
        <v>36</v>
      </c>
      <c r="L636" s="16" t="s">
        <v>29</v>
      </c>
      <c r="M636" t="b">
        <f t="shared" si="18"/>
        <v>1</v>
      </c>
      <c r="N636" t="b">
        <f t="shared" si="19"/>
        <v>1</v>
      </c>
    </row>
    <row r="637" spans="1:14">
      <c r="A637" s="1" t="s">
        <v>1599</v>
      </c>
      <c r="B637" s="1">
        <v>1318.2</v>
      </c>
      <c r="C637" s="1">
        <v>1269.7</v>
      </c>
      <c r="D637" s="1" t="s">
        <v>1</v>
      </c>
      <c r="E637" s="1" t="s">
        <v>1</v>
      </c>
      <c r="F637" s="1">
        <v>475.07</v>
      </c>
      <c r="G637" s="1">
        <v>928.46</v>
      </c>
      <c r="H637" s="1" t="s">
        <v>1</v>
      </c>
      <c r="I637" s="1" t="s">
        <v>1</v>
      </c>
      <c r="J637" s="1"/>
      <c r="K637" s="16" t="s">
        <v>30</v>
      </c>
      <c r="L637" s="16" t="s">
        <v>29</v>
      </c>
      <c r="M637" t="b">
        <f t="shared" si="18"/>
        <v>1</v>
      </c>
      <c r="N637" t="b">
        <f t="shared" si="19"/>
        <v>1</v>
      </c>
    </row>
    <row r="638" spans="1:14">
      <c r="A638" s="1" t="s">
        <v>1600</v>
      </c>
      <c r="B638" s="1">
        <v>55130.6</v>
      </c>
      <c r="C638" s="1">
        <v>54298.3</v>
      </c>
      <c r="D638" s="1" t="s">
        <v>1</v>
      </c>
      <c r="E638" s="1" t="s">
        <v>1</v>
      </c>
      <c r="F638" s="1">
        <v>35036.75</v>
      </c>
      <c r="G638" s="1">
        <v>31565.01</v>
      </c>
      <c r="H638" s="1" t="s">
        <v>1</v>
      </c>
      <c r="I638" s="1" t="s">
        <v>1</v>
      </c>
      <c r="J638" s="1"/>
      <c r="K638" s="16" t="s">
        <v>36</v>
      </c>
      <c r="L638" s="16" t="s">
        <v>29</v>
      </c>
      <c r="M638" t="b">
        <f t="shared" si="18"/>
        <v>1</v>
      </c>
      <c r="N638" t="b">
        <f t="shared" si="19"/>
        <v>1</v>
      </c>
    </row>
    <row r="639" spans="1:14">
      <c r="A639" s="1" t="s">
        <v>1601</v>
      </c>
      <c r="B639" s="1">
        <v>0</v>
      </c>
      <c r="C639" s="1">
        <v>0</v>
      </c>
      <c r="D639" s="1" t="s">
        <v>4</v>
      </c>
      <c r="E639" s="1" t="s">
        <v>4</v>
      </c>
      <c r="F639" s="1">
        <v>0</v>
      </c>
      <c r="G639" s="1">
        <v>0</v>
      </c>
      <c r="H639" s="1" t="s">
        <v>4</v>
      </c>
      <c r="I639" s="1" t="s">
        <v>4</v>
      </c>
      <c r="J639" s="1"/>
      <c r="K639" s="16" t="s">
        <v>36</v>
      </c>
      <c r="L639" s="16" t="s">
        <v>35</v>
      </c>
      <c r="M639" t="b">
        <f t="shared" si="18"/>
        <v>1</v>
      </c>
      <c r="N639" t="b">
        <f t="shared" si="19"/>
        <v>1</v>
      </c>
    </row>
    <row r="640" spans="1:14">
      <c r="A640" s="1" t="s">
        <v>1602</v>
      </c>
      <c r="B640" s="1">
        <v>55.641629999999999</v>
      </c>
      <c r="C640" s="1">
        <v>55.641629999999999</v>
      </c>
      <c r="D640" s="1" t="s">
        <v>2</v>
      </c>
      <c r="E640" s="1" t="s">
        <v>2</v>
      </c>
      <c r="F640" s="1">
        <v>55.641629999999999</v>
      </c>
      <c r="G640" s="1">
        <v>55.641629999999999</v>
      </c>
      <c r="H640" s="1" t="s">
        <v>2</v>
      </c>
      <c r="I640" s="1" t="s">
        <v>2</v>
      </c>
      <c r="J640" s="1"/>
      <c r="K640" s="16" t="s">
        <v>36</v>
      </c>
      <c r="L640" s="16" t="s">
        <v>29</v>
      </c>
      <c r="M640" t="b">
        <f t="shared" si="18"/>
        <v>1</v>
      </c>
      <c r="N640" t="b">
        <f t="shared" si="19"/>
        <v>1</v>
      </c>
    </row>
    <row r="641" spans="1:14">
      <c r="A641" s="1" t="s">
        <v>1603</v>
      </c>
      <c r="B641" s="1">
        <v>1217.0999999999999</v>
      </c>
      <c r="C641" s="1">
        <v>885</v>
      </c>
      <c r="D641" s="1" t="s">
        <v>1</v>
      </c>
      <c r="E641" s="1" t="s">
        <v>1</v>
      </c>
      <c r="F641" s="1">
        <v>1217.0999999999999</v>
      </c>
      <c r="G641" s="1">
        <v>885</v>
      </c>
      <c r="H641" s="1" t="s">
        <v>1</v>
      </c>
      <c r="I641" s="1" t="s">
        <v>1</v>
      </c>
      <c r="J641" s="1"/>
      <c r="K641" s="16" t="s">
        <v>36</v>
      </c>
      <c r="L641" s="16" t="s">
        <v>42</v>
      </c>
      <c r="M641" t="b">
        <f t="shared" si="18"/>
        <v>1</v>
      </c>
      <c r="N641" t="b">
        <f t="shared" si="19"/>
        <v>1</v>
      </c>
    </row>
    <row r="642" spans="1:14">
      <c r="A642" s="1" t="s">
        <v>1604</v>
      </c>
      <c r="B642" s="1">
        <v>3484.05</v>
      </c>
      <c r="C642" s="1">
        <v>2645.9</v>
      </c>
      <c r="D642" s="1" t="s">
        <v>1</v>
      </c>
      <c r="E642" s="1" t="s">
        <v>1</v>
      </c>
      <c r="F642" s="1">
        <v>2954.02</v>
      </c>
      <c r="G642" s="1">
        <v>1384.825</v>
      </c>
      <c r="H642" s="1" t="s">
        <v>1</v>
      </c>
      <c r="I642" s="1" t="s">
        <v>1</v>
      </c>
      <c r="J642" s="1"/>
      <c r="K642" s="16" t="s">
        <v>30</v>
      </c>
      <c r="L642" s="16" t="s">
        <v>29</v>
      </c>
      <c r="M642" t="b">
        <f t="shared" si="18"/>
        <v>1</v>
      </c>
      <c r="N642" t="b">
        <f t="shared" si="19"/>
        <v>1</v>
      </c>
    </row>
    <row r="643" spans="1:14">
      <c r="A643" s="1" t="s">
        <v>1605</v>
      </c>
      <c r="B643" s="1">
        <v>32.270000000000003</v>
      </c>
      <c r="C643" s="1">
        <v>0</v>
      </c>
      <c r="D643" s="1" t="s">
        <v>3</v>
      </c>
      <c r="E643" s="1" t="s">
        <v>4</v>
      </c>
      <c r="F643" s="1">
        <v>32.270000000000003</v>
      </c>
      <c r="G643" s="1">
        <v>0</v>
      </c>
      <c r="H643" s="1" t="s">
        <v>3</v>
      </c>
      <c r="I643" s="1" t="s">
        <v>4</v>
      </c>
      <c r="J643" s="1"/>
      <c r="K643" s="16" t="s">
        <v>36</v>
      </c>
      <c r="L643" s="16" t="s">
        <v>29</v>
      </c>
      <c r="M643" t="b">
        <f t="shared" ref="M643:M706" si="20">H643=D643</f>
        <v>1</v>
      </c>
      <c r="N643" t="b">
        <f t="shared" ref="N643:N706" si="21">I643=H643</f>
        <v>0</v>
      </c>
    </row>
    <row r="644" spans="1:14">
      <c r="A644" s="1" t="s">
        <v>1606</v>
      </c>
      <c r="B644" s="1">
        <v>183.41</v>
      </c>
      <c r="C644" s="1">
        <v>183.49</v>
      </c>
      <c r="D644" s="1" t="s">
        <v>1</v>
      </c>
      <c r="E644" s="1" t="s">
        <v>1</v>
      </c>
      <c r="F644" s="1">
        <v>183.41</v>
      </c>
      <c r="G644" s="1">
        <v>183.49</v>
      </c>
      <c r="H644" s="1" t="s">
        <v>1</v>
      </c>
      <c r="I644" s="1" t="s">
        <v>1</v>
      </c>
      <c r="J644" s="1"/>
      <c r="K644" s="16" t="s">
        <v>36</v>
      </c>
      <c r="L644" s="16" t="s">
        <v>42</v>
      </c>
      <c r="M644" t="b">
        <f t="shared" si="20"/>
        <v>1</v>
      </c>
      <c r="N644" t="b">
        <f t="shared" si="21"/>
        <v>1</v>
      </c>
    </row>
    <row r="645" spans="1:14">
      <c r="A645" s="1" t="s">
        <v>1607</v>
      </c>
      <c r="B645" s="1">
        <v>638</v>
      </c>
      <c r="C645" s="1">
        <v>638.1</v>
      </c>
      <c r="D645" s="1" t="s">
        <v>1</v>
      </c>
      <c r="E645" s="1" t="s">
        <v>1</v>
      </c>
      <c r="F645" s="1">
        <v>63.8</v>
      </c>
      <c r="G645" s="1">
        <v>63.81</v>
      </c>
      <c r="H645" s="1" t="s">
        <v>2</v>
      </c>
      <c r="I645" s="1" t="s">
        <v>2</v>
      </c>
      <c r="J645" s="1"/>
      <c r="K645" s="16" t="s">
        <v>30</v>
      </c>
      <c r="L645" s="16" t="s">
        <v>29</v>
      </c>
      <c r="M645" t="b">
        <f t="shared" si="20"/>
        <v>0</v>
      </c>
      <c r="N645" t="b">
        <f t="shared" si="21"/>
        <v>1</v>
      </c>
    </row>
    <row r="646" spans="1:14">
      <c r="A646" s="1" t="s">
        <v>1608</v>
      </c>
      <c r="B646" s="1">
        <v>45878.3</v>
      </c>
      <c r="C646" s="1">
        <v>45060</v>
      </c>
      <c r="D646" s="1" t="s">
        <v>1</v>
      </c>
      <c r="E646" s="1" t="s">
        <v>1</v>
      </c>
      <c r="F646" s="1">
        <v>35433.33</v>
      </c>
      <c r="G646" s="1">
        <v>27998.41</v>
      </c>
      <c r="H646" s="1" t="s">
        <v>1</v>
      </c>
      <c r="I646" s="1" t="s">
        <v>1</v>
      </c>
      <c r="J646" s="1"/>
      <c r="K646" s="16" t="s">
        <v>36</v>
      </c>
      <c r="L646" s="16" t="s">
        <v>29</v>
      </c>
      <c r="M646" t="b">
        <f t="shared" si="20"/>
        <v>1</v>
      </c>
      <c r="N646" t="b">
        <f t="shared" si="21"/>
        <v>1</v>
      </c>
    </row>
    <row r="647" spans="1:14">
      <c r="A647" s="1" t="s">
        <v>1609</v>
      </c>
      <c r="B647" s="1">
        <v>3294.45</v>
      </c>
      <c r="C647" s="1">
        <v>2538.4</v>
      </c>
      <c r="D647" s="1" t="s">
        <v>1</v>
      </c>
      <c r="E647" s="1" t="s">
        <v>1</v>
      </c>
      <c r="F647" s="1">
        <v>2542.65</v>
      </c>
      <c r="G647" s="1">
        <v>1664.395</v>
      </c>
      <c r="H647" s="1" t="s">
        <v>1</v>
      </c>
      <c r="I647" s="1" t="s">
        <v>1</v>
      </c>
      <c r="J647" s="1"/>
      <c r="K647" s="16" t="s">
        <v>30</v>
      </c>
      <c r="L647" s="16" t="s">
        <v>29</v>
      </c>
      <c r="M647" t="b">
        <f t="shared" si="20"/>
        <v>1</v>
      </c>
      <c r="N647" t="b">
        <f t="shared" si="21"/>
        <v>1</v>
      </c>
    </row>
    <row r="648" spans="1:14">
      <c r="A648" s="1" t="s">
        <v>1610</v>
      </c>
      <c r="B648" s="1">
        <v>20024.599999999999</v>
      </c>
      <c r="C648" s="1">
        <v>19758.400000000001</v>
      </c>
      <c r="D648" s="1" t="s">
        <v>1</v>
      </c>
      <c r="E648" s="1" t="s">
        <v>1</v>
      </c>
      <c r="F648" s="1">
        <v>3236.02</v>
      </c>
      <c r="G648" s="1">
        <v>7006.87</v>
      </c>
      <c r="H648" s="1" t="s">
        <v>1</v>
      </c>
      <c r="I648" s="1" t="s">
        <v>1</v>
      </c>
      <c r="J648" s="1"/>
      <c r="K648" s="16" t="s">
        <v>36</v>
      </c>
      <c r="L648" s="16" t="s">
        <v>29</v>
      </c>
      <c r="M648" t="b">
        <f t="shared" si="20"/>
        <v>1</v>
      </c>
      <c r="N648" t="b">
        <f t="shared" si="21"/>
        <v>1</v>
      </c>
    </row>
    <row r="649" spans="1:14">
      <c r="A649" s="1" t="s">
        <v>1611</v>
      </c>
      <c r="B649" s="1">
        <v>32.729999999999997</v>
      </c>
      <c r="C649" s="1">
        <v>32.78</v>
      </c>
      <c r="D649" s="1" t="s">
        <v>3</v>
      </c>
      <c r="E649" s="1" t="s">
        <v>3</v>
      </c>
      <c r="F649" s="1">
        <v>20.09</v>
      </c>
      <c r="G649" s="1">
        <v>16.405000000000001</v>
      </c>
      <c r="H649" s="1" t="s">
        <v>3</v>
      </c>
      <c r="I649" s="1" t="s">
        <v>3</v>
      </c>
      <c r="J649" s="1"/>
      <c r="K649" s="16" t="s">
        <v>36</v>
      </c>
      <c r="L649" s="16" t="s">
        <v>29</v>
      </c>
      <c r="M649" t="b">
        <f t="shared" si="20"/>
        <v>1</v>
      </c>
      <c r="N649" t="b">
        <f t="shared" si="21"/>
        <v>1</v>
      </c>
    </row>
    <row r="650" spans="1:14">
      <c r="A650" s="1" t="s">
        <v>1612</v>
      </c>
      <c r="B650" s="1">
        <v>2501.0500000000002</v>
      </c>
      <c r="C650" s="1">
        <v>2338.3000000000002</v>
      </c>
      <c r="D650" s="1" t="s">
        <v>1</v>
      </c>
      <c r="E650" s="1" t="s">
        <v>1</v>
      </c>
      <c r="F650" s="1">
        <v>1458.2750000000001</v>
      </c>
      <c r="G650" s="1">
        <v>1222.7650000000001</v>
      </c>
      <c r="H650" s="1" t="s">
        <v>1</v>
      </c>
      <c r="I650" s="1" t="s">
        <v>1</v>
      </c>
      <c r="J650" s="1"/>
      <c r="K650" s="16" t="s">
        <v>36</v>
      </c>
      <c r="L650" s="16" t="s">
        <v>29</v>
      </c>
      <c r="M650" t="b">
        <f t="shared" si="20"/>
        <v>1</v>
      </c>
      <c r="N650" t="b">
        <f t="shared" si="21"/>
        <v>1</v>
      </c>
    </row>
    <row r="651" spans="1:14">
      <c r="A651" s="1" t="s">
        <v>1613</v>
      </c>
      <c r="B651" s="1">
        <v>0</v>
      </c>
      <c r="C651" s="1">
        <v>0</v>
      </c>
      <c r="D651" s="1" t="s">
        <v>4</v>
      </c>
      <c r="E651" s="1" t="s">
        <v>4</v>
      </c>
      <c r="F651" s="1">
        <v>0</v>
      </c>
      <c r="G651" s="1">
        <v>0</v>
      </c>
      <c r="H651" s="1" t="s">
        <v>4</v>
      </c>
      <c r="I651" s="1" t="s">
        <v>4</v>
      </c>
      <c r="J651" s="1"/>
      <c r="K651" s="16" t="s">
        <v>36</v>
      </c>
      <c r="L651" s="16" t="s">
        <v>35</v>
      </c>
      <c r="M651" t="b">
        <f t="shared" si="20"/>
        <v>1</v>
      </c>
      <c r="N651" t="b">
        <f t="shared" si="21"/>
        <v>1</v>
      </c>
    </row>
    <row r="652" spans="1:14">
      <c r="A652" s="1" t="s">
        <v>1614</v>
      </c>
      <c r="B652" s="1">
        <v>98.714489999999998</v>
      </c>
      <c r="C652" s="1">
        <v>98.714489999999998</v>
      </c>
      <c r="D652" s="1" t="s">
        <v>2</v>
      </c>
      <c r="E652" s="1" t="s">
        <v>2</v>
      </c>
      <c r="F652" s="1">
        <v>49.65934</v>
      </c>
      <c r="G652" s="1">
        <v>49.357239999999997</v>
      </c>
      <c r="H652" s="1" t="s">
        <v>3</v>
      </c>
      <c r="I652" s="1" t="s">
        <v>3</v>
      </c>
      <c r="J652" s="1"/>
      <c r="K652" s="16" t="s">
        <v>36</v>
      </c>
      <c r="L652" s="16" t="s">
        <v>42</v>
      </c>
      <c r="M652" t="b">
        <f t="shared" si="20"/>
        <v>0</v>
      </c>
      <c r="N652" t="b">
        <f t="shared" si="21"/>
        <v>1</v>
      </c>
    </row>
    <row r="653" spans="1:14">
      <c r="A653" s="1" t="s">
        <v>1615</v>
      </c>
      <c r="B653" s="1">
        <v>47468.5</v>
      </c>
      <c r="C653" s="1">
        <v>47413.1</v>
      </c>
      <c r="D653" s="1" t="s">
        <v>1</v>
      </c>
      <c r="E653" s="1" t="s">
        <v>1</v>
      </c>
      <c r="F653" s="1">
        <v>47468.5</v>
      </c>
      <c r="G653" s="1">
        <v>47190.85</v>
      </c>
      <c r="H653" s="1" t="s">
        <v>1</v>
      </c>
      <c r="I653" s="1" t="s">
        <v>1</v>
      </c>
      <c r="J653" s="1"/>
      <c r="K653" s="16" t="s">
        <v>36</v>
      </c>
      <c r="L653" s="16" t="s">
        <v>29</v>
      </c>
      <c r="M653" t="b">
        <f t="shared" si="20"/>
        <v>1</v>
      </c>
      <c r="N653" t="b">
        <f t="shared" si="21"/>
        <v>1</v>
      </c>
    </row>
    <row r="654" spans="1:14">
      <c r="A654" s="1" t="s">
        <v>1616</v>
      </c>
      <c r="B654" s="1">
        <v>268.35000000000002</v>
      </c>
      <c r="C654" s="1">
        <v>268.5</v>
      </c>
      <c r="D654" s="1" t="s">
        <v>1</v>
      </c>
      <c r="E654" s="1" t="s">
        <v>1</v>
      </c>
      <c r="F654" s="1">
        <v>136.85</v>
      </c>
      <c r="G654" s="1">
        <v>264.97500000000002</v>
      </c>
      <c r="H654" s="1" t="s">
        <v>1</v>
      </c>
      <c r="I654" s="1" t="s">
        <v>1</v>
      </c>
      <c r="J654" s="1"/>
      <c r="K654" s="16" t="s">
        <v>36</v>
      </c>
      <c r="L654" s="16" t="s">
        <v>54</v>
      </c>
      <c r="M654" t="b">
        <f t="shared" si="20"/>
        <v>1</v>
      </c>
      <c r="N654" t="b">
        <f t="shared" si="21"/>
        <v>1</v>
      </c>
    </row>
    <row r="655" spans="1:14">
      <c r="A655" s="1" t="s">
        <v>1617</v>
      </c>
      <c r="B655" s="1">
        <v>1170.5</v>
      </c>
      <c r="C655" s="1">
        <v>1165.54</v>
      </c>
      <c r="D655" s="1" t="s">
        <v>1</v>
      </c>
      <c r="E655" s="1" t="s">
        <v>1</v>
      </c>
      <c r="F655" s="1">
        <v>825.08299999999997</v>
      </c>
      <c r="G655" s="1">
        <v>639.27200000000005</v>
      </c>
      <c r="H655" s="1" t="s">
        <v>1</v>
      </c>
      <c r="I655" s="1" t="s">
        <v>1</v>
      </c>
      <c r="J655" s="1"/>
      <c r="K655" s="16" t="s">
        <v>36</v>
      </c>
      <c r="L655" s="16" t="s">
        <v>29</v>
      </c>
      <c r="M655" t="b">
        <f t="shared" si="20"/>
        <v>1</v>
      </c>
      <c r="N655" t="b">
        <f t="shared" si="21"/>
        <v>1</v>
      </c>
    </row>
    <row r="656" spans="1:14">
      <c r="A656" s="1" t="s">
        <v>1618</v>
      </c>
      <c r="B656" s="1">
        <v>84.95</v>
      </c>
      <c r="C656" s="1">
        <v>84.95</v>
      </c>
      <c r="D656" s="1" t="s">
        <v>2</v>
      </c>
      <c r="E656" s="1" t="s">
        <v>2</v>
      </c>
      <c r="F656" s="1">
        <v>42.475000000000001</v>
      </c>
      <c r="G656" s="1">
        <v>84.95</v>
      </c>
      <c r="H656" s="1" t="s">
        <v>3</v>
      </c>
      <c r="I656" s="1" t="s">
        <v>2</v>
      </c>
      <c r="J656" s="1" t="s">
        <v>2618</v>
      </c>
      <c r="K656" s="16" t="s">
        <v>36</v>
      </c>
      <c r="L656" s="16" t="s">
        <v>42</v>
      </c>
      <c r="M656" t="b">
        <f t="shared" si="20"/>
        <v>0</v>
      </c>
      <c r="N656" t="b">
        <f t="shared" si="21"/>
        <v>0</v>
      </c>
    </row>
    <row r="657" spans="1:14">
      <c r="A657" s="1" t="s">
        <v>1619</v>
      </c>
      <c r="B657" s="1">
        <v>0</v>
      </c>
      <c r="C657" s="1">
        <v>0</v>
      </c>
      <c r="D657" s="1" t="s">
        <v>4</v>
      </c>
      <c r="E657" s="1" t="s">
        <v>4</v>
      </c>
      <c r="F657" s="1">
        <v>0</v>
      </c>
      <c r="G657" s="1">
        <v>0</v>
      </c>
      <c r="H657" s="1" t="s">
        <v>4</v>
      </c>
      <c r="I657" s="1" t="s">
        <v>4</v>
      </c>
      <c r="J657" s="1"/>
      <c r="K657" s="16" t="s">
        <v>36</v>
      </c>
      <c r="L657" s="16" t="s">
        <v>60</v>
      </c>
      <c r="M657" t="b">
        <f t="shared" si="20"/>
        <v>1</v>
      </c>
      <c r="N657" t="b">
        <f t="shared" si="21"/>
        <v>1</v>
      </c>
    </row>
    <row r="658" spans="1:14">
      <c r="A658" s="1" t="s">
        <v>1620</v>
      </c>
      <c r="B658" s="1">
        <v>22850.2</v>
      </c>
      <c r="C658" s="1">
        <v>22676.6</v>
      </c>
      <c r="D658" s="1" t="s">
        <v>1</v>
      </c>
      <c r="E658" s="1" t="s">
        <v>1</v>
      </c>
      <c r="F658" s="1">
        <v>22850.2</v>
      </c>
      <c r="G658" s="1">
        <v>22676.6</v>
      </c>
      <c r="H658" s="1" t="s">
        <v>1</v>
      </c>
      <c r="I658" s="1" t="s">
        <v>1</v>
      </c>
      <c r="J658" s="1"/>
      <c r="K658" s="16" t="s">
        <v>30</v>
      </c>
      <c r="L658" s="16" t="s">
        <v>29</v>
      </c>
      <c r="M658" t="b">
        <f t="shared" si="20"/>
        <v>1</v>
      </c>
      <c r="N658" t="b">
        <f t="shared" si="21"/>
        <v>1</v>
      </c>
    </row>
    <row r="659" spans="1:14">
      <c r="A659" s="1" t="s">
        <v>1621</v>
      </c>
      <c r="B659" s="1">
        <v>10108.6</v>
      </c>
      <c r="C659" s="1">
        <v>9947.4</v>
      </c>
      <c r="D659" s="1" t="s">
        <v>1</v>
      </c>
      <c r="E659" s="1" t="s">
        <v>1</v>
      </c>
      <c r="F659" s="1">
        <v>10108.6</v>
      </c>
      <c r="G659" s="1">
        <v>9947.4</v>
      </c>
      <c r="H659" s="1" t="s">
        <v>1</v>
      </c>
      <c r="I659" s="1" t="s">
        <v>1</v>
      </c>
      <c r="J659" s="1"/>
      <c r="K659" s="16" t="s">
        <v>36</v>
      </c>
      <c r="L659" s="16" t="s">
        <v>29</v>
      </c>
      <c r="M659" t="b">
        <f t="shared" si="20"/>
        <v>1</v>
      </c>
      <c r="N659" t="b">
        <f t="shared" si="21"/>
        <v>1</v>
      </c>
    </row>
    <row r="660" spans="1:14">
      <c r="A660" s="1" t="s">
        <v>1622</v>
      </c>
      <c r="B660" s="1">
        <v>0</v>
      </c>
      <c r="C660" s="1">
        <v>0</v>
      </c>
      <c r="D660" s="1" t="s">
        <v>4</v>
      </c>
      <c r="E660" s="1" t="s">
        <v>4</v>
      </c>
      <c r="F660" s="1">
        <v>0</v>
      </c>
      <c r="G660" s="1">
        <v>0</v>
      </c>
      <c r="H660" s="1" t="s">
        <v>4</v>
      </c>
      <c r="I660" s="1" t="s">
        <v>4</v>
      </c>
      <c r="J660" s="1"/>
      <c r="K660" s="16" t="s">
        <v>36</v>
      </c>
      <c r="L660" s="16" t="s">
        <v>35</v>
      </c>
      <c r="M660" t="b">
        <f t="shared" si="20"/>
        <v>1</v>
      </c>
      <c r="N660" t="b">
        <f t="shared" si="21"/>
        <v>1</v>
      </c>
    </row>
    <row r="661" spans="1:14">
      <c r="A661" s="1" t="s">
        <v>1623</v>
      </c>
      <c r="B661" s="1">
        <v>90088.4</v>
      </c>
      <c r="C661" s="1">
        <v>89528.6</v>
      </c>
      <c r="D661" s="1" t="s">
        <v>1</v>
      </c>
      <c r="E661" s="1" t="s">
        <v>1</v>
      </c>
      <c r="F661" s="1">
        <v>60095.69</v>
      </c>
      <c r="G661" s="1">
        <v>53204.53</v>
      </c>
      <c r="H661" s="1" t="s">
        <v>1</v>
      </c>
      <c r="I661" s="1" t="s">
        <v>1</v>
      </c>
      <c r="J661" s="1"/>
      <c r="K661" s="16" t="s">
        <v>36</v>
      </c>
      <c r="L661" s="16" t="s">
        <v>29</v>
      </c>
      <c r="M661" t="b">
        <f t="shared" si="20"/>
        <v>1</v>
      </c>
      <c r="N661" t="b">
        <f t="shared" si="21"/>
        <v>1</v>
      </c>
    </row>
    <row r="662" spans="1:14">
      <c r="A662" s="1" t="s">
        <v>1624</v>
      </c>
      <c r="B662" s="1">
        <v>0</v>
      </c>
      <c r="C662" s="1">
        <v>0</v>
      </c>
      <c r="D662" s="1" t="s">
        <v>4</v>
      </c>
      <c r="E662" s="1" t="s">
        <v>4</v>
      </c>
      <c r="F662" s="1">
        <v>0</v>
      </c>
      <c r="G662" s="1">
        <v>0</v>
      </c>
      <c r="H662" s="1" t="s">
        <v>4</v>
      </c>
      <c r="I662" s="1" t="s">
        <v>4</v>
      </c>
      <c r="J662" s="1"/>
      <c r="K662" s="16" t="s">
        <v>36</v>
      </c>
      <c r="L662" s="16" t="s">
        <v>42</v>
      </c>
      <c r="M662" t="b">
        <f t="shared" si="20"/>
        <v>1</v>
      </c>
      <c r="N662" t="b">
        <f t="shared" si="21"/>
        <v>1</v>
      </c>
    </row>
    <row r="663" spans="1:14">
      <c r="A663" s="1" t="s">
        <v>1625</v>
      </c>
      <c r="B663" s="1">
        <v>1421293</v>
      </c>
      <c r="C663" s="1">
        <v>1262448</v>
      </c>
      <c r="D663" s="1" t="s">
        <v>1</v>
      </c>
      <c r="E663" s="1" t="s">
        <v>1</v>
      </c>
      <c r="F663" s="1">
        <v>1421293</v>
      </c>
      <c r="G663" s="1">
        <v>1262448</v>
      </c>
      <c r="H663" s="1" t="s">
        <v>1</v>
      </c>
      <c r="I663" s="1" t="s">
        <v>1</v>
      </c>
      <c r="J663" s="1"/>
      <c r="K663" s="16" t="s">
        <v>30</v>
      </c>
      <c r="L663" s="16" t="s">
        <v>29</v>
      </c>
      <c r="M663" t="b">
        <f t="shared" si="20"/>
        <v>1</v>
      </c>
      <c r="N663" t="b">
        <f t="shared" si="21"/>
        <v>1</v>
      </c>
    </row>
    <row r="664" spans="1:14">
      <c r="A664" s="1" t="s">
        <v>1626</v>
      </c>
      <c r="B664" s="1">
        <v>595.6</v>
      </c>
      <c r="C664" s="1">
        <v>596.65</v>
      </c>
      <c r="D664" s="1" t="s">
        <v>1</v>
      </c>
      <c r="E664" s="1" t="s">
        <v>1</v>
      </c>
      <c r="F664" s="1">
        <v>594.32500000000005</v>
      </c>
      <c r="G664" s="1">
        <v>317.36</v>
      </c>
      <c r="H664" s="1" t="s">
        <v>1</v>
      </c>
      <c r="I664" s="1" t="s">
        <v>1</v>
      </c>
      <c r="J664" s="1"/>
      <c r="K664" s="16" t="s">
        <v>30</v>
      </c>
      <c r="L664" s="16" t="s">
        <v>29</v>
      </c>
      <c r="M664" t="b">
        <f t="shared" si="20"/>
        <v>1</v>
      </c>
      <c r="N664" t="b">
        <f t="shared" si="21"/>
        <v>1</v>
      </c>
    </row>
    <row r="665" spans="1:14">
      <c r="A665" s="1" t="s">
        <v>1627</v>
      </c>
      <c r="B665" s="1">
        <v>145359.5</v>
      </c>
      <c r="C665" s="1">
        <v>138937</v>
      </c>
      <c r="D665" s="1" t="s">
        <v>1</v>
      </c>
      <c r="E665" s="1" t="s">
        <v>1</v>
      </c>
      <c r="F665" s="1">
        <v>133462.1</v>
      </c>
      <c r="G665" s="1">
        <v>90880.68</v>
      </c>
      <c r="H665" s="1" t="s">
        <v>1</v>
      </c>
      <c r="I665" s="1" t="s">
        <v>1</v>
      </c>
      <c r="J665" s="1"/>
      <c r="K665" s="16" t="s">
        <v>30</v>
      </c>
      <c r="L665" s="16" t="s">
        <v>29</v>
      </c>
      <c r="M665" t="b">
        <f t="shared" si="20"/>
        <v>1</v>
      </c>
      <c r="N665" t="b">
        <f t="shared" si="21"/>
        <v>1</v>
      </c>
    </row>
    <row r="666" spans="1:14">
      <c r="A666" s="1" t="s">
        <v>1628</v>
      </c>
      <c r="B666" s="1">
        <v>22.47</v>
      </c>
      <c r="C666" s="1">
        <v>22.19</v>
      </c>
      <c r="D666" s="1" t="s">
        <v>3</v>
      </c>
      <c r="E666" s="1" t="s">
        <v>3</v>
      </c>
      <c r="F666" s="1">
        <v>13.015000000000001</v>
      </c>
      <c r="G666" s="1">
        <v>11.095000000000001</v>
      </c>
      <c r="H666" s="1" t="s">
        <v>3</v>
      </c>
      <c r="I666" s="1" t="s">
        <v>3</v>
      </c>
      <c r="J666" s="1"/>
      <c r="K666" s="16" t="s">
        <v>36</v>
      </c>
      <c r="L666" s="16" t="s">
        <v>35</v>
      </c>
      <c r="M666" t="b">
        <f t="shared" si="20"/>
        <v>1</v>
      </c>
      <c r="N666" t="b">
        <f t="shared" si="21"/>
        <v>1</v>
      </c>
    </row>
    <row r="667" spans="1:14">
      <c r="A667" s="1" t="s">
        <v>1629</v>
      </c>
      <c r="B667" s="1">
        <v>201198.5</v>
      </c>
      <c r="C667" s="1">
        <v>182587.1</v>
      </c>
      <c r="D667" s="1" t="s">
        <v>1</v>
      </c>
      <c r="E667" s="1" t="s">
        <v>1</v>
      </c>
      <c r="F667" s="1">
        <v>157029</v>
      </c>
      <c r="G667" s="1">
        <v>127452.5</v>
      </c>
      <c r="H667" s="1" t="s">
        <v>1</v>
      </c>
      <c r="I667" s="1" t="s">
        <v>1</v>
      </c>
      <c r="J667" s="1"/>
      <c r="K667" s="16" t="s">
        <v>36</v>
      </c>
      <c r="L667" s="16" t="s">
        <v>29</v>
      </c>
      <c r="M667" t="b">
        <f t="shared" si="20"/>
        <v>1</v>
      </c>
      <c r="N667" t="b">
        <f t="shared" si="21"/>
        <v>1</v>
      </c>
    </row>
    <row r="668" spans="1:14">
      <c r="A668" s="1" t="s">
        <v>1630</v>
      </c>
      <c r="B668" s="1">
        <v>10387.549999999999</v>
      </c>
      <c r="C668" s="1">
        <v>10397.65</v>
      </c>
      <c r="D668" s="1" t="s">
        <v>1</v>
      </c>
      <c r="E668" s="1" t="s">
        <v>1</v>
      </c>
      <c r="F668" s="1">
        <v>5765.55</v>
      </c>
      <c r="G668" s="1">
        <v>5759.2449999999999</v>
      </c>
      <c r="H668" s="1" t="s">
        <v>1</v>
      </c>
      <c r="I668" s="1" t="s">
        <v>1</v>
      </c>
      <c r="J668" s="1"/>
      <c r="K668" s="16" t="s">
        <v>36</v>
      </c>
      <c r="L668" s="16" t="s">
        <v>29</v>
      </c>
      <c r="M668" t="b">
        <f t="shared" si="20"/>
        <v>1</v>
      </c>
      <c r="N668" t="b">
        <f t="shared" si="21"/>
        <v>1</v>
      </c>
    </row>
    <row r="669" spans="1:14">
      <c r="A669" s="1" t="s">
        <v>1631</v>
      </c>
      <c r="B669" s="1">
        <v>0.12</v>
      </c>
      <c r="C669" s="1">
        <v>0.12</v>
      </c>
      <c r="D669" s="1" t="s">
        <v>4</v>
      </c>
      <c r="E669" s="1" t="s">
        <v>4</v>
      </c>
      <c r="F669" s="1">
        <v>0.06</v>
      </c>
      <c r="G669" s="1">
        <v>0.06</v>
      </c>
      <c r="H669" s="1" t="s">
        <v>4</v>
      </c>
      <c r="I669" s="1" t="s">
        <v>4</v>
      </c>
      <c r="J669" s="1"/>
      <c r="K669" s="16" t="s">
        <v>36</v>
      </c>
      <c r="L669" s="16" t="s">
        <v>35</v>
      </c>
      <c r="M669" t="b">
        <f t="shared" si="20"/>
        <v>1</v>
      </c>
      <c r="N669" t="b">
        <f t="shared" si="21"/>
        <v>1</v>
      </c>
    </row>
    <row r="670" spans="1:14">
      <c r="A670" s="1" t="s">
        <v>1632</v>
      </c>
      <c r="B670" s="1">
        <v>20</v>
      </c>
      <c r="C670" s="1">
        <v>20</v>
      </c>
      <c r="D670" s="1" t="s">
        <v>3</v>
      </c>
      <c r="E670" s="1" t="s">
        <v>3</v>
      </c>
      <c r="F670" s="1">
        <v>10</v>
      </c>
      <c r="G670" s="1">
        <v>10</v>
      </c>
      <c r="H670" s="1" t="s">
        <v>3</v>
      </c>
      <c r="I670" s="1" t="s">
        <v>3</v>
      </c>
      <c r="J670" s="1"/>
      <c r="K670" s="16" t="s">
        <v>36</v>
      </c>
      <c r="L670" s="16" t="s">
        <v>71</v>
      </c>
      <c r="M670" t="b">
        <f t="shared" si="20"/>
        <v>1</v>
      </c>
      <c r="N670" t="b">
        <f t="shared" si="21"/>
        <v>1</v>
      </c>
    </row>
    <row r="671" spans="1:14">
      <c r="A671" s="1" t="s">
        <v>1633</v>
      </c>
      <c r="B671" s="1">
        <v>132.94999999999999</v>
      </c>
      <c r="C671" s="1">
        <v>134.49</v>
      </c>
      <c r="D671" s="1" t="s">
        <v>1</v>
      </c>
      <c r="E671" s="1" t="s">
        <v>1</v>
      </c>
      <c r="F671" s="1">
        <v>66.474999999999994</v>
      </c>
      <c r="G671" s="1">
        <v>87.125</v>
      </c>
      <c r="H671" s="1" t="s">
        <v>2</v>
      </c>
      <c r="I671" s="1" t="s">
        <v>2</v>
      </c>
      <c r="J671" s="1"/>
      <c r="K671" s="16" t="s">
        <v>36</v>
      </c>
      <c r="L671" s="16" t="s">
        <v>42</v>
      </c>
      <c r="M671" t="b">
        <f t="shared" si="20"/>
        <v>0</v>
      </c>
      <c r="N671" t="b">
        <f t="shared" si="21"/>
        <v>1</v>
      </c>
    </row>
    <row r="672" spans="1:14">
      <c r="A672" s="1" t="s">
        <v>1634</v>
      </c>
      <c r="B672" s="1">
        <v>7.0611839999999999</v>
      </c>
      <c r="C672" s="1">
        <v>7.0650570000000004</v>
      </c>
      <c r="D672" s="1" t="s">
        <v>3</v>
      </c>
      <c r="E672" s="1" t="s">
        <v>3</v>
      </c>
      <c r="F672" s="1">
        <v>3.5774599999999999</v>
      </c>
      <c r="G672" s="1">
        <v>0.96307900000000002</v>
      </c>
      <c r="H672" s="1" t="s">
        <v>4</v>
      </c>
      <c r="I672" s="1" t="s">
        <v>4</v>
      </c>
      <c r="J672" s="1"/>
      <c r="K672" s="16" t="s">
        <v>36</v>
      </c>
      <c r="L672" s="16" t="s">
        <v>35</v>
      </c>
      <c r="M672" t="b">
        <f t="shared" si="20"/>
        <v>0</v>
      </c>
      <c r="N672" t="b">
        <f t="shared" si="21"/>
        <v>1</v>
      </c>
    </row>
    <row r="673" spans="1:14">
      <c r="A673" s="1" t="s">
        <v>1635</v>
      </c>
      <c r="B673" s="1">
        <v>61392.2</v>
      </c>
      <c r="C673" s="1">
        <v>55366.3</v>
      </c>
      <c r="D673" s="1" t="s">
        <v>1</v>
      </c>
      <c r="E673" s="1" t="s">
        <v>1</v>
      </c>
      <c r="F673" s="1">
        <v>49296.06</v>
      </c>
      <c r="G673" s="1">
        <v>41926.44</v>
      </c>
      <c r="H673" s="1" t="s">
        <v>1</v>
      </c>
      <c r="I673" s="1" t="s">
        <v>1</v>
      </c>
      <c r="J673" s="1"/>
      <c r="K673" s="16" t="s">
        <v>30</v>
      </c>
      <c r="L673" s="16" t="s">
        <v>29</v>
      </c>
      <c r="M673" t="b">
        <f t="shared" si="20"/>
        <v>1</v>
      </c>
      <c r="N673" t="b">
        <f t="shared" si="21"/>
        <v>1</v>
      </c>
    </row>
    <row r="674" spans="1:14">
      <c r="A674" s="1" t="s">
        <v>1636</v>
      </c>
      <c r="B674" s="1">
        <v>794.9</v>
      </c>
      <c r="C674" s="1">
        <v>795.1</v>
      </c>
      <c r="D674" s="1" t="s">
        <v>1</v>
      </c>
      <c r="E674" s="1" t="s">
        <v>1</v>
      </c>
      <c r="F674" s="1">
        <v>658.7</v>
      </c>
      <c r="G674" s="1">
        <v>397.55</v>
      </c>
      <c r="H674" s="1" t="s">
        <v>1</v>
      </c>
      <c r="I674" s="1" t="s">
        <v>1</v>
      </c>
      <c r="J674" s="1"/>
      <c r="K674" s="16" t="s">
        <v>36</v>
      </c>
      <c r="L674" s="16" t="s">
        <v>54</v>
      </c>
      <c r="M674" t="b">
        <f t="shared" si="20"/>
        <v>1</v>
      </c>
      <c r="N674" t="b">
        <f t="shared" si="21"/>
        <v>1</v>
      </c>
    </row>
    <row r="675" spans="1:14">
      <c r="A675" s="1" t="s">
        <v>1637</v>
      </c>
      <c r="B675" s="1">
        <v>241.6</v>
      </c>
      <c r="C675" s="1">
        <v>242.1</v>
      </c>
      <c r="D675" s="1" t="s">
        <v>1</v>
      </c>
      <c r="E675" s="1" t="s">
        <v>1</v>
      </c>
      <c r="F675" s="1">
        <v>241.6</v>
      </c>
      <c r="G675" s="1">
        <v>177.95</v>
      </c>
      <c r="H675" s="1" t="s">
        <v>1</v>
      </c>
      <c r="I675" s="1" t="s">
        <v>1</v>
      </c>
      <c r="J675" s="1"/>
      <c r="K675" s="16" t="s">
        <v>36</v>
      </c>
      <c r="L675" s="16" t="s">
        <v>29</v>
      </c>
      <c r="M675" t="b">
        <f t="shared" si="20"/>
        <v>1</v>
      </c>
      <c r="N675" t="b">
        <f t="shared" si="21"/>
        <v>1</v>
      </c>
    </row>
    <row r="676" spans="1:14">
      <c r="A676" s="1" t="s">
        <v>1638</v>
      </c>
      <c r="B676" s="1">
        <v>4283.2</v>
      </c>
      <c r="C676" s="1">
        <v>4249.3</v>
      </c>
      <c r="D676" s="1" t="s">
        <v>1</v>
      </c>
      <c r="E676" s="1" t="s">
        <v>1</v>
      </c>
      <c r="F676" s="1">
        <v>4283.2</v>
      </c>
      <c r="G676" s="1">
        <v>4249.3</v>
      </c>
      <c r="H676" s="1" t="s">
        <v>1</v>
      </c>
      <c r="I676" s="1" t="s">
        <v>1</v>
      </c>
      <c r="J676" s="1"/>
      <c r="K676" s="16" t="s">
        <v>36</v>
      </c>
      <c r="L676" s="16" t="s">
        <v>29</v>
      </c>
      <c r="M676" t="b">
        <f t="shared" si="20"/>
        <v>1</v>
      </c>
      <c r="N676" t="b">
        <f t="shared" si="21"/>
        <v>1</v>
      </c>
    </row>
    <row r="677" spans="1:14">
      <c r="A677" s="1" t="s">
        <v>1639</v>
      </c>
      <c r="B677" s="1">
        <v>262.89999999999998</v>
      </c>
      <c r="C677" s="1">
        <v>263.7</v>
      </c>
      <c r="D677" s="1" t="s">
        <v>1</v>
      </c>
      <c r="E677" s="1" t="s">
        <v>1</v>
      </c>
      <c r="F677" s="1">
        <v>262.89999999999998</v>
      </c>
      <c r="G677" s="1">
        <v>131.85</v>
      </c>
      <c r="H677" s="1" t="s">
        <v>1</v>
      </c>
      <c r="I677" s="1" t="s">
        <v>1</v>
      </c>
      <c r="J677" s="1"/>
      <c r="K677" s="16" t="s">
        <v>36</v>
      </c>
      <c r="L677" s="16" t="s">
        <v>54</v>
      </c>
      <c r="M677" t="b">
        <f t="shared" si="20"/>
        <v>1</v>
      </c>
      <c r="N677" t="b">
        <f t="shared" si="21"/>
        <v>1</v>
      </c>
    </row>
    <row r="678" spans="1:14">
      <c r="A678" s="1" t="s">
        <v>1640</v>
      </c>
      <c r="B678" s="1">
        <v>343451.1</v>
      </c>
      <c r="C678" s="1">
        <v>103195.8</v>
      </c>
      <c r="D678" s="1" t="s">
        <v>1</v>
      </c>
      <c r="E678" s="1" t="s">
        <v>1</v>
      </c>
      <c r="F678" s="1">
        <v>338450.5</v>
      </c>
      <c r="G678" s="1">
        <v>86963.51</v>
      </c>
      <c r="H678" s="1" t="s">
        <v>1</v>
      </c>
      <c r="I678" s="1" t="s">
        <v>1</v>
      </c>
      <c r="J678" s="1"/>
      <c r="K678" s="16" t="s">
        <v>36</v>
      </c>
      <c r="L678" s="16" t="s">
        <v>29</v>
      </c>
      <c r="M678" t="b">
        <f t="shared" si="20"/>
        <v>1</v>
      </c>
      <c r="N678" t="b">
        <f t="shared" si="21"/>
        <v>1</v>
      </c>
    </row>
    <row r="679" spans="1:14">
      <c r="A679" s="1" t="s">
        <v>1641</v>
      </c>
      <c r="B679" s="1">
        <v>35.700000000000003</v>
      </c>
      <c r="C679" s="1">
        <v>4</v>
      </c>
      <c r="D679" s="1" t="s">
        <v>3</v>
      </c>
      <c r="E679" s="1" t="s">
        <v>4</v>
      </c>
      <c r="F679" s="1">
        <v>19</v>
      </c>
      <c r="G679" s="1">
        <v>2</v>
      </c>
      <c r="H679" s="1" t="s">
        <v>3</v>
      </c>
      <c r="I679" s="1" t="s">
        <v>4</v>
      </c>
      <c r="J679" s="1"/>
      <c r="K679" s="16" t="s">
        <v>36</v>
      </c>
      <c r="L679" s="16" t="s">
        <v>42</v>
      </c>
      <c r="M679" t="b">
        <f t="shared" si="20"/>
        <v>1</v>
      </c>
      <c r="N679" t="b">
        <f t="shared" si="21"/>
        <v>0</v>
      </c>
    </row>
    <row r="680" spans="1:14">
      <c r="A680" s="1" t="s">
        <v>1642</v>
      </c>
      <c r="B680" s="1">
        <v>442.81</v>
      </c>
      <c r="C680" s="1">
        <v>118.93</v>
      </c>
      <c r="D680" s="1" t="s">
        <v>1</v>
      </c>
      <c r="E680" s="1" t="s">
        <v>1</v>
      </c>
      <c r="F680" s="1">
        <v>442.8</v>
      </c>
      <c r="G680" s="1">
        <v>56.164000000000001</v>
      </c>
      <c r="H680" s="1" t="s">
        <v>1</v>
      </c>
      <c r="I680" s="1" t="s">
        <v>2</v>
      </c>
      <c r="J680" s="1" t="s">
        <v>2617</v>
      </c>
      <c r="K680" s="16" t="s">
        <v>36</v>
      </c>
      <c r="L680" s="16" t="s">
        <v>71</v>
      </c>
      <c r="M680" t="b">
        <f t="shared" si="20"/>
        <v>1</v>
      </c>
      <c r="N680" t="b">
        <f t="shared" si="21"/>
        <v>0</v>
      </c>
    </row>
    <row r="681" spans="1:14">
      <c r="A681" s="1" t="s">
        <v>1643</v>
      </c>
      <c r="B681" s="1">
        <v>167987.4</v>
      </c>
      <c r="C681" s="1">
        <v>168030.9</v>
      </c>
      <c r="D681" s="1" t="s">
        <v>1</v>
      </c>
      <c r="E681" s="1" t="s">
        <v>1</v>
      </c>
      <c r="F681" s="1">
        <v>167987.4</v>
      </c>
      <c r="G681" s="1">
        <v>168030.9</v>
      </c>
      <c r="H681" s="1" t="s">
        <v>1</v>
      </c>
      <c r="I681" s="1" t="s">
        <v>1</v>
      </c>
      <c r="J681" s="1"/>
      <c r="K681" s="16" t="s">
        <v>30</v>
      </c>
      <c r="L681" s="16" t="s">
        <v>29</v>
      </c>
      <c r="M681" t="b">
        <f t="shared" si="20"/>
        <v>1</v>
      </c>
      <c r="N681" t="b">
        <f t="shared" si="21"/>
        <v>1</v>
      </c>
    </row>
    <row r="682" spans="1:14">
      <c r="A682" s="1" t="s">
        <v>1644</v>
      </c>
      <c r="B682" s="1">
        <v>32687.599999999999</v>
      </c>
      <c r="C682" s="1">
        <v>32292.5</v>
      </c>
      <c r="D682" s="1" t="s">
        <v>1</v>
      </c>
      <c r="E682" s="1" t="s">
        <v>1</v>
      </c>
      <c r="F682" s="1">
        <v>23601.82</v>
      </c>
      <c r="G682" s="1">
        <v>19316.150000000001</v>
      </c>
      <c r="H682" s="1" t="s">
        <v>1</v>
      </c>
      <c r="I682" s="1" t="s">
        <v>1</v>
      </c>
      <c r="J682" s="1"/>
      <c r="K682" s="16" t="s">
        <v>36</v>
      </c>
      <c r="L682" s="16" t="s">
        <v>29</v>
      </c>
      <c r="M682" t="b">
        <f t="shared" si="20"/>
        <v>1</v>
      </c>
      <c r="N682" t="b">
        <f t="shared" si="21"/>
        <v>1</v>
      </c>
    </row>
    <row r="683" spans="1:14">
      <c r="A683" s="1" t="s">
        <v>1645</v>
      </c>
      <c r="B683" s="1">
        <v>882.1</v>
      </c>
      <c r="C683" s="1">
        <v>806</v>
      </c>
      <c r="D683" s="1" t="s">
        <v>1</v>
      </c>
      <c r="E683" s="1" t="s">
        <v>1</v>
      </c>
      <c r="F683" s="1">
        <v>747.25</v>
      </c>
      <c r="G683" s="1">
        <v>373.46</v>
      </c>
      <c r="H683" s="1" t="s">
        <v>1</v>
      </c>
      <c r="I683" s="1" t="s">
        <v>1</v>
      </c>
      <c r="J683" s="1"/>
      <c r="K683" s="16" t="s">
        <v>36</v>
      </c>
      <c r="L683" s="16" t="s">
        <v>29</v>
      </c>
      <c r="M683" t="b">
        <f t="shared" si="20"/>
        <v>1</v>
      </c>
      <c r="N683" t="b">
        <f t="shared" si="21"/>
        <v>1</v>
      </c>
    </row>
    <row r="684" spans="1:14">
      <c r="A684" s="1" t="s">
        <v>1646</v>
      </c>
      <c r="B684" s="1">
        <v>8536.0779999999995</v>
      </c>
      <c r="C684" s="1">
        <v>7992.01</v>
      </c>
      <c r="D684" s="1" t="s">
        <v>1</v>
      </c>
      <c r="E684" s="1" t="s">
        <v>1</v>
      </c>
      <c r="F684" s="1">
        <v>6806.4309999999996</v>
      </c>
      <c r="G684" s="1">
        <v>7226.0590000000002</v>
      </c>
      <c r="H684" s="1" t="s">
        <v>1</v>
      </c>
      <c r="I684" s="1" t="s">
        <v>1</v>
      </c>
      <c r="J684" s="1"/>
      <c r="K684" s="16" t="s">
        <v>30</v>
      </c>
      <c r="L684" s="16" t="s">
        <v>29</v>
      </c>
      <c r="M684" t="b">
        <f t="shared" si="20"/>
        <v>1</v>
      </c>
      <c r="N684" t="b">
        <f t="shared" si="21"/>
        <v>1</v>
      </c>
    </row>
    <row r="685" spans="1:14">
      <c r="A685" s="1" t="s">
        <v>1647</v>
      </c>
      <c r="B685" s="1">
        <v>19458.3</v>
      </c>
      <c r="C685" s="1">
        <v>19047.400000000001</v>
      </c>
      <c r="D685" s="1" t="s">
        <v>1</v>
      </c>
      <c r="E685" s="1" t="s">
        <v>1</v>
      </c>
      <c r="F685" s="1">
        <v>15370.67</v>
      </c>
      <c r="G685" s="1">
        <v>13948.72</v>
      </c>
      <c r="H685" s="1" t="s">
        <v>1</v>
      </c>
      <c r="I685" s="1" t="s">
        <v>1</v>
      </c>
      <c r="J685" s="1"/>
      <c r="K685" s="16" t="s">
        <v>36</v>
      </c>
      <c r="L685" s="16" t="s">
        <v>29</v>
      </c>
      <c r="M685" t="b">
        <f t="shared" si="20"/>
        <v>1</v>
      </c>
      <c r="N685" t="b">
        <f t="shared" si="21"/>
        <v>1</v>
      </c>
    </row>
    <row r="686" spans="1:14">
      <c r="A686" s="1" t="s">
        <v>1648</v>
      </c>
      <c r="B686" s="1">
        <v>18022.900000000001</v>
      </c>
      <c r="C686" s="1">
        <v>17956</v>
      </c>
      <c r="D686" s="1" t="s">
        <v>1</v>
      </c>
      <c r="E686" s="1" t="s">
        <v>1</v>
      </c>
      <c r="F686" s="1">
        <v>11353.56</v>
      </c>
      <c r="G686" s="1">
        <v>8712.43</v>
      </c>
      <c r="H686" s="1" t="s">
        <v>1</v>
      </c>
      <c r="I686" s="1" t="s">
        <v>1</v>
      </c>
      <c r="J686" s="1"/>
      <c r="K686" s="16" t="s">
        <v>36</v>
      </c>
      <c r="L686" s="16" t="s">
        <v>29</v>
      </c>
      <c r="M686" t="b">
        <f t="shared" si="20"/>
        <v>1</v>
      </c>
      <c r="N686" t="b">
        <f t="shared" si="21"/>
        <v>1</v>
      </c>
    </row>
    <row r="687" spans="1:14">
      <c r="A687" s="1" t="s">
        <v>1649</v>
      </c>
      <c r="B687" s="1">
        <v>7933.45</v>
      </c>
      <c r="C687" s="1">
        <v>7916.95</v>
      </c>
      <c r="D687" s="1" t="s">
        <v>1</v>
      </c>
      <c r="E687" s="1" t="s">
        <v>1</v>
      </c>
      <c r="F687" s="1">
        <v>4882.915</v>
      </c>
      <c r="G687" s="1">
        <v>3954.34</v>
      </c>
      <c r="H687" s="1" t="s">
        <v>1</v>
      </c>
      <c r="I687" s="1" t="s">
        <v>1</v>
      </c>
      <c r="J687" s="1"/>
      <c r="K687" s="16" t="s">
        <v>36</v>
      </c>
      <c r="L687" s="16" t="s">
        <v>29</v>
      </c>
      <c r="M687" t="b">
        <f t="shared" si="20"/>
        <v>1</v>
      </c>
      <c r="N687" t="b">
        <f t="shared" si="21"/>
        <v>1</v>
      </c>
    </row>
    <row r="688" spans="1:14">
      <c r="A688" s="1" t="s">
        <v>1650</v>
      </c>
      <c r="B688" s="1">
        <v>361.5</v>
      </c>
      <c r="C688" s="1">
        <v>362.2</v>
      </c>
      <c r="D688" s="1" t="s">
        <v>1</v>
      </c>
      <c r="E688" s="1" t="s">
        <v>1</v>
      </c>
      <c r="F688" s="1">
        <v>283.89999999999998</v>
      </c>
      <c r="G688" s="1">
        <v>192.2</v>
      </c>
      <c r="H688" s="1" t="s">
        <v>1</v>
      </c>
      <c r="I688" s="1" t="s">
        <v>1</v>
      </c>
      <c r="J688" s="1"/>
      <c r="K688" s="16" t="s">
        <v>36</v>
      </c>
      <c r="L688" s="16" t="s">
        <v>54</v>
      </c>
      <c r="M688" t="b">
        <f t="shared" si="20"/>
        <v>1</v>
      </c>
      <c r="N688" t="b">
        <f t="shared" si="21"/>
        <v>1</v>
      </c>
    </row>
    <row r="689" spans="1:14">
      <c r="A689" s="1" t="s">
        <v>1651</v>
      </c>
      <c r="B689" s="1">
        <v>0</v>
      </c>
      <c r="C689" s="1">
        <v>0</v>
      </c>
      <c r="D689" s="1" t="s">
        <v>4</v>
      </c>
      <c r="E689" s="1" t="s">
        <v>4</v>
      </c>
      <c r="F689" s="1">
        <v>0</v>
      </c>
      <c r="G689" s="1">
        <v>0</v>
      </c>
      <c r="H689" s="1" t="s">
        <v>4</v>
      </c>
      <c r="I689" s="1" t="s">
        <v>4</v>
      </c>
      <c r="J689" s="1"/>
      <c r="K689" s="16" t="s">
        <v>36</v>
      </c>
      <c r="L689" s="16" t="s">
        <v>42</v>
      </c>
      <c r="M689" t="b">
        <f t="shared" si="20"/>
        <v>1</v>
      </c>
      <c r="N689" t="b">
        <f t="shared" si="21"/>
        <v>1</v>
      </c>
    </row>
    <row r="690" spans="1:14">
      <c r="A690" s="1" t="s">
        <v>1652</v>
      </c>
      <c r="B690" s="1">
        <v>15601.08</v>
      </c>
      <c r="C690" s="1">
        <v>7845.5640000000003</v>
      </c>
      <c r="D690" s="1" t="s">
        <v>1</v>
      </c>
      <c r="E690" s="1" t="s">
        <v>1</v>
      </c>
      <c r="F690" s="1">
        <v>12823.92</v>
      </c>
      <c r="G690" s="1">
        <v>4674.2709999999997</v>
      </c>
      <c r="H690" s="1" t="s">
        <v>1</v>
      </c>
      <c r="I690" s="1" t="s">
        <v>1</v>
      </c>
      <c r="J690" s="1"/>
      <c r="K690" s="16" t="s">
        <v>30</v>
      </c>
      <c r="L690" s="16" t="s">
        <v>29</v>
      </c>
      <c r="M690" t="b">
        <f t="shared" si="20"/>
        <v>1</v>
      </c>
      <c r="N690" t="b">
        <f t="shared" si="21"/>
        <v>1</v>
      </c>
    </row>
    <row r="691" spans="1:14">
      <c r="A691" s="1" t="s">
        <v>1653</v>
      </c>
      <c r="B691" s="1">
        <v>4074.5</v>
      </c>
      <c r="C691" s="1">
        <v>4091.6</v>
      </c>
      <c r="D691" s="1" t="s">
        <v>1</v>
      </c>
      <c r="E691" s="1" t="s">
        <v>1</v>
      </c>
      <c r="F691" s="1">
        <v>2049.25</v>
      </c>
      <c r="G691" s="1">
        <v>2386.3000000000002</v>
      </c>
      <c r="H691" s="1" t="s">
        <v>1</v>
      </c>
      <c r="I691" s="1" t="s">
        <v>1</v>
      </c>
      <c r="J691" s="1"/>
      <c r="K691" s="16" t="s">
        <v>36</v>
      </c>
      <c r="L691" s="16" t="s">
        <v>29</v>
      </c>
      <c r="M691" t="b">
        <f t="shared" si="20"/>
        <v>1</v>
      </c>
      <c r="N691" t="b">
        <f t="shared" si="21"/>
        <v>1</v>
      </c>
    </row>
    <row r="692" spans="1:14">
      <c r="A692" s="1" t="s">
        <v>1654</v>
      </c>
      <c r="B692" s="1">
        <v>868.7</v>
      </c>
      <c r="C692" s="1">
        <v>877.5</v>
      </c>
      <c r="D692" s="1" t="s">
        <v>1</v>
      </c>
      <c r="E692" s="1" t="s">
        <v>1</v>
      </c>
      <c r="F692" s="1">
        <v>445.79</v>
      </c>
      <c r="G692" s="1">
        <v>405.16</v>
      </c>
      <c r="H692" s="1" t="s">
        <v>1</v>
      </c>
      <c r="I692" s="1" t="s">
        <v>1</v>
      </c>
      <c r="J692" s="1"/>
      <c r="K692" s="16" t="s">
        <v>36</v>
      </c>
      <c r="L692" s="16" t="s">
        <v>29</v>
      </c>
      <c r="M692" t="b">
        <f t="shared" si="20"/>
        <v>1</v>
      </c>
      <c r="N692" t="b">
        <f t="shared" si="21"/>
        <v>1</v>
      </c>
    </row>
    <row r="693" spans="1:14">
      <c r="A693" s="1" t="s">
        <v>1655</v>
      </c>
      <c r="B693" s="1">
        <v>238.52</v>
      </c>
      <c r="C693" s="1">
        <v>238.07</v>
      </c>
      <c r="D693" s="1" t="s">
        <v>1</v>
      </c>
      <c r="E693" s="1" t="s">
        <v>1</v>
      </c>
      <c r="F693" s="1">
        <v>129.35599999999999</v>
      </c>
      <c r="G693" s="1">
        <v>121.895</v>
      </c>
      <c r="H693" s="1" t="s">
        <v>1</v>
      </c>
      <c r="I693" s="1" t="s">
        <v>1</v>
      </c>
      <c r="J693" s="1"/>
      <c r="K693" s="16" t="s">
        <v>36</v>
      </c>
      <c r="L693" s="16" t="s">
        <v>29</v>
      </c>
      <c r="M693" t="b">
        <f t="shared" si="20"/>
        <v>1</v>
      </c>
      <c r="N693" t="b">
        <f t="shared" si="21"/>
        <v>1</v>
      </c>
    </row>
    <row r="694" spans="1:14">
      <c r="A694" s="1" t="s">
        <v>1656</v>
      </c>
      <c r="B694" s="1">
        <v>2049.6999999999998</v>
      </c>
      <c r="C694" s="1">
        <v>1964.6</v>
      </c>
      <c r="D694" s="1" t="s">
        <v>1</v>
      </c>
      <c r="E694" s="1" t="s">
        <v>1</v>
      </c>
      <c r="F694" s="1">
        <v>1963.4</v>
      </c>
      <c r="G694" s="1">
        <v>1632.93</v>
      </c>
      <c r="H694" s="1" t="s">
        <v>1</v>
      </c>
      <c r="I694" s="1" t="s">
        <v>1</v>
      </c>
      <c r="J694" s="1"/>
      <c r="K694" s="16" t="s">
        <v>30</v>
      </c>
      <c r="L694" s="16" t="s">
        <v>29</v>
      </c>
      <c r="M694" t="b">
        <f t="shared" si="20"/>
        <v>1</v>
      </c>
      <c r="N694" t="b">
        <f t="shared" si="21"/>
        <v>1</v>
      </c>
    </row>
    <row r="695" spans="1:14">
      <c r="A695" s="1" t="s">
        <v>1657</v>
      </c>
      <c r="B695" s="1">
        <v>18564.5</v>
      </c>
      <c r="C695" s="1">
        <v>18152.3</v>
      </c>
      <c r="D695" s="1" t="s">
        <v>1</v>
      </c>
      <c r="E695" s="1" t="s">
        <v>1</v>
      </c>
      <c r="F695" s="1">
        <v>2586.5100000000002</v>
      </c>
      <c r="G695" s="1">
        <v>2614.61</v>
      </c>
      <c r="H695" s="1" t="s">
        <v>1</v>
      </c>
      <c r="I695" s="1" t="s">
        <v>1</v>
      </c>
      <c r="J695" s="1"/>
      <c r="K695" s="16" t="s">
        <v>30</v>
      </c>
      <c r="L695" s="16" t="s">
        <v>54</v>
      </c>
      <c r="M695" t="b">
        <f t="shared" si="20"/>
        <v>1</v>
      </c>
      <c r="N695" t="b">
        <f t="shared" si="21"/>
        <v>1</v>
      </c>
    </row>
    <row r="696" spans="1:14">
      <c r="A696" s="1" t="s">
        <v>1658</v>
      </c>
      <c r="B696" s="1">
        <v>29874.05</v>
      </c>
      <c r="C696" s="1">
        <v>29333.05</v>
      </c>
      <c r="D696" s="1" t="s">
        <v>1</v>
      </c>
      <c r="E696" s="1" t="s">
        <v>1</v>
      </c>
      <c r="F696" s="1">
        <v>20603.259999999998</v>
      </c>
      <c r="G696" s="1">
        <v>18324.43</v>
      </c>
      <c r="H696" s="1" t="s">
        <v>1</v>
      </c>
      <c r="I696" s="1" t="s">
        <v>1</v>
      </c>
      <c r="J696" s="1"/>
      <c r="K696" s="16" t="s">
        <v>36</v>
      </c>
      <c r="L696" s="16" t="s">
        <v>29</v>
      </c>
      <c r="M696" t="b">
        <f t="shared" si="20"/>
        <v>1</v>
      </c>
      <c r="N696" t="b">
        <f t="shared" si="21"/>
        <v>1</v>
      </c>
    </row>
    <row r="697" spans="1:14">
      <c r="A697" s="1" t="s">
        <v>1659</v>
      </c>
      <c r="B697" s="1">
        <v>7592.2</v>
      </c>
      <c r="C697" s="1">
        <v>7595.8</v>
      </c>
      <c r="D697" s="1" t="s">
        <v>1</v>
      </c>
      <c r="E697" s="1" t="s">
        <v>1</v>
      </c>
      <c r="F697" s="1">
        <v>7592.2</v>
      </c>
      <c r="G697" s="1">
        <v>7595.8</v>
      </c>
      <c r="H697" s="1" t="s">
        <v>1</v>
      </c>
      <c r="I697" s="1" t="s">
        <v>1</v>
      </c>
      <c r="J697" s="1"/>
      <c r="K697" s="16" t="s">
        <v>36</v>
      </c>
      <c r="L697" s="16" t="s">
        <v>29</v>
      </c>
      <c r="M697" t="b">
        <f t="shared" si="20"/>
        <v>1</v>
      </c>
      <c r="N697" t="b">
        <f t="shared" si="21"/>
        <v>1</v>
      </c>
    </row>
    <row r="698" spans="1:14">
      <c r="A698" s="1" t="s">
        <v>1660</v>
      </c>
      <c r="B698" s="1">
        <v>126470.5</v>
      </c>
      <c r="C698" s="1">
        <v>124365.4</v>
      </c>
      <c r="D698" s="1" t="s">
        <v>1</v>
      </c>
      <c r="E698" s="1" t="s">
        <v>1</v>
      </c>
      <c r="F698" s="1">
        <v>100745.8</v>
      </c>
      <c r="G698" s="1">
        <v>89045.92</v>
      </c>
      <c r="H698" s="1" t="s">
        <v>1</v>
      </c>
      <c r="I698" s="1" t="s">
        <v>1</v>
      </c>
      <c r="J698" s="1"/>
      <c r="K698" s="16" t="s">
        <v>36</v>
      </c>
      <c r="L698" s="16" t="s">
        <v>29</v>
      </c>
      <c r="M698" t="b">
        <f t="shared" si="20"/>
        <v>1</v>
      </c>
      <c r="N698" t="b">
        <f t="shared" si="21"/>
        <v>1</v>
      </c>
    </row>
    <row r="699" spans="1:14">
      <c r="A699" s="1" t="s">
        <v>1661</v>
      </c>
      <c r="B699" s="1">
        <v>271.40230000000003</v>
      </c>
      <c r="C699" s="1">
        <v>271.536</v>
      </c>
      <c r="D699" s="1" t="s">
        <v>1</v>
      </c>
      <c r="E699" s="1" t="s">
        <v>1</v>
      </c>
      <c r="F699" s="1">
        <v>166.77940000000001</v>
      </c>
      <c r="G699" s="1">
        <v>137.65559999999999</v>
      </c>
      <c r="H699" s="1" t="s">
        <v>1</v>
      </c>
      <c r="I699" s="1" t="s">
        <v>1</v>
      </c>
      <c r="J699" s="1"/>
      <c r="K699" s="16" t="s">
        <v>36</v>
      </c>
      <c r="L699" s="16" t="s">
        <v>42</v>
      </c>
      <c r="M699" t="b">
        <f t="shared" si="20"/>
        <v>1</v>
      </c>
      <c r="N699" t="b">
        <f t="shared" si="21"/>
        <v>1</v>
      </c>
    </row>
    <row r="700" spans="1:14">
      <c r="A700" s="1" t="s">
        <v>1662</v>
      </c>
      <c r="B700" s="1">
        <v>8434.7360000000008</v>
      </c>
      <c r="C700" s="1">
        <v>8437.4760000000006</v>
      </c>
      <c r="D700" s="1" t="s">
        <v>1</v>
      </c>
      <c r="E700" s="1" t="s">
        <v>1</v>
      </c>
      <c r="F700" s="1">
        <v>4709.1490000000003</v>
      </c>
      <c r="G700" s="1">
        <v>5180.5479999999998</v>
      </c>
      <c r="H700" s="1" t="s">
        <v>1</v>
      </c>
      <c r="I700" s="1" t="s">
        <v>1</v>
      </c>
      <c r="J700" s="1"/>
      <c r="K700" s="16" t="s">
        <v>36</v>
      </c>
      <c r="L700" s="16" t="s">
        <v>29</v>
      </c>
      <c r="M700" t="b">
        <f t="shared" si="20"/>
        <v>1</v>
      </c>
      <c r="N700" t="b">
        <f t="shared" si="21"/>
        <v>1</v>
      </c>
    </row>
    <row r="701" spans="1:14">
      <c r="A701" s="1" t="s">
        <v>1663</v>
      </c>
      <c r="B701" s="1">
        <v>11398.44</v>
      </c>
      <c r="C701" s="1">
        <v>11409.34</v>
      </c>
      <c r="D701" s="1" t="s">
        <v>1</v>
      </c>
      <c r="E701" s="1" t="s">
        <v>1</v>
      </c>
      <c r="F701" s="1">
        <v>5737.9179999999997</v>
      </c>
      <c r="G701" s="1">
        <v>2761.2060000000001</v>
      </c>
      <c r="H701" s="1" t="s">
        <v>1</v>
      </c>
      <c r="I701" s="1" t="s">
        <v>1</v>
      </c>
      <c r="J701" s="1"/>
      <c r="K701" s="16" t="s">
        <v>36</v>
      </c>
      <c r="L701" s="16" t="s">
        <v>54</v>
      </c>
      <c r="M701" t="b">
        <f t="shared" si="20"/>
        <v>1</v>
      </c>
      <c r="N701" t="b">
        <f t="shared" si="21"/>
        <v>1</v>
      </c>
    </row>
    <row r="702" spans="1:14">
      <c r="A702" s="1" t="s">
        <v>1664</v>
      </c>
      <c r="B702" s="1">
        <v>280.10000000000002</v>
      </c>
      <c r="C702" s="1">
        <v>282.8</v>
      </c>
      <c r="D702" s="1" t="s">
        <v>1</v>
      </c>
      <c r="E702" s="1" t="s">
        <v>1</v>
      </c>
      <c r="F702" s="1">
        <v>280.10000000000002</v>
      </c>
      <c r="G702" s="1">
        <v>151.69999999999999</v>
      </c>
      <c r="H702" s="1" t="s">
        <v>1</v>
      </c>
      <c r="I702" s="1" t="s">
        <v>1</v>
      </c>
      <c r="J702" s="1"/>
      <c r="K702" s="16" t="s">
        <v>30</v>
      </c>
      <c r="L702" s="16" t="s">
        <v>29</v>
      </c>
      <c r="M702" t="b">
        <f t="shared" si="20"/>
        <v>1</v>
      </c>
      <c r="N702" t="b">
        <f t="shared" si="21"/>
        <v>1</v>
      </c>
    </row>
    <row r="703" spans="1:14">
      <c r="A703" s="1" t="s">
        <v>1665</v>
      </c>
      <c r="B703" s="1">
        <v>146889.29999999999</v>
      </c>
      <c r="C703" s="1">
        <v>86480</v>
      </c>
      <c r="D703" s="1" t="s">
        <v>1</v>
      </c>
      <c r="E703" s="1" t="s">
        <v>1</v>
      </c>
      <c r="F703" s="1">
        <v>133197</v>
      </c>
      <c r="G703" s="1">
        <v>73798</v>
      </c>
      <c r="H703" s="1" t="s">
        <v>1</v>
      </c>
      <c r="I703" s="1" t="s">
        <v>1</v>
      </c>
      <c r="J703" s="1"/>
      <c r="K703" s="16" t="s">
        <v>30</v>
      </c>
      <c r="L703" s="16" t="s">
        <v>29</v>
      </c>
      <c r="M703" t="b">
        <f t="shared" si="20"/>
        <v>1</v>
      </c>
      <c r="N703" t="b">
        <f t="shared" si="21"/>
        <v>1</v>
      </c>
    </row>
    <row r="704" spans="1:14">
      <c r="A704" s="1" t="s">
        <v>1666</v>
      </c>
      <c r="B704" s="1">
        <v>194255.6</v>
      </c>
      <c r="C704" s="1">
        <v>97554.05</v>
      </c>
      <c r="D704" s="1" t="s">
        <v>1</v>
      </c>
      <c r="E704" s="1" t="s">
        <v>1</v>
      </c>
      <c r="F704" s="1">
        <v>156131.79999999999</v>
      </c>
      <c r="G704" s="1">
        <v>52315.02</v>
      </c>
      <c r="H704" s="1" t="s">
        <v>1</v>
      </c>
      <c r="I704" s="1" t="s">
        <v>1</v>
      </c>
      <c r="J704" s="1"/>
      <c r="K704" s="16" t="s">
        <v>30</v>
      </c>
      <c r="L704" s="16" t="s">
        <v>29</v>
      </c>
      <c r="M704" t="b">
        <f t="shared" si="20"/>
        <v>1</v>
      </c>
      <c r="N704" t="b">
        <f t="shared" si="21"/>
        <v>1</v>
      </c>
    </row>
    <row r="705" spans="1:14">
      <c r="A705" s="1" t="s">
        <v>1667</v>
      </c>
      <c r="B705" s="1">
        <v>188.41</v>
      </c>
      <c r="C705" s="1">
        <v>188.44</v>
      </c>
      <c r="D705" s="1" t="s">
        <v>1</v>
      </c>
      <c r="E705" s="1" t="s">
        <v>1</v>
      </c>
      <c r="F705" s="1">
        <v>144.45500000000001</v>
      </c>
      <c r="G705" s="1">
        <v>108.48</v>
      </c>
      <c r="H705" s="1" t="s">
        <v>1</v>
      </c>
      <c r="I705" s="1" t="s">
        <v>1</v>
      </c>
      <c r="J705" s="1"/>
      <c r="K705" s="16" t="s">
        <v>36</v>
      </c>
      <c r="L705" s="16" t="s">
        <v>964</v>
      </c>
      <c r="M705" t="b">
        <f t="shared" si="20"/>
        <v>1</v>
      </c>
      <c r="N705" t="b">
        <f t="shared" si="21"/>
        <v>1</v>
      </c>
    </row>
    <row r="706" spans="1:14">
      <c r="A706" s="1" t="s">
        <v>1668</v>
      </c>
      <c r="B706" s="1">
        <v>112.65819999999999</v>
      </c>
      <c r="C706" s="1">
        <v>112.65819999999999</v>
      </c>
      <c r="D706" s="1" t="s">
        <v>1</v>
      </c>
      <c r="E706" s="1" t="s">
        <v>1</v>
      </c>
      <c r="F706" s="1">
        <v>107.173</v>
      </c>
      <c r="G706" s="1">
        <v>21.139240000000001</v>
      </c>
      <c r="H706" s="1" t="s">
        <v>1</v>
      </c>
      <c r="I706" s="1" t="s">
        <v>3</v>
      </c>
      <c r="J706" s="1" t="s">
        <v>2617</v>
      </c>
      <c r="K706" s="16" t="s">
        <v>36</v>
      </c>
      <c r="L706" s="16" t="s">
        <v>964</v>
      </c>
      <c r="M706" t="b">
        <f t="shared" si="20"/>
        <v>1</v>
      </c>
      <c r="N706" t="b">
        <f t="shared" si="21"/>
        <v>0</v>
      </c>
    </row>
    <row r="707" spans="1:14">
      <c r="A707" s="1" t="s">
        <v>1669</v>
      </c>
      <c r="B707" s="1">
        <v>11678.4</v>
      </c>
      <c r="C707" s="1">
        <v>11689.4</v>
      </c>
      <c r="D707" s="1" t="s">
        <v>1</v>
      </c>
      <c r="E707" s="1" t="s">
        <v>1</v>
      </c>
      <c r="F707" s="1">
        <v>6019.8</v>
      </c>
      <c r="G707" s="1">
        <v>6599</v>
      </c>
      <c r="H707" s="1" t="s">
        <v>1</v>
      </c>
      <c r="I707" s="1" t="s">
        <v>1</v>
      </c>
      <c r="J707" s="1"/>
      <c r="K707" s="16" t="s">
        <v>36</v>
      </c>
      <c r="L707" s="16" t="s">
        <v>29</v>
      </c>
      <c r="M707" t="b">
        <f t="shared" ref="M707:M770" si="22">H707=D707</f>
        <v>1</v>
      </c>
      <c r="N707" t="b">
        <f t="shared" ref="N707:N770" si="23">I707=H707</f>
        <v>1</v>
      </c>
    </row>
    <row r="708" spans="1:14">
      <c r="A708" s="1" t="s">
        <v>1670</v>
      </c>
      <c r="B708" s="1">
        <v>657.55</v>
      </c>
      <c r="C708" s="1">
        <v>619.59</v>
      </c>
      <c r="D708" s="1" t="s">
        <v>1</v>
      </c>
      <c r="E708" s="1" t="s">
        <v>1</v>
      </c>
      <c r="F708" s="1">
        <v>620.81399999999996</v>
      </c>
      <c r="G708" s="1">
        <v>446.86599999999999</v>
      </c>
      <c r="H708" s="1" t="s">
        <v>1</v>
      </c>
      <c r="I708" s="1" t="s">
        <v>1</v>
      </c>
      <c r="J708" s="1"/>
      <c r="K708" s="16" t="s">
        <v>36</v>
      </c>
      <c r="L708" s="16" t="s">
        <v>29</v>
      </c>
      <c r="M708" t="b">
        <f t="shared" si="22"/>
        <v>1</v>
      </c>
      <c r="N708" t="b">
        <f t="shared" si="23"/>
        <v>1</v>
      </c>
    </row>
    <row r="709" spans="1:14">
      <c r="A709" s="1" t="s">
        <v>1671</v>
      </c>
      <c r="B709" s="1">
        <v>0</v>
      </c>
      <c r="C709" s="1">
        <v>0</v>
      </c>
      <c r="D709" s="1" t="s">
        <v>4</v>
      </c>
      <c r="E709" s="1" t="s">
        <v>4</v>
      </c>
      <c r="F709" s="1">
        <v>0</v>
      </c>
      <c r="G709" s="1">
        <v>0</v>
      </c>
      <c r="H709" s="1" t="s">
        <v>4</v>
      </c>
      <c r="I709" s="1" t="s">
        <v>4</v>
      </c>
      <c r="J709" s="1"/>
      <c r="K709" s="16" t="s">
        <v>36</v>
      </c>
      <c r="L709" s="16" t="s">
        <v>42</v>
      </c>
      <c r="M709" t="b">
        <f t="shared" si="22"/>
        <v>1</v>
      </c>
      <c r="N709" t="b">
        <f t="shared" si="23"/>
        <v>1</v>
      </c>
    </row>
    <row r="710" spans="1:14">
      <c r="A710" s="1" t="s">
        <v>1672</v>
      </c>
      <c r="B710" s="1">
        <v>10089.65</v>
      </c>
      <c r="C710" s="1">
        <v>10001.25</v>
      </c>
      <c r="D710" s="1" t="s">
        <v>1</v>
      </c>
      <c r="E710" s="1" t="s">
        <v>1</v>
      </c>
      <c r="F710" s="1">
        <v>6458.99</v>
      </c>
      <c r="G710" s="1">
        <v>5516.77</v>
      </c>
      <c r="H710" s="1" t="s">
        <v>1</v>
      </c>
      <c r="I710" s="1" t="s">
        <v>1</v>
      </c>
      <c r="J710" s="1"/>
      <c r="K710" s="16" t="s">
        <v>36</v>
      </c>
      <c r="L710" s="16" t="s">
        <v>29</v>
      </c>
      <c r="M710" t="b">
        <f t="shared" si="22"/>
        <v>1</v>
      </c>
      <c r="N710" t="b">
        <f t="shared" si="23"/>
        <v>1</v>
      </c>
    </row>
    <row r="711" spans="1:14">
      <c r="A711" s="1" t="s">
        <v>1673</v>
      </c>
      <c r="B711" s="1">
        <v>31.61</v>
      </c>
      <c r="C711" s="1">
        <v>32.130000000000003</v>
      </c>
      <c r="D711" s="1" t="s">
        <v>3</v>
      </c>
      <c r="E711" s="1" t="s">
        <v>3</v>
      </c>
      <c r="F711" s="1">
        <v>15.459</v>
      </c>
      <c r="G711" s="1">
        <v>11.016999999999999</v>
      </c>
      <c r="H711" s="1" t="s">
        <v>3</v>
      </c>
      <c r="I711" s="1" t="s">
        <v>3</v>
      </c>
      <c r="J711" s="1"/>
      <c r="K711" s="16" t="s">
        <v>36</v>
      </c>
      <c r="L711" s="16" t="s">
        <v>42</v>
      </c>
      <c r="M711" t="b">
        <f t="shared" si="22"/>
        <v>1</v>
      </c>
      <c r="N711" t="b">
        <f t="shared" si="23"/>
        <v>1</v>
      </c>
    </row>
    <row r="712" spans="1:14">
      <c r="A712" s="1" t="s">
        <v>1674</v>
      </c>
      <c r="B712" s="1">
        <v>183.34</v>
      </c>
      <c r="C712" s="1">
        <v>170.12</v>
      </c>
      <c r="D712" s="1" t="s">
        <v>1</v>
      </c>
      <c r="E712" s="1" t="s">
        <v>1</v>
      </c>
      <c r="F712" s="1">
        <v>183.34</v>
      </c>
      <c r="G712" s="1">
        <v>170.12</v>
      </c>
      <c r="H712" s="1" t="s">
        <v>1</v>
      </c>
      <c r="I712" s="1" t="s">
        <v>1</v>
      </c>
      <c r="J712" s="1"/>
      <c r="K712" s="16" t="s">
        <v>30</v>
      </c>
      <c r="L712" s="16" t="s">
        <v>29</v>
      </c>
      <c r="M712" t="b">
        <f t="shared" si="22"/>
        <v>1</v>
      </c>
      <c r="N712" t="b">
        <f t="shared" si="23"/>
        <v>1</v>
      </c>
    </row>
    <row r="713" spans="1:14">
      <c r="A713" s="1" t="s">
        <v>1675</v>
      </c>
      <c r="B713" s="1">
        <v>3555.9</v>
      </c>
      <c r="C713" s="1">
        <v>3556.5</v>
      </c>
      <c r="D713" s="1" t="s">
        <v>1</v>
      </c>
      <c r="E713" s="1" t="s">
        <v>1</v>
      </c>
      <c r="F713" s="1">
        <v>2085</v>
      </c>
      <c r="G713" s="1">
        <v>1781.45</v>
      </c>
      <c r="H713" s="1" t="s">
        <v>1</v>
      </c>
      <c r="I713" s="1" t="s">
        <v>1</v>
      </c>
      <c r="J713" s="1"/>
      <c r="K713" s="16" t="s">
        <v>36</v>
      </c>
      <c r="L713" s="16" t="s">
        <v>54</v>
      </c>
      <c r="M713" t="b">
        <f t="shared" si="22"/>
        <v>1</v>
      </c>
      <c r="N713" t="b">
        <f t="shared" si="23"/>
        <v>1</v>
      </c>
    </row>
    <row r="714" spans="1:14">
      <c r="A714" s="1" t="s">
        <v>1676</v>
      </c>
      <c r="B714" s="1">
        <v>4346.8500000000004</v>
      </c>
      <c r="C714" s="1">
        <v>4284.75</v>
      </c>
      <c r="D714" s="1" t="s">
        <v>1</v>
      </c>
      <c r="E714" s="1" t="s">
        <v>1</v>
      </c>
      <c r="F714" s="1">
        <v>3183.105</v>
      </c>
      <c r="G714" s="1">
        <v>2996.49</v>
      </c>
      <c r="H714" s="1" t="s">
        <v>1</v>
      </c>
      <c r="I714" s="1" t="s">
        <v>1</v>
      </c>
      <c r="J714" s="1"/>
      <c r="K714" s="16" t="s">
        <v>36</v>
      </c>
      <c r="L714" s="16" t="s">
        <v>54</v>
      </c>
      <c r="M714" t="b">
        <f t="shared" si="22"/>
        <v>1</v>
      </c>
      <c r="N714" t="b">
        <f t="shared" si="23"/>
        <v>1</v>
      </c>
    </row>
    <row r="715" spans="1:14">
      <c r="A715" s="1" t="s">
        <v>1677</v>
      </c>
      <c r="B715" s="1">
        <v>57942.78</v>
      </c>
      <c r="C715" s="1">
        <v>47206.57</v>
      </c>
      <c r="D715" s="1" t="s">
        <v>1</v>
      </c>
      <c r="E715" s="1" t="s">
        <v>1</v>
      </c>
      <c r="F715" s="1">
        <v>47667.14</v>
      </c>
      <c r="G715" s="1">
        <v>33379.300000000003</v>
      </c>
      <c r="H715" s="1" t="s">
        <v>1</v>
      </c>
      <c r="I715" s="1" t="s">
        <v>1</v>
      </c>
      <c r="J715" s="1"/>
      <c r="K715" s="16" t="s">
        <v>30</v>
      </c>
      <c r="L715" s="16" t="s">
        <v>29</v>
      </c>
      <c r="M715" t="b">
        <f t="shared" si="22"/>
        <v>1</v>
      </c>
      <c r="N715" t="b">
        <f t="shared" si="23"/>
        <v>1</v>
      </c>
    </row>
    <row r="716" spans="1:14">
      <c r="A716" s="1" t="s">
        <v>1678</v>
      </c>
      <c r="B716" s="1">
        <v>35550.5</v>
      </c>
      <c r="C716" s="1">
        <v>32071.1</v>
      </c>
      <c r="D716" s="1" t="s">
        <v>1</v>
      </c>
      <c r="E716" s="1" t="s">
        <v>1</v>
      </c>
      <c r="F716" s="1">
        <v>27763</v>
      </c>
      <c r="G716" s="1">
        <v>22206.28</v>
      </c>
      <c r="H716" s="1" t="s">
        <v>1</v>
      </c>
      <c r="I716" s="1" t="s">
        <v>1</v>
      </c>
      <c r="J716" s="1"/>
      <c r="K716" s="16" t="s">
        <v>36</v>
      </c>
      <c r="L716" s="16" t="s">
        <v>29</v>
      </c>
      <c r="M716" t="b">
        <f t="shared" si="22"/>
        <v>1</v>
      </c>
      <c r="N716" t="b">
        <f t="shared" si="23"/>
        <v>1</v>
      </c>
    </row>
    <row r="717" spans="1:14">
      <c r="A717" s="1" t="s">
        <v>1679</v>
      </c>
      <c r="B717" s="1">
        <v>58425.1</v>
      </c>
      <c r="C717" s="1">
        <v>57935.199999999997</v>
      </c>
      <c r="D717" s="1" t="s">
        <v>1</v>
      </c>
      <c r="E717" s="1" t="s">
        <v>1</v>
      </c>
      <c r="F717" s="1">
        <v>39267.86</v>
      </c>
      <c r="G717" s="1">
        <v>33298.129999999997</v>
      </c>
      <c r="H717" s="1" t="s">
        <v>1</v>
      </c>
      <c r="I717" s="1" t="s">
        <v>1</v>
      </c>
      <c r="J717" s="1"/>
      <c r="K717" s="16" t="s">
        <v>36</v>
      </c>
      <c r="L717" s="16" t="s">
        <v>29</v>
      </c>
      <c r="M717" t="b">
        <f t="shared" si="22"/>
        <v>1</v>
      </c>
      <c r="N717" t="b">
        <f t="shared" si="23"/>
        <v>1</v>
      </c>
    </row>
    <row r="718" spans="1:14">
      <c r="A718" s="1" t="s">
        <v>1680</v>
      </c>
      <c r="B718" s="1">
        <v>5391</v>
      </c>
      <c r="C718" s="1">
        <v>5389.3</v>
      </c>
      <c r="D718" s="1" t="s">
        <v>1</v>
      </c>
      <c r="E718" s="1" t="s">
        <v>1</v>
      </c>
      <c r="F718" s="1">
        <v>3950</v>
      </c>
      <c r="G718" s="1">
        <v>3195.05</v>
      </c>
      <c r="H718" s="1" t="s">
        <v>1</v>
      </c>
      <c r="I718" s="1" t="s">
        <v>1</v>
      </c>
      <c r="J718" s="1"/>
      <c r="K718" s="16" t="s">
        <v>36</v>
      </c>
      <c r="L718" s="16" t="s">
        <v>29</v>
      </c>
      <c r="M718" t="b">
        <f t="shared" si="22"/>
        <v>1</v>
      </c>
      <c r="N718" t="b">
        <f t="shared" si="23"/>
        <v>1</v>
      </c>
    </row>
    <row r="719" spans="1:14">
      <c r="A719" s="1" t="s">
        <v>1681</v>
      </c>
      <c r="B719" s="1">
        <v>32038.400000000001</v>
      </c>
      <c r="C719" s="1">
        <v>12156.45</v>
      </c>
      <c r="D719" s="1" t="s">
        <v>1</v>
      </c>
      <c r="E719" s="1" t="s">
        <v>1</v>
      </c>
      <c r="F719" s="1">
        <v>31559.15</v>
      </c>
      <c r="G719" s="1">
        <v>10761.85</v>
      </c>
      <c r="H719" s="1" t="s">
        <v>1</v>
      </c>
      <c r="I719" s="1" t="s">
        <v>1</v>
      </c>
      <c r="J719" s="1"/>
      <c r="K719" s="16" t="s">
        <v>36</v>
      </c>
      <c r="L719" s="16" t="s">
        <v>29</v>
      </c>
      <c r="M719" t="b">
        <f t="shared" si="22"/>
        <v>1</v>
      </c>
      <c r="N719" t="b">
        <f t="shared" si="23"/>
        <v>1</v>
      </c>
    </row>
    <row r="720" spans="1:14">
      <c r="A720" s="1" t="s">
        <v>1682</v>
      </c>
      <c r="B720" s="1">
        <v>16123.45</v>
      </c>
      <c r="C720" s="1">
        <v>14421.15</v>
      </c>
      <c r="D720" s="1" t="s">
        <v>1</v>
      </c>
      <c r="E720" s="1" t="s">
        <v>1</v>
      </c>
      <c r="F720" s="1">
        <v>15534.13</v>
      </c>
      <c r="G720" s="1">
        <v>13444.39</v>
      </c>
      <c r="H720" s="1" t="s">
        <v>1</v>
      </c>
      <c r="I720" s="1" t="s">
        <v>1</v>
      </c>
      <c r="J720" s="1"/>
      <c r="K720" s="16" t="s">
        <v>30</v>
      </c>
      <c r="L720" s="16" t="s">
        <v>29</v>
      </c>
      <c r="M720" t="b">
        <f t="shared" si="22"/>
        <v>1</v>
      </c>
      <c r="N720" t="b">
        <f t="shared" si="23"/>
        <v>1</v>
      </c>
    </row>
    <row r="721" spans="1:14">
      <c r="A721" s="1" t="s">
        <v>1683</v>
      </c>
      <c r="B721" s="1">
        <v>96936.3</v>
      </c>
      <c r="C721" s="1">
        <v>92041.7</v>
      </c>
      <c r="D721" s="1" t="s">
        <v>1</v>
      </c>
      <c r="E721" s="1" t="s">
        <v>1</v>
      </c>
      <c r="F721" s="1">
        <v>95399.91</v>
      </c>
      <c r="G721" s="1">
        <v>87005.37</v>
      </c>
      <c r="H721" s="1" t="s">
        <v>1</v>
      </c>
      <c r="I721" s="1" t="s">
        <v>1</v>
      </c>
      <c r="J721" s="1"/>
      <c r="K721" s="16" t="s">
        <v>30</v>
      </c>
      <c r="L721" s="16" t="s">
        <v>29</v>
      </c>
      <c r="M721" t="b">
        <f t="shared" si="22"/>
        <v>1</v>
      </c>
      <c r="N721" t="b">
        <f t="shared" si="23"/>
        <v>1</v>
      </c>
    </row>
    <row r="722" spans="1:14">
      <c r="A722" s="1" t="s">
        <v>1684</v>
      </c>
      <c r="B722" s="1">
        <v>0</v>
      </c>
      <c r="C722" s="1">
        <v>0</v>
      </c>
      <c r="D722" s="1" t="s">
        <v>4</v>
      </c>
      <c r="E722" s="1" t="s">
        <v>4</v>
      </c>
      <c r="F722" s="1">
        <v>0</v>
      </c>
      <c r="G722" s="1">
        <v>0</v>
      </c>
      <c r="H722" s="1" t="s">
        <v>4</v>
      </c>
      <c r="I722" s="1" t="s">
        <v>4</v>
      </c>
      <c r="J722" s="1"/>
      <c r="K722" s="16" t="s">
        <v>36</v>
      </c>
      <c r="L722" s="16" t="s">
        <v>71</v>
      </c>
      <c r="M722" t="b">
        <f t="shared" si="22"/>
        <v>1</v>
      </c>
      <c r="N722" t="b">
        <f t="shared" si="23"/>
        <v>1</v>
      </c>
    </row>
    <row r="723" spans="1:14">
      <c r="A723" s="1" t="s">
        <v>1685</v>
      </c>
      <c r="B723" s="1">
        <v>1026.5999999999999</v>
      </c>
      <c r="C723" s="1">
        <v>1031.3</v>
      </c>
      <c r="D723" s="1" t="s">
        <v>1</v>
      </c>
      <c r="E723" s="1" t="s">
        <v>1</v>
      </c>
      <c r="F723" s="1">
        <v>656.8</v>
      </c>
      <c r="G723" s="1">
        <v>737.11</v>
      </c>
      <c r="H723" s="1" t="s">
        <v>1</v>
      </c>
      <c r="I723" s="1" t="s">
        <v>1</v>
      </c>
      <c r="J723" s="1"/>
      <c r="K723" s="16" t="s">
        <v>36</v>
      </c>
      <c r="L723" s="16" t="s">
        <v>54</v>
      </c>
      <c r="M723" t="b">
        <f t="shared" si="22"/>
        <v>1</v>
      </c>
      <c r="N723" t="b">
        <f t="shared" si="23"/>
        <v>1</v>
      </c>
    </row>
    <row r="724" spans="1:14">
      <c r="A724" s="1" t="s">
        <v>1686</v>
      </c>
      <c r="B724" s="1">
        <v>8079.55</v>
      </c>
      <c r="C724" s="1">
        <v>4202.7</v>
      </c>
      <c r="D724" s="1" t="s">
        <v>1</v>
      </c>
      <c r="E724" s="1" t="s">
        <v>1</v>
      </c>
      <c r="F724" s="1">
        <v>6684.875</v>
      </c>
      <c r="G724" s="1">
        <v>2407.875</v>
      </c>
      <c r="H724" s="1" t="s">
        <v>1</v>
      </c>
      <c r="I724" s="1" t="s">
        <v>1</v>
      </c>
      <c r="J724" s="1"/>
      <c r="K724" s="16" t="s">
        <v>36</v>
      </c>
      <c r="L724" s="16" t="s">
        <v>29</v>
      </c>
      <c r="M724" t="b">
        <f t="shared" si="22"/>
        <v>1</v>
      </c>
      <c r="N724" t="b">
        <f t="shared" si="23"/>
        <v>1</v>
      </c>
    </row>
    <row r="725" spans="1:14">
      <c r="A725" s="1" t="s">
        <v>1687</v>
      </c>
      <c r="B725" s="1">
        <v>103.9713</v>
      </c>
      <c r="C725" s="1">
        <v>103.9969</v>
      </c>
      <c r="D725" s="1" t="s">
        <v>1</v>
      </c>
      <c r="E725" s="1" t="s">
        <v>1</v>
      </c>
      <c r="F725" s="1">
        <v>61.151679999999999</v>
      </c>
      <c r="G725" s="1">
        <v>53.593389999999999</v>
      </c>
      <c r="H725" s="1" t="s">
        <v>2</v>
      </c>
      <c r="I725" s="1" t="s">
        <v>2</v>
      </c>
      <c r="J725" s="1"/>
      <c r="K725" s="16" t="s">
        <v>36</v>
      </c>
      <c r="L725" s="16" t="s">
        <v>964</v>
      </c>
      <c r="M725" t="b">
        <f t="shared" si="22"/>
        <v>0</v>
      </c>
      <c r="N725" t="b">
        <f t="shared" si="23"/>
        <v>1</v>
      </c>
    </row>
    <row r="726" spans="1:14">
      <c r="A726" s="1" t="s">
        <v>1688</v>
      </c>
      <c r="B726" s="1">
        <v>4842</v>
      </c>
      <c r="C726" s="1">
        <v>4070.3</v>
      </c>
      <c r="D726" s="1" t="s">
        <v>1</v>
      </c>
      <c r="E726" s="1" t="s">
        <v>1</v>
      </c>
      <c r="F726" s="1">
        <v>4340.8999999999996</v>
      </c>
      <c r="G726" s="1">
        <v>3630.3</v>
      </c>
      <c r="H726" s="1" t="s">
        <v>1</v>
      </c>
      <c r="I726" s="1" t="s">
        <v>1</v>
      </c>
      <c r="J726" s="1"/>
      <c r="K726" s="16" t="s">
        <v>30</v>
      </c>
      <c r="L726" s="16" t="s">
        <v>29</v>
      </c>
      <c r="M726" t="b">
        <f t="shared" si="22"/>
        <v>1</v>
      </c>
      <c r="N726" t="b">
        <f t="shared" si="23"/>
        <v>1</v>
      </c>
    </row>
    <row r="727" spans="1:14">
      <c r="A727" s="1" t="s">
        <v>1689</v>
      </c>
      <c r="B727" s="1">
        <v>7379.75</v>
      </c>
      <c r="C727" s="1">
        <v>7293.2</v>
      </c>
      <c r="D727" s="1" t="s">
        <v>1</v>
      </c>
      <c r="E727" s="1" t="s">
        <v>1</v>
      </c>
      <c r="F727" s="1">
        <v>4891.875</v>
      </c>
      <c r="G727" s="1">
        <v>4707.8</v>
      </c>
      <c r="H727" s="1" t="s">
        <v>1</v>
      </c>
      <c r="I727" s="1" t="s">
        <v>1</v>
      </c>
      <c r="J727" s="1"/>
      <c r="K727" s="16" t="s">
        <v>36</v>
      </c>
      <c r="L727" s="16" t="s">
        <v>29</v>
      </c>
      <c r="M727" t="b">
        <f t="shared" si="22"/>
        <v>1</v>
      </c>
      <c r="N727" t="b">
        <f t="shared" si="23"/>
        <v>1</v>
      </c>
    </row>
    <row r="728" spans="1:14">
      <c r="A728" s="1" t="s">
        <v>1690</v>
      </c>
      <c r="B728" s="1">
        <v>29656.2</v>
      </c>
      <c r="C728" s="1">
        <v>29555.8</v>
      </c>
      <c r="D728" s="1" t="s">
        <v>1</v>
      </c>
      <c r="E728" s="1" t="s">
        <v>1</v>
      </c>
      <c r="F728" s="1">
        <v>17459.87</v>
      </c>
      <c r="G728" s="1">
        <v>14864.7</v>
      </c>
      <c r="H728" s="1" t="s">
        <v>1</v>
      </c>
      <c r="I728" s="1" t="s">
        <v>1</v>
      </c>
      <c r="J728" s="1"/>
      <c r="K728" s="16" t="s">
        <v>36</v>
      </c>
      <c r="L728" s="16" t="s">
        <v>29</v>
      </c>
      <c r="M728" t="b">
        <f t="shared" si="22"/>
        <v>1</v>
      </c>
      <c r="N728" t="b">
        <f t="shared" si="23"/>
        <v>1</v>
      </c>
    </row>
    <row r="729" spans="1:14">
      <c r="A729" s="1" t="s">
        <v>1691</v>
      </c>
      <c r="B729" s="1">
        <v>1810.8</v>
      </c>
      <c r="C729" s="1">
        <v>1772.6</v>
      </c>
      <c r="D729" s="1" t="s">
        <v>1</v>
      </c>
      <c r="E729" s="1" t="s">
        <v>1</v>
      </c>
      <c r="F729" s="1">
        <v>1322.38</v>
      </c>
      <c r="G729" s="1">
        <v>946.88</v>
      </c>
      <c r="H729" s="1" t="s">
        <v>1</v>
      </c>
      <c r="I729" s="1" t="s">
        <v>1</v>
      </c>
      <c r="J729" s="1"/>
      <c r="K729" s="16" t="s">
        <v>36</v>
      </c>
      <c r="L729" s="16" t="s">
        <v>29</v>
      </c>
      <c r="M729" t="b">
        <f t="shared" si="22"/>
        <v>1</v>
      </c>
      <c r="N729" t="b">
        <f t="shared" si="23"/>
        <v>1</v>
      </c>
    </row>
    <row r="730" spans="1:14">
      <c r="A730" s="1" t="s">
        <v>1692</v>
      </c>
      <c r="B730" s="1">
        <v>107674.2</v>
      </c>
      <c r="C730" s="1">
        <v>106727.9</v>
      </c>
      <c r="D730" s="1" t="s">
        <v>1</v>
      </c>
      <c r="E730" s="1" t="s">
        <v>1</v>
      </c>
      <c r="F730" s="1">
        <v>74791.789999999994</v>
      </c>
      <c r="G730" s="1">
        <v>69896.259999999995</v>
      </c>
      <c r="H730" s="1" t="s">
        <v>1</v>
      </c>
      <c r="I730" s="1" t="s">
        <v>1</v>
      </c>
      <c r="J730" s="1"/>
      <c r="K730" s="16" t="s">
        <v>36</v>
      </c>
      <c r="L730" s="16" t="s">
        <v>29</v>
      </c>
      <c r="M730" t="b">
        <f t="shared" si="22"/>
        <v>1</v>
      </c>
      <c r="N730" t="b">
        <f t="shared" si="23"/>
        <v>1</v>
      </c>
    </row>
    <row r="731" spans="1:14">
      <c r="A731" s="1" t="s">
        <v>1693</v>
      </c>
      <c r="B731" s="1">
        <v>571.25</v>
      </c>
      <c r="C731" s="1">
        <v>571.29999999999995</v>
      </c>
      <c r="D731" s="1" t="s">
        <v>1</v>
      </c>
      <c r="E731" s="1" t="s">
        <v>1</v>
      </c>
      <c r="F731" s="1">
        <v>299.07499999999999</v>
      </c>
      <c r="G731" s="1">
        <v>350.17</v>
      </c>
      <c r="H731" s="1" t="s">
        <v>1</v>
      </c>
      <c r="I731" s="1" t="s">
        <v>1</v>
      </c>
      <c r="J731" s="1"/>
      <c r="K731" s="16" t="s">
        <v>36</v>
      </c>
      <c r="L731" s="16" t="s">
        <v>29</v>
      </c>
      <c r="M731" t="b">
        <f t="shared" si="22"/>
        <v>1</v>
      </c>
      <c r="N731" t="b">
        <f t="shared" si="23"/>
        <v>1</v>
      </c>
    </row>
    <row r="732" spans="1:14">
      <c r="A732" s="1" t="s">
        <v>1694</v>
      </c>
      <c r="B732" s="1">
        <v>5073.5739999999996</v>
      </c>
      <c r="C732" s="1">
        <v>5075.6760000000004</v>
      </c>
      <c r="D732" s="1" t="s">
        <v>1</v>
      </c>
      <c r="E732" s="1" t="s">
        <v>1</v>
      </c>
      <c r="F732" s="1">
        <v>3179.58</v>
      </c>
      <c r="G732" s="1">
        <v>2461.3510000000001</v>
      </c>
      <c r="H732" s="1" t="s">
        <v>1</v>
      </c>
      <c r="I732" s="1" t="s">
        <v>1</v>
      </c>
      <c r="J732" s="1"/>
      <c r="K732" s="16" t="s">
        <v>36</v>
      </c>
      <c r="L732" s="16" t="s">
        <v>29</v>
      </c>
      <c r="M732" t="b">
        <f t="shared" si="22"/>
        <v>1</v>
      </c>
      <c r="N732" t="b">
        <f t="shared" si="23"/>
        <v>1</v>
      </c>
    </row>
    <row r="733" spans="1:14">
      <c r="A733" s="1" t="s">
        <v>1695</v>
      </c>
      <c r="B733" s="1">
        <v>6254.7</v>
      </c>
      <c r="C733" s="1">
        <v>6240.6</v>
      </c>
      <c r="D733" s="1" t="s">
        <v>1</v>
      </c>
      <c r="E733" s="1" t="s">
        <v>1</v>
      </c>
      <c r="F733" s="1">
        <v>3245.13</v>
      </c>
      <c r="G733" s="1">
        <v>3193.99</v>
      </c>
      <c r="H733" s="1" t="s">
        <v>1</v>
      </c>
      <c r="I733" s="1" t="s">
        <v>1</v>
      </c>
      <c r="J733" s="1"/>
      <c r="K733" s="16" t="s">
        <v>36</v>
      </c>
      <c r="L733" s="16" t="s">
        <v>29</v>
      </c>
      <c r="M733" t="b">
        <f t="shared" si="22"/>
        <v>1</v>
      </c>
      <c r="N733" t="b">
        <f t="shared" si="23"/>
        <v>1</v>
      </c>
    </row>
    <row r="734" spans="1:14">
      <c r="A734" s="1" t="s">
        <v>1696</v>
      </c>
      <c r="B734" s="1">
        <v>4622.8999999999996</v>
      </c>
      <c r="C734" s="1">
        <v>4591</v>
      </c>
      <c r="D734" s="1" t="s">
        <v>1</v>
      </c>
      <c r="E734" s="1" t="s">
        <v>1</v>
      </c>
      <c r="F734" s="1">
        <v>2451.1</v>
      </c>
      <c r="G734" s="1">
        <v>2381.92</v>
      </c>
      <c r="H734" s="1" t="s">
        <v>1</v>
      </c>
      <c r="I734" s="1" t="s">
        <v>1</v>
      </c>
      <c r="J734" s="1"/>
      <c r="K734" s="16" t="s">
        <v>36</v>
      </c>
      <c r="L734" s="16" t="s">
        <v>29</v>
      </c>
      <c r="M734" t="b">
        <f t="shared" si="22"/>
        <v>1</v>
      </c>
      <c r="N734" t="b">
        <f t="shared" si="23"/>
        <v>1</v>
      </c>
    </row>
    <row r="735" spans="1:14">
      <c r="A735" s="1" t="s">
        <v>1697</v>
      </c>
      <c r="B735" s="1">
        <v>3953.75</v>
      </c>
      <c r="C735" s="1">
        <v>3961.3</v>
      </c>
      <c r="D735" s="1" t="s">
        <v>1</v>
      </c>
      <c r="E735" s="1" t="s">
        <v>1</v>
      </c>
      <c r="F735" s="1">
        <v>3582.375</v>
      </c>
      <c r="G735" s="1">
        <v>2716.02</v>
      </c>
      <c r="H735" s="1" t="s">
        <v>1</v>
      </c>
      <c r="I735" s="1" t="s">
        <v>1</v>
      </c>
      <c r="J735" s="1"/>
      <c r="K735" s="16" t="s">
        <v>30</v>
      </c>
      <c r="L735" s="16" t="s">
        <v>29</v>
      </c>
      <c r="M735" t="b">
        <f t="shared" si="22"/>
        <v>1</v>
      </c>
      <c r="N735" t="b">
        <f t="shared" si="23"/>
        <v>1</v>
      </c>
    </row>
    <row r="736" spans="1:14">
      <c r="A736" s="1" t="s">
        <v>1698</v>
      </c>
      <c r="B736" s="1">
        <v>0</v>
      </c>
      <c r="C736" s="1">
        <v>0</v>
      </c>
      <c r="D736" s="1" t="s">
        <v>4</v>
      </c>
      <c r="E736" s="1" t="s">
        <v>4</v>
      </c>
      <c r="F736" s="1">
        <v>0</v>
      </c>
      <c r="G736" s="1">
        <v>0</v>
      </c>
      <c r="H736" s="1" t="s">
        <v>4</v>
      </c>
      <c r="I736" s="1" t="s">
        <v>4</v>
      </c>
      <c r="J736" s="1"/>
      <c r="K736" s="16" t="s">
        <v>36</v>
      </c>
      <c r="L736" s="16" t="s">
        <v>29</v>
      </c>
      <c r="M736" t="b">
        <f t="shared" si="22"/>
        <v>1</v>
      </c>
      <c r="N736" t="b">
        <f t="shared" si="23"/>
        <v>1</v>
      </c>
    </row>
    <row r="737" spans="1:14">
      <c r="A737" s="1" t="s">
        <v>1699</v>
      </c>
      <c r="B737" s="1">
        <v>3981.4</v>
      </c>
      <c r="C737" s="1">
        <v>3984.9</v>
      </c>
      <c r="D737" s="1" t="s">
        <v>1</v>
      </c>
      <c r="E737" s="1" t="s">
        <v>1</v>
      </c>
      <c r="F737" s="1">
        <v>3981.4</v>
      </c>
      <c r="G737" s="1">
        <v>3984.9</v>
      </c>
      <c r="H737" s="1" t="s">
        <v>1</v>
      </c>
      <c r="I737" s="1" t="s">
        <v>1</v>
      </c>
      <c r="J737" s="1"/>
      <c r="K737" s="16" t="s">
        <v>30</v>
      </c>
      <c r="L737" s="16" t="s">
        <v>29</v>
      </c>
      <c r="M737" t="b">
        <f t="shared" si="22"/>
        <v>1</v>
      </c>
      <c r="N737" t="b">
        <f t="shared" si="23"/>
        <v>1</v>
      </c>
    </row>
    <row r="738" spans="1:14">
      <c r="A738" s="1" t="s">
        <v>1700</v>
      </c>
      <c r="B738" s="1">
        <v>3104.95</v>
      </c>
      <c r="C738" s="1">
        <v>3106.85</v>
      </c>
      <c r="D738" s="1" t="s">
        <v>1</v>
      </c>
      <c r="E738" s="1" t="s">
        <v>1</v>
      </c>
      <c r="F738" s="1">
        <v>1922.9</v>
      </c>
      <c r="G738" s="1">
        <v>2309.625</v>
      </c>
      <c r="H738" s="1" t="s">
        <v>1</v>
      </c>
      <c r="I738" s="1" t="s">
        <v>1</v>
      </c>
      <c r="J738" s="1"/>
      <c r="K738" s="16" t="s">
        <v>36</v>
      </c>
      <c r="L738" s="16" t="s">
        <v>29</v>
      </c>
      <c r="M738" t="b">
        <f t="shared" si="22"/>
        <v>1</v>
      </c>
      <c r="N738" t="b">
        <f t="shared" si="23"/>
        <v>1</v>
      </c>
    </row>
    <row r="739" spans="1:14">
      <c r="A739" s="1" t="s">
        <v>1701</v>
      </c>
      <c r="B739" s="1">
        <v>169.8</v>
      </c>
      <c r="C739" s="1">
        <v>165.15</v>
      </c>
      <c r="D739" s="1" t="s">
        <v>1</v>
      </c>
      <c r="E739" s="1" t="s">
        <v>1</v>
      </c>
      <c r="F739" s="1">
        <v>167.47499999999999</v>
      </c>
      <c r="G739" s="1">
        <v>82.575000000000003</v>
      </c>
      <c r="H739" s="1" t="s">
        <v>1</v>
      </c>
      <c r="I739" s="1" t="s">
        <v>2</v>
      </c>
      <c r="J739" s="1" t="s">
        <v>2617</v>
      </c>
      <c r="K739" s="16" t="s">
        <v>30</v>
      </c>
      <c r="L739" s="16" t="s">
        <v>71</v>
      </c>
      <c r="M739" t="b">
        <f t="shared" si="22"/>
        <v>1</v>
      </c>
      <c r="N739" t="b">
        <f t="shared" si="23"/>
        <v>0</v>
      </c>
    </row>
    <row r="740" spans="1:14">
      <c r="A740" s="1" t="s">
        <v>1702</v>
      </c>
      <c r="B740" s="1">
        <v>10</v>
      </c>
      <c r="C740" s="1">
        <v>10</v>
      </c>
      <c r="D740" s="1" t="s">
        <v>3</v>
      </c>
      <c r="E740" s="1" t="s">
        <v>3</v>
      </c>
      <c r="F740" s="1">
        <v>10</v>
      </c>
      <c r="G740" s="1">
        <v>10</v>
      </c>
      <c r="H740" s="1" t="s">
        <v>3</v>
      </c>
      <c r="I740" s="1" t="s">
        <v>3</v>
      </c>
      <c r="J740" s="1"/>
      <c r="K740" s="16" t="s">
        <v>30</v>
      </c>
      <c r="L740" s="16" t="s">
        <v>71</v>
      </c>
      <c r="M740" t="b">
        <f t="shared" si="22"/>
        <v>1</v>
      </c>
      <c r="N740" t="b">
        <f t="shared" si="23"/>
        <v>1</v>
      </c>
    </row>
    <row r="741" spans="1:14">
      <c r="A741" s="1" t="s">
        <v>1703</v>
      </c>
      <c r="B741" s="1">
        <v>94709.7</v>
      </c>
      <c r="C741" s="1">
        <v>89491.4</v>
      </c>
      <c r="D741" s="1" t="s">
        <v>1</v>
      </c>
      <c r="E741" s="1" t="s">
        <v>1</v>
      </c>
      <c r="F741" s="1">
        <v>94709.7</v>
      </c>
      <c r="G741" s="1">
        <v>89491.4</v>
      </c>
      <c r="H741" s="1" t="s">
        <v>1</v>
      </c>
      <c r="I741" s="1" t="s">
        <v>1</v>
      </c>
      <c r="J741" s="1"/>
      <c r="K741" s="16" t="s">
        <v>30</v>
      </c>
      <c r="L741" s="16" t="s">
        <v>29</v>
      </c>
      <c r="M741" t="b">
        <f t="shared" si="22"/>
        <v>1</v>
      </c>
      <c r="N741" t="b">
        <f t="shared" si="23"/>
        <v>1</v>
      </c>
    </row>
    <row r="742" spans="1:14">
      <c r="A742" s="1" t="s">
        <v>1704</v>
      </c>
      <c r="B742" s="1">
        <v>15612.2</v>
      </c>
      <c r="C742" s="1">
        <v>10778.9</v>
      </c>
      <c r="D742" s="1" t="s">
        <v>1</v>
      </c>
      <c r="E742" s="1" t="s">
        <v>1</v>
      </c>
      <c r="F742" s="1">
        <v>15612.2</v>
      </c>
      <c r="G742" s="1">
        <v>10778.9</v>
      </c>
      <c r="H742" s="1" t="s">
        <v>1</v>
      </c>
      <c r="I742" s="1" t="s">
        <v>1</v>
      </c>
      <c r="J742" s="1"/>
      <c r="K742" s="16" t="s">
        <v>30</v>
      </c>
      <c r="L742" s="16" t="s">
        <v>29</v>
      </c>
      <c r="M742" t="b">
        <f t="shared" si="22"/>
        <v>1</v>
      </c>
      <c r="N742" t="b">
        <f t="shared" si="23"/>
        <v>1</v>
      </c>
    </row>
    <row r="743" spans="1:14">
      <c r="A743" s="1" t="s">
        <v>1705</v>
      </c>
      <c r="B743" s="1">
        <v>192.05</v>
      </c>
      <c r="C743" s="1">
        <v>192.3</v>
      </c>
      <c r="D743" s="1" t="s">
        <v>1</v>
      </c>
      <c r="E743" s="1" t="s">
        <v>1</v>
      </c>
      <c r="F743" s="1">
        <v>70.435000000000002</v>
      </c>
      <c r="G743" s="1">
        <v>174.15</v>
      </c>
      <c r="H743" s="1" t="s">
        <v>2</v>
      </c>
      <c r="I743" s="1" t="s">
        <v>1</v>
      </c>
      <c r="J743" s="1" t="s">
        <v>2618</v>
      </c>
      <c r="K743" s="16" t="s">
        <v>36</v>
      </c>
      <c r="L743" s="16" t="s">
        <v>29</v>
      </c>
      <c r="M743" t="b">
        <f t="shared" si="22"/>
        <v>0</v>
      </c>
      <c r="N743" t="b">
        <f t="shared" si="23"/>
        <v>0</v>
      </c>
    </row>
    <row r="744" spans="1:14">
      <c r="A744" s="1" t="s">
        <v>1706</v>
      </c>
      <c r="B744" s="1">
        <v>4003</v>
      </c>
      <c r="C744" s="1">
        <v>4007.1</v>
      </c>
      <c r="D744" s="1" t="s">
        <v>1</v>
      </c>
      <c r="E744" s="1" t="s">
        <v>1</v>
      </c>
      <c r="F744" s="1">
        <v>3268.57</v>
      </c>
      <c r="G744" s="1">
        <v>2092.21</v>
      </c>
      <c r="H744" s="1" t="s">
        <v>1</v>
      </c>
      <c r="I744" s="1" t="s">
        <v>1</v>
      </c>
      <c r="J744" s="1"/>
      <c r="K744" s="16" t="s">
        <v>36</v>
      </c>
      <c r="L744" s="16" t="s">
        <v>29</v>
      </c>
      <c r="M744" t="b">
        <f t="shared" si="22"/>
        <v>1</v>
      </c>
      <c r="N744" t="b">
        <f t="shared" si="23"/>
        <v>1</v>
      </c>
    </row>
    <row r="745" spans="1:14">
      <c r="A745" s="1" t="s">
        <v>1707</v>
      </c>
      <c r="B745" s="1">
        <v>0</v>
      </c>
      <c r="C745" s="1">
        <v>0</v>
      </c>
      <c r="D745" s="1" t="s">
        <v>4</v>
      </c>
      <c r="E745" s="1" t="s">
        <v>4</v>
      </c>
      <c r="F745" s="1">
        <v>0</v>
      </c>
      <c r="G745" s="1">
        <v>0</v>
      </c>
      <c r="H745" s="1" t="s">
        <v>4</v>
      </c>
      <c r="I745" s="1" t="s">
        <v>4</v>
      </c>
      <c r="J745" s="1"/>
      <c r="K745" s="16" t="s">
        <v>36</v>
      </c>
      <c r="L745" s="16" t="s">
        <v>1587</v>
      </c>
      <c r="M745" t="b">
        <f t="shared" si="22"/>
        <v>1</v>
      </c>
      <c r="N745" t="b">
        <f t="shared" si="23"/>
        <v>1</v>
      </c>
    </row>
    <row r="746" spans="1:14">
      <c r="A746" s="1" t="s">
        <v>1708</v>
      </c>
      <c r="B746" s="1">
        <v>5760.2</v>
      </c>
      <c r="C746" s="1">
        <v>5769.1</v>
      </c>
      <c r="D746" s="1" t="s">
        <v>1</v>
      </c>
      <c r="E746" s="1" t="s">
        <v>1</v>
      </c>
      <c r="F746" s="1">
        <v>3996.15</v>
      </c>
      <c r="G746" s="1">
        <v>4495.37</v>
      </c>
      <c r="H746" s="1" t="s">
        <v>1</v>
      </c>
      <c r="I746" s="1" t="s">
        <v>1</v>
      </c>
      <c r="J746" s="1"/>
      <c r="K746" s="16" t="s">
        <v>36</v>
      </c>
      <c r="L746" s="16" t="s">
        <v>29</v>
      </c>
      <c r="M746" t="b">
        <f t="shared" si="22"/>
        <v>1</v>
      </c>
      <c r="N746" t="b">
        <f t="shared" si="23"/>
        <v>1</v>
      </c>
    </row>
    <row r="747" spans="1:14">
      <c r="A747" s="1" t="s">
        <v>1709</v>
      </c>
      <c r="B747" s="1">
        <v>0</v>
      </c>
      <c r="C747" s="1">
        <v>0</v>
      </c>
      <c r="D747" s="1" t="s">
        <v>4</v>
      </c>
      <c r="E747" s="1" t="s">
        <v>4</v>
      </c>
      <c r="F747" s="1">
        <v>0</v>
      </c>
      <c r="G747" s="1">
        <v>0</v>
      </c>
      <c r="H747" s="1" t="s">
        <v>4</v>
      </c>
      <c r="I747" s="1" t="s">
        <v>4</v>
      </c>
      <c r="J747" s="1"/>
      <c r="K747" s="16" t="s">
        <v>36</v>
      </c>
      <c r="L747" s="16" t="s">
        <v>42</v>
      </c>
      <c r="M747" t="b">
        <f t="shared" si="22"/>
        <v>1</v>
      </c>
      <c r="N747" t="b">
        <f t="shared" si="23"/>
        <v>1</v>
      </c>
    </row>
    <row r="748" spans="1:14">
      <c r="A748" s="1" t="s">
        <v>1710</v>
      </c>
      <c r="B748" s="1">
        <v>14350.3</v>
      </c>
      <c r="C748" s="1">
        <v>12502.6</v>
      </c>
      <c r="D748" s="1" t="s">
        <v>1</v>
      </c>
      <c r="E748" s="1" t="s">
        <v>1</v>
      </c>
      <c r="F748" s="1">
        <v>14350.3</v>
      </c>
      <c r="G748" s="1">
        <v>12502.6</v>
      </c>
      <c r="H748" s="1" t="s">
        <v>1</v>
      </c>
      <c r="I748" s="1" t="s">
        <v>1</v>
      </c>
      <c r="J748" s="1"/>
      <c r="K748" s="16" t="s">
        <v>30</v>
      </c>
      <c r="L748" s="16" t="s">
        <v>29</v>
      </c>
      <c r="M748" t="b">
        <f t="shared" si="22"/>
        <v>1</v>
      </c>
      <c r="N748" t="b">
        <f t="shared" si="23"/>
        <v>1</v>
      </c>
    </row>
    <row r="749" spans="1:14">
      <c r="A749" s="1" t="s">
        <v>1711</v>
      </c>
      <c r="B749" s="1">
        <v>57026.7</v>
      </c>
      <c r="C749" s="1">
        <v>55205.05</v>
      </c>
      <c r="D749" s="1" t="s">
        <v>1</v>
      </c>
      <c r="E749" s="1" t="s">
        <v>1</v>
      </c>
      <c r="F749" s="1">
        <v>57026.7</v>
      </c>
      <c r="G749" s="1">
        <v>55205.05</v>
      </c>
      <c r="H749" s="1" t="s">
        <v>1</v>
      </c>
      <c r="I749" s="1" t="s">
        <v>1</v>
      </c>
      <c r="J749" s="1"/>
      <c r="K749" s="16" t="s">
        <v>30</v>
      </c>
      <c r="L749" s="16" t="s">
        <v>29</v>
      </c>
      <c r="M749" t="b">
        <f t="shared" si="22"/>
        <v>1</v>
      </c>
      <c r="N749" t="b">
        <f t="shared" si="23"/>
        <v>1</v>
      </c>
    </row>
    <row r="750" spans="1:14">
      <c r="A750" s="1" t="s">
        <v>1712</v>
      </c>
      <c r="B750" s="1">
        <v>68.66</v>
      </c>
      <c r="C750" s="1">
        <v>68.66</v>
      </c>
      <c r="D750" s="1" t="s">
        <v>2</v>
      </c>
      <c r="E750" s="1" t="s">
        <v>2</v>
      </c>
      <c r="F750" s="1">
        <v>35.155000000000001</v>
      </c>
      <c r="G750" s="1">
        <v>34.33</v>
      </c>
      <c r="H750" s="1" t="s">
        <v>3</v>
      </c>
      <c r="I750" s="1" t="s">
        <v>3</v>
      </c>
      <c r="J750" s="1"/>
      <c r="K750" s="16" t="s">
        <v>36</v>
      </c>
      <c r="L750" s="16" t="s">
        <v>42</v>
      </c>
      <c r="M750" t="b">
        <f t="shared" si="22"/>
        <v>0</v>
      </c>
      <c r="N750" t="b">
        <f t="shared" si="23"/>
        <v>1</v>
      </c>
    </row>
    <row r="751" spans="1:14">
      <c r="A751" s="1" t="s">
        <v>1713</v>
      </c>
      <c r="B751" s="1">
        <v>3781.95</v>
      </c>
      <c r="C751" s="1">
        <v>3782.3</v>
      </c>
      <c r="D751" s="1" t="s">
        <v>1</v>
      </c>
      <c r="E751" s="1" t="s">
        <v>1</v>
      </c>
      <c r="F751" s="1">
        <v>378.19499999999999</v>
      </c>
      <c r="G751" s="1">
        <v>1372.09</v>
      </c>
      <c r="H751" s="1" t="s">
        <v>1</v>
      </c>
      <c r="I751" s="1" t="s">
        <v>1</v>
      </c>
      <c r="J751" s="1"/>
      <c r="K751" s="16" t="s">
        <v>36</v>
      </c>
      <c r="L751" s="16" t="s">
        <v>35</v>
      </c>
      <c r="M751" t="b">
        <f t="shared" si="22"/>
        <v>1</v>
      </c>
      <c r="N751" t="b">
        <f t="shared" si="23"/>
        <v>1</v>
      </c>
    </row>
    <row r="752" spans="1:14">
      <c r="A752" s="1" t="s">
        <v>1714</v>
      </c>
      <c r="B752" s="1">
        <v>675.18</v>
      </c>
      <c r="C752" s="1">
        <v>189.05</v>
      </c>
      <c r="D752" s="1" t="s">
        <v>1</v>
      </c>
      <c r="E752" s="1" t="s">
        <v>1</v>
      </c>
      <c r="F752" s="1">
        <v>675.18</v>
      </c>
      <c r="G752" s="1">
        <v>188.62</v>
      </c>
      <c r="H752" s="1" t="s">
        <v>1</v>
      </c>
      <c r="I752" s="1" t="s">
        <v>1</v>
      </c>
      <c r="J752" s="1"/>
      <c r="K752" s="16" t="s">
        <v>36</v>
      </c>
      <c r="L752" s="16" t="s">
        <v>71</v>
      </c>
      <c r="M752" t="b">
        <f t="shared" si="22"/>
        <v>1</v>
      </c>
      <c r="N752" t="b">
        <f t="shared" si="23"/>
        <v>1</v>
      </c>
    </row>
    <row r="753" spans="1:14">
      <c r="A753" s="1" t="s">
        <v>1715</v>
      </c>
      <c r="B753" s="1">
        <v>0</v>
      </c>
      <c r="C753" s="1">
        <v>0</v>
      </c>
      <c r="D753" s="1" t="s">
        <v>4</v>
      </c>
      <c r="E753" s="1" t="s">
        <v>4</v>
      </c>
      <c r="F753" s="1">
        <v>0</v>
      </c>
      <c r="G753" s="1">
        <v>0</v>
      </c>
      <c r="H753" s="1" t="s">
        <v>4</v>
      </c>
      <c r="I753" s="1" t="s">
        <v>4</v>
      </c>
      <c r="J753" s="1"/>
      <c r="K753" s="16" t="s">
        <v>36</v>
      </c>
      <c r="L753" s="16" t="s">
        <v>29</v>
      </c>
      <c r="M753" t="b">
        <f t="shared" si="22"/>
        <v>1</v>
      </c>
      <c r="N753" t="b">
        <f t="shared" si="23"/>
        <v>1</v>
      </c>
    </row>
    <row r="754" spans="1:14">
      <c r="A754" s="1" t="s">
        <v>1716</v>
      </c>
      <c r="B754" s="1">
        <v>0</v>
      </c>
      <c r="C754" s="1">
        <v>0</v>
      </c>
      <c r="D754" s="1" t="s">
        <v>4</v>
      </c>
      <c r="E754" s="1" t="s">
        <v>4</v>
      </c>
      <c r="F754" s="1">
        <v>0</v>
      </c>
      <c r="G754" s="1">
        <v>0</v>
      </c>
      <c r="H754" s="1" t="s">
        <v>4</v>
      </c>
      <c r="I754" s="1" t="s">
        <v>4</v>
      </c>
      <c r="J754" s="1"/>
      <c r="K754" s="16" t="s">
        <v>36</v>
      </c>
      <c r="L754" s="16" t="s">
        <v>71</v>
      </c>
      <c r="M754" t="b">
        <f t="shared" si="22"/>
        <v>1</v>
      </c>
      <c r="N754" t="b">
        <f t="shared" si="23"/>
        <v>1</v>
      </c>
    </row>
    <row r="755" spans="1:14">
      <c r="A755" s="1" t="s">
        <v>1717</v>
      </c>
      <c r="B755" s="1">
        <v>330.3</v>
      </c>
      <c r="C755" s="1">
        <v>330.33</v>
      </c>
      <c r="D755" s="1" t="s">
        <v>1</v>
      </c>
      <c r="E755" s="1" t="s">
        <v>1</v>
      </c>
      <c r="F755" s="1">
        <v>165.15</v>
      </c>
      <c r="G755" s="1">
        <v>330.33</v>
      </c>
      <c r="H755" s="1" t="s">
        <v>1</v>
      </c>
      <c r="I755" s="1" t="s">
        <v>1</v>
      </c>
      <c r="J755" s="1"/>
      <c r="K755" s="16" t="s">
        <v>30</v>
      </c>
      <c r="L755" s="16" t="s">
        <v>29</v>
      </c>
      <c r="M755" t="b">
        <f t="shared" si="22"/>
        <v>1</v>
      </c>
      <c r="N755" t="b">
        <f t="shared" si="23"/>
        <v>1</v>
      </c>
    </row>
    <row r="756" spans="1:14">
      <c r="A756" s="1" t="s">
        <v>1718</v>
      </c>
      <c r="B756" s="1">
        <v>0</v>
      </c>
      <c r="C756" s="1">
        <v>0</v>
      </c>
      <c r="D756" s="1" t="s">
        <v>4</v>
      </c>
      <c r="E756" s="1" t="s">
        <v>4</v>
      </c>
      <c r="F756" s="1">
        <v>0</v>
      </c>
      <c r="G756" s="1">
        <v>0</v>
      </c>
      <c r="H756" s="1" t="s">
        <v>4</v>
      </c>
      <c r="I756" s="1" t="s">
        <v>4</v>
      </c>
      <c r="J756" s="1"/>
      <c r="K756" s="16" t="s">
        <v>36</v>
      </c>
      <c r="L756" s="16" t="s">
        <v>71</v>
      </c>
      <c r="M756" t="b">
        <f t="shared" si="22"/>
        <v>1</v>
      </c>
      <c r="N756" t="b">
        <f t="shared" si="23"/>
        <v>1</v>
      </c>
    </row>
    <row r="757" spans="1:14">
      <c r="A757" s="1" t="s">
        <v>1719</v>
      </c>
      <c r="B757" s="1">
        <v>8</v>
      </c>
      <c r="C757" s="1">
        <v>8</v>
      </c>
      <c r="D757" s="1" t="s">
        <v>3</v>
      </c>
      <c r="E757" s="1" t="s">
        <v>3</v>
      </c>
      <c r="F757" s="1">
        <v>4</v>
      </c>
      <c r="G757" s="1">
        <v>8</v>
      </c>
      <c r="H757" s="1" t="s">
        <v>4</v>
      </c>
      <c r="I757" s="1" t="s">
        <v>3</v>
      </c>
      <c r="J757" s="1"/>
      <c r="K757" s="16" t="s">
        <v>36</v>
      </c>
      <c r="L757" s="16" t="s">
        <v>29</v>
      </c>
      <c r="M757" t="b">
        <f t="shared" si="22"/>
        <v>0</v>
      </c>
      <c r="N757" t="b">
        <f t="shared" si="23"/>
        <v>0</v>
      </c>
    </row>
    <row r="758" spans="1:14">
      <c r="A758" s="1" t="s">
        <v>1720</v>
      </c>
      <c r="B758" s="1">
        <v>198.1</v>
      </c>
      <c r="C758" s="1">
        <v>0</v>
      </c>
      <c r="D758" s="1" t="s">
        <v>1</v>
      </c>
      <c r="E758" s="1" t="s">
        <v>4</v>
      </c>
      <c r="F758" s="1">
        <v>196.9</v>
      </c>
      <c r="G758" s="1">
        <v>0</v>
      </c>
      <c r="H758" s="1" t="s">
        <v>1</v>
      </c>
      <c r="I758" s="1" t="s">
        <v>4</v>
      </c>
      <c r="J758" s="1" t="s">
        <v>2617</v>
      </c>
      <c r="K758" s="16" t="s">
        <v>30</v>
      </c>
      <c r="L758" s="16" t="s">
        <v>29</v>
      </c>
      <c r="M758" t="b">
        <f t="shared" si="22"/>
        <v>1</v>
      </c>
      <c r="N758" t="b">
        <f t="shared" si="23"/>
        <v>0</v>
      </c>
    </row>
    <row r="759" spans="1:14">
      <c r="A759" s="1" t="s">
        <v>1721</v>
      </c>
      <c r="B759" s="1">
        <v>0</v>
      </c>
      <c r="C759" s="1">
        <v>0</v>
      </c>
      <c r="D759" s="1" t="s">
        <v>4</v>
      </c>
      <c r="E759" s="1" t="s">
        <v>4</v>
      </c>
      <c r="F759" s="1">
        <v>0</v>
      </c>
      <c r="G759" s="1">
        <v>0</v>
      </c>
      <c r="H759" s="1" t="s">
        <v>4</v>
      </c>
      <c r="I759" s="1" t="s">
        <v>4</v>
      </c>
      <c r="J759" s="1"/>
      <c r="K759" s="16" t="s">
        <v>36</v>
      </c>
      <c r="L759" s="16" t="s">
        <v>71</v>
      </c>
      <c r="M759" t="b">
        <f t="shared" si="22"/>
        <v>1</v>
      </c>
      <c r="N759" t="b">
        <f t="shared" si="23"/>
        <v>1</v>
      </c>
    </row>
    <row r="760" spans="1:14">
      <c r="A760" s="1" t="s">
        <v>1722</v>
      </c>
      <c r="B760" s="1">
        <v>30547</v>
      </c>
      <c r="C760" s="1">
        <v>28618.3</v>
      </c>
      <c r="D760" s="1" t="s">
        <v>1</v>
      </c>
      <c r="E760" s="1" t="s">
        <v>1</v>
      </c>
      <c r="F760" s="1">
        <v>30547</v>
      </c>
      <c r="G760" s="1">
        <v>28618.3</v>
      </c>
      <c r="H760" s="1" t="s">
        <v>1</v>
      </c>
      <c r="I760" s="1" t="s">
        <v>1</v>
      </c>
      <c r="J760" s="1"/>
      <c r="K760" s="16" t="s">
        <v>30</v>
      </c>
      <c r="L760" s="16" t="s">
        <v>29</v>
      </c>
      <c r="M760" t="b">
        <f t="shared" si="22"/>
        <v>1</v>
      </c>
      <c r="N760" t="b">
        <f t="shared" si="23"/>
        <v>1</v>
      </c>
    </row>
    <row r="761" spans="1:14">
      <c r="A761" s="1" t="s">
        <v>1723</v>
      </c>
      <c r="B761" s="1">
        <v>5370.5</v>
      </c>
      <c r="C761" s="1">
        <v>5300.8</v>
      </c>
      <c r="D761" s="1" t="s">
        <v>1</v>
      </c>
      <c r="E761" s="1" t="s">
        <v>1</v>
      </c>
      <c r="F761" s="1">
        <v>2521.71</v>
      </c>
      <c r="G761" s="1">
        <v>2574.44</v>
      </c>
      <c r="H761" s="1" t="s">
        <v>1</v>
      </c>
      <c r="I761" s="1" t="s">
        <v>1</v>
      </c>
      <c r="J761" s="1"/>
      <c r="K761" s="16" t="s">
        <v>36</v>
      </c>
      <c r="L761" s="16" t="s">
        <v>29</v>
      </c>
      <c r="M761" t="b">
        <f t="shared" si="22"/>
        <v>1</v>
      </c>
      <c r="N761" t="b">
        <f t="shared" si="23"/>
        <v>1</v>
      </c>
    </row>
    <row r="762" spans="1:14">
      <c r="A762" s="1" t="s">
        <v>1724</v>
      </c>
      <c r="B762" s="1">
        <v>57276.9</v>
      </c>
      <c r="C762" s="1">
        <v>51333</v>
      </c>
      <c r="D762" s="1" t="s">
        <v>1</v>
      </c>
      <c r="E762" s="1" t="s">
        <v>1</v>
      </c>
      <c r="F762" s="1">
        <v>52751.14</v>
      </c>
      <c r="G762" s="1">
        <v>40478.559999999998</v>
      </c>
      <c r="H762" s="1" t="s">
        <v>1</v>
      </c>
      <c r="I762" s="1" t="s">
        <v>1</v>
      </c>
      <c r="J762" s="1"/>
      <c r="K762" s="16" t="s">
        <v>30</v>
      </c>
      <c r="L762" s="16" t="s">
        <v>29</v>
      </c>
      <c r="M762" t="b">
        <f t="shared" si="22"/>
        <v>1</v>
      </c>
      <c r="N762" t="b">
        <f t="shared" si="23"/>
        <v>1</v>
      </c>
    </row>
    <row r="763" spans="1:14">
      <c r="A763" s="1" t="s">
        <v>1725</v>
      </c>
      <c r="B763" s="1">
        <v>0</v>
      </c>
      <c r="C763" s="1">
        <v>0</v>
      </c>
      <c r="D763" s="1" t="s">
        <v>4</v>
      </c>
      <c r="E763" s="1" t="s">
        <v>4</v>
      </c>
      <c r="F763" s="1">
        <v>0</v>
      </c>
      <c r="G763" s="1">
        <v>0</v>
      </c>
      <c r="H763" s="1" t="s">
        <v>4</v>
      </c>
      <c r="I763" s="1" t="s">
        <v>4</v>
      </c>
      <c r="J763" s="1"/>
      <c r="K763" s="16" t="s">
        <v>36</v>
      </c>
      <c r="L763" s="16" t="s">
        <v>42</v>
      </c>
      <c r="M763" t="b">
        <f t="shared" si="22"/>
        <v>1</v>
      </c>
      <c r="N763" t="b">
        <f t="shared" si="23"/>
        <v>1</v>
      </c>
    </row>
    <row r="764" spans="1:14">
      <c r="A764" s="1" t="s">
        <v>1726</v>
      </c>
      <c r="B764" s="1">
        <v>7914.3</v>
      </c>
      <c r="C764" s="1">
        <v>7907.85</v>
      </c>
      <c r="D764" s="1" t="s">
        <v>1</v>
      </c>
      <c r="E764" s="1" t="s">
        <v>1</v>
      </c>
      <c r="F764" s="1">
        <v>5033.37</v>
      </c>
      <c r="G764" s="1">
        <v>4285.2250000000004</v>
      </c>
      <c r="H764" s="1" t="s">
        <v>1</v>
      </c>
      <c r="I764" s="1" t="s">
        <v>1</v>
      </c>
      <c r="J764" s="1"/>
      <c r="K764" s="16" t="s">
        <v>36</v>
      </c>
      <c r="L764" s="16" t="s">
        <v>29</v>
      </c>
      <c r="M764" t="b">
        <f t="shared" si="22"/>
        <v>1</v>
      </c>
      <c r="N764" t="b">
        <f t="shared" si="23"/>
        <v>1</v>
      </c>
    </row>
    <row r="765" spans="1:14">
      <c r="A765" s="1" t="s">
        <v>1727</v>
      </c>
      <c r="B765" s="1">
        <v>16389.599999999999</v>
      </c>
      <c r="C765" s="1">
        <v>15492</v>
      </c>
      <c r="D765" s="1" t="s">
        <v>1</v>
      </c>
      <c r="E765" s="1" t="s">
        <v>1</v>
      </c>
      <c r="F765" s="1">
        <v>16389.599999999999</v>
      </c>
      <c r="G765" s="1">
        <v>15492</v>
      </c>
      <c r="H765" s="1" t="s">
        <v>1</v>
      </c>
      <c r="I765" s="1" t="s">
        <v>1</v>
      </c>
      <c r="J765" s="1"/>
      <c r="K765" s="16" t="s">
        <v>30</v>
      </c>
      <c r="L765" s="16" t="s">
        <v>29</v>
      </c>
      <c r="M765" t="b">
        <f t="shared" si="22"/>
        <v>1</v>
      </c>
      <c r="N765" t="b">
        <f t="shared" si="23"/>
        <v>1</v>
      </c>
    </row>
    <row r="766" spans="1:14">
      <c r="A766" s="1" t="s">
        <v>1728</v>
      </c>
      <c r="B766" s="1">
        <v>8487.65</v>
      </c>
      <c r="C766" s="1">
        <v>8381.35</v>
      </c>
      <c r="D766" s="1" t="s">
        <v>1</v>
      </c>
      <c r="E766" s="1" t="s">
        <v>1</v>
      </c>
      <c r="F766" s="1">
        <v>5532.4750000000004</v>
      </c>
      <c r="G766" s="1">
        <v>4532.7299999999996</v>
      </c>
      <c r="H766" s="1" t="s">
        <v>1</v>
      </c>
      <c r="I766" s="1" t="s">
        <v>1</v>
      </c>
      <c r="J766" s="1"/>
      <c r="K766" s="16" t="s">
        <v>36</v>
      </c>
      <c r="L766" s="16" t="s">
        <v>29</v>
      </c>
      <c r="M766" t="b">
        <f t="shared" si="22"/>
        <v>1</v>
      </c>
      <c r="N766" t="b">
        <f t="shared" si="23"/>
        <v>1</v>
      </c>
    </row>
    <row r="767" spans="1:14">
      <c r="A767" s="1" t="s">
        <v>1729</v>
      </c>
      <c r="B767" s="1">
        <v>62130.9</v>
      </c>
      <c r="C767" s="1">
        <v>58026.9</v>
      </c>
      <c r="D767" s="1" t="s">
        <v>1</v>
      </c>
      <c r="E767" s="1" t="s">
        <v>1</v>
      </c>
      <c r="F767" s="1">
        <v>46234.23</v>
      </c>
      <c r="G767" s="1">
        <v>39086.44</v>
      </c>
      <c r="H767" s="1" t="s">
        <v>1</v>
      </c>
      <c r="I767" s="1" t="s">
        <v>1</v>
      </c>
      <c r="J767" s="1"/>
      <c r="K767" s="16" t="s">
        <v>30</v>
      </c>
      <c r="L767" s="16" t="s">
        <v>29</v>
      </c>
      <c r="M767" t="b">
        <f t="shared" si="22"/>
        <v>1</v>
      </c>
      <c r="N767" t="b">
        <f t="shared" si="23"/>
        <v>1</v>
      </c>
    </row>
    <row r="768" spans="1:14">
      <c r="A768" s="1" t="s">
        <v>1730</v>
      </c>
      <c r="B768" s="1">
        <v>1429.75</v>
      </c>
      <c r="C768" s="1">
        <v>1430.9</v>
      </c>
      <c r="D768" s="1" t="s">
        <v>1</v>
      </c>
      <c r="E768" s="1" t="s">
        <v>1</v>
      </c>
      <c r="F768" s="1">
        <v>1141.1400000000001</v>
      </c>
      <c r="G768" s="1">
        <v>750.45</v>
      </c>
      <c r="H768" s="1" t="s">
        <v>1</v>
      </c>
      <c r="I768" s="1" t="s">
        <v>1</v>
      </c>
      <c r="J768" s="1"/>
      <c r="K768" s="16" t="s">
        <v>36</v>
      </c>
      <c r="L768" s="16" t="s">
        <v>54</v>
      </c>
      <c r="M768" t="b">
        <f t="shared" si="22"/>
        <v>1</v>
      </c>
      <c r="N768" t="b">
        <f t="shared" si="23"/>
        <v>1</v>
      </c>
    </row>
    <row r="769" spans="1:14">
      <c r="A769" s="1" t="s">
        <v>1731</v>
      </c>
      <c r="B769" s="1">
        <v>153634.6</v>
      </c>
      <c r="C769" s="1">
        <v>141421.20000000001</v>
      </c>
      <c r="D769" s="1" t="s">
        <v>1</v>
      </c>
      <c r="E769" s="1" t="s">
        <v>1</v>
      </c>
      <c r="F769" s="1">
        <v>120380.4</v>
      </c>
      <c r="G769" s="1">
        <v>102856.1</v>
      </c>
      <c r="H769" s="1" t="s">
        <v>1</v>
      </c>
      <c r="I769" s="1" t="s">
        <v>1</v>
      </c>
      <c r="J769" s="1"/>
      <c r="K769" s="16" t="s">
        <v>36</v>
      </c>
      <c r="L769" s="16" t="s">
        <v>29</v>
      </c>
      <c r="M769" t="b">
        <f t="shared" si="22"/>
        <v>1</v>
      </c>
      <c r="N769" t="b">
        <f t="shared" si="23"/>
        <v>1</v>
      </c>
    </row>
    <row r="770" spans="1:14">
      <c r="A770" s="1" t="s">
        <v>1732</v>
      </c>
      <c r="B770" s="1">
        <v>7177.5</v>
      </c>
      <c r="C770" s="1">
        <v>7179.9</v>
      </c>
      <c r="D770" s="1" t="s">
        <v>1</v>
      </c>
      <c r="E770" s="1" t="s">
        <v>1</v>
      </c>
      <c r="F770" s="1">
        <v>717.75</v>
      </c>
      <c r="G770" s="1">
        <v>717.99</v>
      </c>
      <c r="H770" s="1" t="s">
        <v>1</v>
      </c>
      <c r="I770" s="1" t="s">
        <v>1</v>
      </c>
      <c r="J770" s="1"/>
      <c r="K770" s="16" t="s">
        <v>30</v>
      </c>
      <c r="L770" s="16" t="s">
        <v>71</v>
      </c>
      <c r="M770" t="b">
        <f t="shared" si="22"/>
        <v>1</v>
      </c>
      <c r="N770" t="b">
        <f t="shared" si="23"/>
        <v>1</v>
      </c>
    </row>
    <row r="771" spans="1:14">
      <c r="A771" s="1" t="s">
        <v>1733</v>
      </c>
      <c r="B771" s="1">
        <v>55698.5</v>
      </c>
      <c r="C771" s="1">
        <v>54395.8</v>
      </c>
      <c r="D771" s="1" t="s">
        <v>1</v>
      </c>
      <c r="E771" s="1" t="s">
        <v>1</v>
      </c>
      <c r="F771" s="1">
        <v>33836.400000000001</v>
      </c>
      <c r="G771" s="1">
        <v>29806.91</v>
      </c>
      <c r="H771" s="1" t="s">
        <v>1</v>
      </c>
      <c r="I771" s="1" t="s">
        <v>1</v>
      </c>
      <c r="J771" s="1"/>
      <c r="K771" s="16" t="s">
        <v>36</v>
      </c>
      <c r="L771" s="16" t="s">
        <v>29</v>
      </c>
      <c r="M771" t="b">
        <f t="shared" ref="M771:M834" si="24">H771=D771</f>
        <v>1</v>
      </c>
      <c r="N771" t="b">
        <f t="shared" ref="N771:N834" si="25">I771=H771</f>
        <v>1</v>
      </c>
    </row>
    <row r="772" spans="1:14">
      <c r="A772" s="1" t="s">
        <v>1734</v>
      </c>
      <c r="B772" s="1">
        <v>21451.5</v>
      </c>
      <c r="C772" s="1">
        <v>21443.45</v>
      </c>
      <c r="D772" s="1" t="s">
        <v>1</v>
      </c>
      <c r="E772" s="1" t="s">
        <v>1</v>
      </c>
      <c r="F772" s="1">
        <v>11230.93</v>
      </c>
      <c r="G772" s="1">
        <v>12098.2</v>
      </c>
      <c r="H772" s="1" t="s">
        <v>1</v>
      </c>
      <c r="I772" s="1" t="s">
        <v>1</v>
      </c>
      <c r="J772" s="1"/>
      <c r="K772" s="16" t="s">
        <v>36</v>
      </c>
      <c r="L772" s="16" t="s">
        <v>29</v>
      </c>
      <c r="M772" t="b">
        <f t="shared" si="24"/>
        <v>1</v>
      </c>
      <c r="N772" t="b">
        <f t="shared" si="25"/>
        <v>1</v>
      </c>
    </row>
    <row r="773" spans="1:14">
      <c r="A773" s="1" t="s">
        <v>1735</v>
      </c>
      <c r="B773" s="1">
        <v>22416.49</v>
      </c>
      <c r="C773" s="1">
        <v>21874.86</v>
      </c>
      <c r="D773" s="1" t="s">
        <v>1</v>
      </c>
      <c r="E773" s="1" t="s">
        <v>1</v>
      </c>
      <c r="F773" s="1">
        <v>11190.53</v>
      </c>
      <c r="G773" s="1">
        <v>12882.7</v>
      </c>
      <c r="H773" s="1" t="s">
        <v>1</v>
      </c>
      <c r="I773" s="1" t="s">
        <v>1</v>
      </c>
      <c r="J773" s="1"/>
      <c r="K773" s="16" t="s">
        <v>36</v>
      </c>
      <c r="L773" s="16" t="s">
        <v>29</v>
      </c>
      <c r="M773" t="b">
        <f t="shared" si="24"/>
        <v>1</v>
      </c>
      <c r="N773" t="b">
        <f t="shared" si="25"/>
        <v>1</v>
      </c>
    </row>
    <row r="774" spans="1:14">
      <c r="A774" s="1" t="s">
        <v>1736</v>
      </c>
      <c r="B774" s="1">
        <v>18.54</v>
      </c>
      <c r="C774" s="1">
        <v>18.54</v>
      </c>
      <c r="D774" s="1" t="s">
        <v>3</v>
      </c>
      <c r="E774" s="1" t="s">
        <v>3</v>
      </c>
      <c r="F774" s="1">
        <v>18.54</v>
      </c>
      <c r="G774" s="1">
        <v>9.27</v>
      </c>
      <c r="H774" s="1" t="s">
        <v>3</v>
      </c>
      <c r="I774" s="1" t="s">
        <v>3</v>
      </c>
      <c r="J774" s="1"/>
      <c r="K774" s="16" t="s">
        <v>36</v>
      </c>
      <c r="L774" s="16" t="s">
        <v>42</v>
      </c>
      <c r="M774" t="b">
        <f t="shared" si="24"/>
        <v>1</v>
      </c>
      <c r="N774" t="b">
        <f t="shared" si="25"/>
        <v>1</v>
      </c>
    </row>
    <row r="775" spans="1:14">
      <c r="A775" s="1" t="s">
        <v>1737</v>
      </c>
      <c r="B775" s="1">
        <v>525891.30000000005</v>
      </c>
      <c r="C775" s="1">
        <v>489498.4</v>
      </c>
      <c r="D775" s="1" t="s">
        <v>1</v>
      </c>
      <c r="E775" s="1" t="s">
        <v>1</v>
      </c>
      <c r="F775" s="1">
        <v>426802.2</v>
      </c>
      <c r="G775" s="1">
        <v>343620.4</v>
      </c>
      <c r="H775" s="1" t="s">
        <v>1</v>
      </c>
      <c r="I775" s="1" t="s">
        <v>1</v>
      </c>
      <c r="J775" s="1"/>
      <c r="K775" s="16" t="s">
        <v>30</v>
      </c>
      <c r="L775" s="16" t="s">
        <v>29</v>
      </c>
      <c r="M775" t="b">
        <f t="shared" si="24"/>
        <v>1</v>
      </c>
      <c r="N775" t="b">
        <f t="shared" si="25"/>
        <v>1</v>
      </c>
    </row>
    <row r="776" spans="1:14">
      <c r="A776" s="1" t="s">
        <v>1738</v>
      </c>
      <c r="B776" s="1">
        <v>83</v>
      </c>
      <c r="C776" s="1">
        <v>83.52</v>
      </c>
      <c r="D776" s="1" t="s">
        <v>2</v>
      </c>
      <c r="E776" s="1" t="s">
        <v>2</v>
      </c>
      <c r="F776" s="1">
        <v>41.5</v>
      </c>
      <c r="G776" s="1">
        <v>49.755000000000003</v>
      </c>
      <c r="H776" s="1" t="s">
        <v>3</v>
      </c>
      <c r="I776" s="1" t="s">
        <v>3</v>
      </c>
      <c r="J776" s="1"/>
      <c r="K776" s="16" t="s">
        <v>36</v>
      </c>
      <c r="L776" s="16" t="s">
        <v>42</v>
      </c>
      <c r="M776" t="b">
        <f t="shared" si="24"/>
        <v>0</v>
      </c>
      <c r="N776" t="b">
        <f t="shared" si="25"/>
        <v>1</v>
      </c>
    </row>
    <row r="777" spans="1:14">
      <c r="A777" s="1" t="s">
        <v>1739</v>
      </c>
      <c r="B777" s="1">
        <v>455.75</v>
      </c>
      <c r="C777" s="1">
        <v>445.45</v>
      </c>
      <c r="D777" s="1" t="s">
        <v>1</v>
      </c>
      <c r="E777" s="1" t="s">
        <v>1</v>
      </c>
      <c r="F777" s="1">
        <v>354.1</v>
      </c>
      <c r="G777" s="1">
        <v>324.72500000000002</v>
      </c>
      <c r="H777" s="1" t="s">
        <v>1</v>
      </c>
      <c r="I777" s="1" t="s">
        <v>1</v>
      </c>
      <c r="J777" s="1"/>
      <c r="K777" s="16" t="s">
        <v>36</v>
      </c>
      <c r="L777" s="16" t="s">
        <v>29</v>
      </c>
      <c r="M777" t="b">
        <f t="shared" si="24"/>
        <v>1</v>
      </c>
      <c r="N777" t="b">
        <f t="shared" si="25"/>
        <v>1</v>
      </c>
    </row>
    <row r="778" spans="1:14">
      <c r="A778" s="1" t="s">
        <v>1740</v>
      </c>
      <c r="B778" s="1">
        <v>20</v>
      </c>
      <c r="C778" s="1">
        <v>20</v>
      </c>
      <c r="D778" s="1" t="s">
        <v>3</v>
      </c>
      <c r="E778" s="1" t="s">
        <v>3</v>
      </c>
      <c r="F778" s="1">
        <v>10</v>
      </c>
      <c r="G778" s="1">
        <v>10</v>
      </c>
      <c r="H778" s="1" t="s">
        <v>3</v>
      </c>
      <c r="I778" s="1" t="s">
        <v>3</v>
      </c>
      <c r="J778" s="1"/>
      <c r="K778" s="16" t="s">
        <v>36</v>
      </c>
      <c r="L778" s="16" t="s">
        <v>964</v>
      </c>
      <c r="M778" t="b">
        <f t="shared" si="24"/>
        <v>1</v>
      </c>
      <c r="N778" t="b">
        <f t="shared" si="25"/>
        <v>1</v>
      </c>
    </row>
    <row r="779" spans="1:14">
      <c r="A779" s="1" t="s">
        <v>1741</v>
      </c>
      <c r="B779" s="1">
        <v>538.15</v>
      </c>
      <c r="C779" s="1">
        <v>538.70000000000005</v>
      </c>
      <c r="D779" s="1" t="s">
        <v>1</v>
      </c>
      <c r="E779" s="1" t="s">
        <v>1</v>
      </c>
      <c r="F779" s="1">
        <v>530.70000000000005</v>
      </c>
      <c r="G779" s="1">
        <v>313.3</v>
      </c>
      <c r="H779" s="1" t="s">
        <v>1</v>
      </c>
      <c r="I779" s="1" t="s">
        <v>1</v>
      </c>
      <c r="J779" s="1"/>
      <c r="K779" s="16" t="s">
        <v>36</v>
      </c>
      <c r="L779" s="16" t="s">
        <v>29</v>
      </c>
      <c r="M779" t="b">
        <f t="shared" si="24"/>
        <v>1</v>
      </c>
      <c r="N779" t="b">
        <f t="shared" si="25"/>
        <v>1</v>
      </c>
    </row>
    <row r="780" spans="1:14">
      <c r="A780" s="1" t="s">
        <v>1742</v>
      </c>
      <c r="B780" s="1">
        <v>12.61</v>
      </c>
      <c r="C780" s="1">
        <v>12.61</v>
      </c>
      <c r="D780" s="1" t="s">
        <v>3</v>
      </c>
      <c r="E780" s="1" t="s">
        <v>3</v>
      </c>
      <c r="F780" s="1">
        <v>6.3049999999999997</v>
      </c>
      <c r="G780" s="1">
        <v>1.4690000000000001</v>
      </c>
      <c r="H780" s="1" t="s">
        <v>3</v>
      </c>
      <c r="I780" s="1" t="s">
        <v>4</v>
      </c>
      <c r="J780" s="1"/>
      <c r="K780" s="16" t="s">
        <v>36</v>
      </c>
      <c r="L780" s="16" t="s">
        <v>42</v>
      </c>
      <c r="M780" t="b">
        <f t="shared" si="24"/>
        <v>1</v>
      </c>
      <c r="N780" t="b">
        <f t="shared" si="25"/>
        <v>0</v>
      </c>
    </row>
    <row r="781" spans="1:14">
      <c r="A781" s="1" t="s">
        <v>1743</v>
      </c>
      <c r="B781" s="1">
        <v>873.7</v>
      </c>
      <c r="C781" s="1">
        <v>877</v>
      </c>
      <c r="D781" s="1" t="s">
        <v>1</v>
      </c>
      <c r="E781" s="1" t="s">
        <v>1</v>
      </c>
      <c r="F781" s="1">
        <v>866.23</v>
      </c>
      <c r="G781" s="1">
        <v>854.78</v>
      </c>
      <c r="H781" s="1" t="s">
        <v>1</v>
      </c>
      <c r="I781" s="1" t="s">
        <v>1</v>
      </c>
      <c r="J781" s="1"/>
      <c r="K781" s="16" t="s">
        <v>36</v>
      </c>
      <c r="L781" s="16" t="s">
        <v>29</v>
      </c>
      <c r="M781" t="b">
        <f t="shared" si="24"/>
        <v>1</v>
      </c>
      <c r="N781" t="b">
        <f t="shared" si="25"/>
        <v>1</v>
      </c>
    </row>
    <row r="782" spans="1:14">
      <c r="A782" s="1" t="s">
        <v>1744</v>
      </c>
      <c r="B782" s="1">
        <v>0.19</v>
      </c>
      <c r="C782" s="1">
        <v>0.19</v>
      </c>
      <c r="D782" s="1" t="s">
        <v>4</v>
      </c>
      <c r="E782" s="1" t="s">
        <v>4</v>
      </c>
      <c r="F782" s="1">
        <v>0.19</v>
      </c>
      <c r="G782" s="1">
        <v>9.5000000000000001E-2</v>
      </c>
      <c r="H782" s="1" t="s">
        <v>4</v>
      </c>
      <c r="I782" s="1" t="s">
        <v>4</v>
      </c>
      <c r="J782" s="1"/>
      <c r="K782" s="16" t="s">
        <v>36</v>
      </c>
      <c r="L782" s="16" t="s">
        <v>71</v>
      </c>
      <c r="M782" t="b">
        <f t="shared" si="24"/>
        <v>1</v>
      </c>
      <c r="N782" t="b">
        <f t="shared" si="25"/>
        <v>1</v>
      </c>
    </row>
    <row r="783" spans="1:14">
      <c r="A783" s="1" t="s">
        <v>1745</v>
      </c>
      <c r="B783" s="1">
        <v>10</v>
      </c>
      <c r="C783" s="1">
        <v>10</v>
      </c>
      <c r="D783" s="1" t="s">
        <v>3</v>
      </c>
      <c r="E783" s="1" t="s">
        <v>3</v>
      </c>
      <c r="F783" s="1">
        <v>5</v>
      </c>
      <c r="G783" s="1">
        <v>10</v>
      </c>
      <c r="H783" s="1" t="s">
        <v>3</v>
      </c>
      <c r="I783" s="1" t="s">
        <v>3</v>
      </c>
      <c r="J783" s="1"/>
      <c r="K783" s="16" t="s">
        <v>36</v>
      </c>
      <c r="L783" s="16" t="s">
        <v>71</v>
      </c>
      <c r="M783" t="b">
        <f t="shared" si="24"/>
        <v>1</v>
      </c>
      <c r="N783" t="b">
        <f t="shared" si="25"/>
        <v>1</v>
      </c>
    </row>
    <row r="784" spans="1:14">
      <c r="A784" s="1" t="s">
        <v>1746</v>
      </c>
      <c r="B784" s="1">
        <v>43330.15</v>
      </c>
      <c r="C784" s="1">
        <v>16950.099999999999</v>
      </c>
      <c r="D784" s="1" t="s">
        <v>1</v>
      </c>
      <c r="E784" s="1" t="s">
        <v>1</v>
      </c>
      <c r="F784" s="1">
        <v>43330.15</v>
      </c>
      <c r="G784" s="1">
        <v>16950.099999999999</v>
      </c>
      <c r="H784" s="1" t="s">
        <v>1</v>
      </c>
      <c r="I784" s="1" t="s">
        <v>1</v>
      </c>
      <c r="J784" s="1"/>
      <c r="K784" s="16" t="s">
        <v>30</v>
      </c>
      <c r="L784" s="16" t="s">
        <v>29</v>
      </c>
      <c r="M784" t="b">
        <f t="shared" si="24"/>
        <v>1</v>
      </c>
      <c r="N784" t="b">
        <f t="shared" si="25"/>
        <v>1</v>
      </c>
    </row>
    <row r="785" spans="1:14">
      <c r="A785" s="1" t="s">
        <v>1747</v>
      </c>
      <c r="B785" s="1">
        <v>11196.25</v>
      </c>
      <c r="C785" s="1">
        <v>10009.9</v>
      </c>
      <c r="D785" s="1" t="s">
        <v>1</v>
      </c>
      <c r="E785" s="1" t="s">
        <v>1</v>
      </c>
      <c r="F785" s="1">
        <v>10680.59</v>
      </c>
      <c r="G785" s="1">
        <v>9340.6149999999998</v>
      </c>
      <c r="H785" s="1" t="s">
        <v>1</v>
      </c>
      <c r="I785" s="1" t="s">
        <v>1</v>
      </c>
      <c r="J785" s="1"/>
      <c r="K785" s="16" t="s">
        <v>30</v>
      </c>
      <c r="L785" s="16" t="s">
        <v>29</v>
      </c>
      <c r="M785" t="b">
        <f t="shared" si="24"/>
        <v>1</v>
      </c>
      <c r="N785" t="b">
        <f t="shared" si="25"/>
        <v>1</v>
      </c>
    </row>
    <row r="786" spans="1:14">
      <c r="A786" s="1" t="s">
        <v>1748</v>
      </c>
      <c r="B786" s="1">
        <v>35845.599999999999</v>
      </c>
      <c r="C786" s="1">
        <v>14820.7</v>
      </c>
      <c r="D786" s="1" t="s">
        <v>1</v>
      </c>
      <c r="E786" s="1" t="s">
        <v>1</v>
      </c>
      <c r="F786" s="1">
        <v>35844.6</v>
      </c>
      <c r="G786" s="1">
        <v>14483.15</v>
      </c>
      <c r="H786" s="1" t="s">
        <v>1</v>
      </c>
      <c r="I786" s="1" t="s">
        <v>1</v>
      </c>
      <c r="J786" s="1"/>
      <c r="K786" s="16" t="s">
        <v>36</v>
      </c>
      <c r="L786" s="16" t="s">
        <v>29</v>
      </c>
      <c r="M786" t="b">
        <f t="shared" si="24"/>
        <v>1</v>
      </c>
      <c r="N786" t="b">
        <f t="shared" si="25"/>
        <v>1</v>
      </c>
    </row>
    <row r="787" spans="1:14">
      <c r="A787" s="1" t="s">
        <v>1749</v>
      </c>
      <c r="B787" s="1">
        <v>6660209</v>
      </c>
      <c r="C787" s="1">
        <v>5632809</v>
      </c>
      <c r="D787" s="1" t="s">
        <v>1</v>
      </c>
      <c r="E787" s="1" t="s">
        <v>1</v>
      </c>
      <c r="F787" s="1">
        <v>6196423</v>
      </c>
      <c r="G787" s="1">
        <v>3794372</v>
      </c>
      <c r="H787" s="1" t="s">
        <v>1</v>
      </c>
      <c r="I787" s="1" t="s">
        <v>1</v>
      </c>
      <c r="J787" s="1"/>
      <c r="K787" s="16" t="s">
        <v>30</v>
      </c>
      <c r="L787" s="16" t="s">
        <v>29</v>
      </c>
      <c r="M787" t="b">
        <f t="shared" si="24"/>
        <v>1</v>
      </c>
      <c r="N787" t="b">
        <f t="shared" si="25"/>
        <v>1</v>
      </c>
    </row>
    <row r="788" spans="1:14">
      <c r="A788" s="1" t="s">
        <v>1750</v>
      </c>
      <c r="B788" s="1">
        <v>1.26</v>
      </c>
      <c r="C788" s="1">
        <v>1.26</v>
      </c>
      <c r="D788" s="1" t="s">
        <v>4</v>
      </c>
      <c r="E788" s="1" t="s">
        <v>4</v>
      </c>
      <c r="F788" s="1">
        <v>0.63</v>
      </c>
      <c r="G788" s="1">
        <v>0.126</v>
      </c>
      <c r="H788" s="1" t="s">
        <v>4</v>
      </c>
      <c r="I788" s="1" t="s">
        <v>4</v>
      </c>
      <c r="J788" s="1"/>
      <c r="K788" s="16" t="s">
        <v>36</v>
      </c>
      <c r="L788" s="16" t="s">
        <v>35</v>
      </c>
      <c r="M788" t="b">
        <f t="shared" si="24"/>
        <v>1</v>
      </c>
      <c r="N788" t="b">
        <f t="shared" si="25"/>
        <v>1</v>
      </c>
    </row>
    <row r="789" spans="1:14">
      <c r="A789" s="1" t="s">
        <v>1751</v>
      </c>
      <c r="B789" s="1">
        <v>973.15</v>
      </c>
      <c r="C789" s="1">
        <v>949.85</v>
      </c>
      <c r="D789" s="1" t="s">
        <v>1</v>
      </c>
      <c r="E789" s="1" t="s">
        <v>1</v>
      </c>
      <c r="F789" s="1">
        <v>916.72500000000002</v>
      </c>
      <c r="G789" s="1">
        <v>837.62</v>
      </c>
      <c r="H789" s="1" t="s">
        <v>1</v>
      </c>
      <c r="I789" s="1" t="s">
        <v>1</v>
      </c>
      <c r="J789" s="1"/>
      <c r="K789" s="16" t="s">
        <v>36</v>
      </c>
      <c r="L789" s="16" t="s">
        <v>29</v>
      </c>
      <c r="M789" t="b">
        <f t="shared" si="24"/>
        <v>1</v>
      </c>
      <c r="N789" t="b">
        <f t="shared" si="25"/>
        <v>1</v>
      </c>
    </row>
    <row r="790" spans="1:14">
      <c r="A790" s="1" t="s">
        <v>1752</v>
      </c>
      <c r="B790" s="1">
        <v>3255978</v>
      </c>
      <c r="C790" s="1">
        <v>3078406</v>
      </c>
      <c r="D790" s="1" t="s">
        <v>1</v>
      </c>
      <c r="E790" s="1" t="s">
        <v>1</v>
      </c>
      <c r="F790" s="1">
        <v>2933644</v>
      </c>
      <c r="G790" s="1">
        <v>2488214</v>
      </c>
      <c r="H790" s="1" t="s">
        <v>1</v>
      </c>
      <c r="I790" s="1" t="s">
        <v>1</v>
      </c>
      <c r="J790" s="1"/>
      <c r="K790" s="16" t="s">
        <v>30</v>
      </c>
      <c r="L790" s="16" t="s">
        <v>29</v>
      </c>
      <c r="M790" t="b">
        <f t="shared" si="24"/>
        <v>1</v>
      </c>
      <c r="N790" t="b">
        <f t="shared" si="25"/>
        <v>1</v>
      </c>
    </row>
    <row r="791" spans="1:14">
      <c r="A791" s="1" t="s">
        <v>1753</v>
      </c>
      <c r="B791" s="1">
        <v>196.63</v>
      </c>
      <c r="C791" s="1">
        <v>121.58</v>
      </c>
      <c r="D791" s="1" t="s">
        <v>1</v>
      </c>
      <c r="E791" s="1" t="s">
        <v>1</v>
      </c>
      <c r="F791" s="1">
        <v>196.53</v>
      </c>
      <c r="G791" s="1">
        <v>121.58</v>
      </c>
      <c r="H791" s="1" t="s">
        <v>1</v>
      </c>
      <c r="I791" s="1" t="s">
        <v>1</v>
      </c>
      <c r="J791" s="1"/>
      <c r="K791" s="16" t="s">
        <v>36</v>
      </c>
      <c r="L791" s="16" t="s">
        <v>29</v>
      </c>
      <c r="M791" t="b">
        <f t="shared" si="24"/>
        <v>1</v>
      </c>
      <c r="N791" t="b">
        <f t="shared" si="25"/>
        <v>1</v>
      </c>
    </row>
    <row r="792" spans="1:14">
      <c r="A792" s="1" t="s">
        <v>1754</v>
      </c>
      <c r="B792" s="1">
        <v>6885.9</v>
      </c>
      <c r="C792" s="1">
        <v>6447.6</v>
      </c>
      <c r="D792" s="1" t="s">
        <v>1</v>
      </c>
      <c r="E792" s="1" t="s">
        <v>1</v>
      </c>
      <c r="F792" s="1">
        <v>6462.5450000000001</v>
      </c>
      <c r="G792" s="1">
        <v>5328.6549999999997</v>
      </c>
      <c r="H792" s="1" t="s">
        <v>1</v>
      </c>
      <c r="I792" s="1" t="s">
        <v>1</v>
      </c>
      <c r="J792" s="1"/>
      <c r="K792" s="16" t="s">
        <v>30</v>
      </c>
      <c r="L792" s="16" t="s">
        <v>29</v>
      </c>
      <c r="M792" t="b">
        <f t="shared" si="24"/>
        <v>1</v>
      </c>
      <c r="N792" t="b">
        <f t="shared" si="25"/>
        <v>1</v>
      </c>
    </row>
    <row r="793" spans="1:14">
      <c r="A793" s="1" t="s">
        <v>1755</v>
      </c>
      <c r="B793" s="1">
        <v>2461</v>
      </c>
      <c r="C793" s="1">
        <v>2462.54</v>
      </c>
      <c r="D793" s="1" t="s">
        <v>1</v>
      </c>
      <c r="E793" s="1" t="s">
        <v>1</v>
      </c>
      <c r="F793" s="1">
        <v>1493.7650000000001</v>
      </c>
      <c r="G793" s="1">
        <v>1440.269</v>
      </c>
      <c r="H793" s="1" t="s">
        <v>1</v>
      </c>
      <c r="I793" s="1" t="s">
        <v>1</v>
      </c>
      <c r="J793" s="1"/>
      <c r="K793" s="16" t="s">
        <v>36</v>
      </c>
      <c r="L793" s="16" t="s">
        <v>29</v>
      </c>
      <c r="M793" t="b">
        <f t="shared" si="24"/>
        <v>1</v>
      </c>
      <c r="N793" t="b">
        <f t="shared" si="25"/>
        <v>1</v>
      </c>
    </row>
    <row r="794" spans="1:14">
      <c r="A794" s="1" t="s">
        <v>1756</v>
      </c>
      <c r="B794" s="1">
        <v>3247017</v>
      </c>
      <c r="C794" s="1">
        <v>2816100</v>
      </c>
      <c r="D794" s="1" t="s">
        <v>1</v>
      </c>
      <c r="E794" s="1" t="s">
        <v>1</v>
      </c>
      <c r="F794" s="1">
        <v>3247017</v>
      </c>
      <c r="G794" s="1">
        <v>2816100</v>
      </c>
      <c r="H794" s="1" t="s">
        <v>1</v>
      </c>
      <c r="I794" s="1" t="s">
        <v>1</v>
      </c>
      <c r="J794" s="1"/>
      <c r="K794" s="16" t="s">
        <v>30</v>
      </c>
      <c r="L794" s="16" t="s">
        <v>29</v>
      </c>
      <c r="M794" t="b">
        <f t="shared" si="24"/>
        <v>1</v>
      </c>
      <c r="N794" t="b">
        <f t="shared" si="25"/>
        <v>1</v>
      </c>
    </row>
    <row r="795" spans="1:14">
      <c r="A795" s="1" t="s">
        <v>1757</v>
      </c>
      <c r="B795" s="1">
        <v>2353</v>
      </c>
      <c r="C795" s="1">
        <v>2355.6</v>
      </c>
      <c r="D795" s="1" t="s">
        <v>1</v>
      </c>
      <c r="E795" s="1" t="s">
        <v>1</v>
      </c>
      <c r="F795" s="1">
        <v>2353</v>
      </c>
      <c r="G795" s="1">
        <v>2355.6</v>
      </c>
      <c r="H795" s="1" t="s">
        <v>1</v>
      </c>
      <c r="I795" s="1" t="s">
        <v>1</v>
      </c>
      <c r="J795" s="1"/>
      <c r="K795" s="16" t="s">
        <v>30</v>
      </c>
      <c r="L795" s="16" t="s">
        <v>29</v>
      </c>
      <c r="M795" t="b">
        <f t="shared" si="24"/>
        <v>1</v>
      </c>
      <c r="N795" t="b">
        <f t="shared" si="25"/>
        <v>1</v>
      </c>
    </row>
    <row r="796" spans="1:14">
      <c r="A796" s="1" t="s">
        <v>1758</v>
      </c>
      <c r="B796" s="1">
        <v>34038</v>
      </c>
      <c r="C796" s="1">
        <v>34023.1</v>
      </c>
      <c r="D796" s="1" t="s">
        <v>1</v>
      </c>
      <c r="E796" s="1" t="s">
        <v>1</v>
      </c>
      <c r="F796" s="1">
        <v>19352.96</v>
      </c>
      <c r="G796" s="1">
        <v>16304.71</v>
      </c>
      <c r="H796" s="1" t="s">
        <v>1</v>
      </c>
      <c r="I796" s="1" t="s">
        <v>1</v>
      </c>
      <c r="J796" s="1"/>
      <c r="K796" s="16" t="s">
        <v>36</v>
      </c>
      <c r="L796" s="16" t="s">
        <v>29</v>
      </c>
      <c r="M796" t="b">
        <f t="shared" si="24"/>
        <v>1</v>
      </c>
      <c r="N796" t="b">
        <f t="shared" si="25"/>
        <v>1</v>
      </c>
    </row>
    <row r="797" spans="1:14">
      <c r="A797" s="1" t="s">
        <v>1759</v>
      </c>
      <c r="B797" s="1">
        <v>2956.5410000000002</v>
      </c>
      <c r="C797" s="1">
        <v>2514.4119999999998</v>
      </c>
      <c r="D797" s="1" t="s">
        <v>1</v>
      </c>
      <c r="E797" s="1" t="s">
        <v>1</v>
      </c>
      <c r="F797" s="1">
        <v>2361.386</v>
      </c>
      <c r="G797" s="1">
        <v>1006.153</v>
      </c>
      <c r="H797" s="1" t="s">
        <v>1</v>
      </c>
      <c r="I797" s="1" t="s">
        <v>1</v>
      </c>
      <c r="J797" s="1"/>
      <c r="K797" s="16" t="s">
        <v>36</v>
      </c>
      <c r="L797" s="16" t="s">
        <v>54</v>
      </c>
      <c r="M797" t="b">
        <f t="shared" si="24"/>
        <v>1</v>
      </c>
      <c r="N797" t="b">
        <f t="shared" si="25"/>
        <v>1</v>
      </c>
    </row>
    <row r="798" spans="1:14">
      <c r="A798" s="1" t="s">
        <v>1760</v>
      </c>
      <c r="B798" s="1">
        <v>350.6422</v>
      </c>
      <c r="C798" s="1">
        <v>253.39449999999999</v>
      </c>
      <c r="D798" s="1" t="s">
        <v>1</v>
      </c>
      <c r="E798" s="1" t="s">
        <v>1</v>
      </c>
      <c r="F798" s="1">
        <v>299.81650000000002</v>
      </c>
      <c r="G798" s="1">
        <v>50.807340000000003</v>
      </c>
      <c r="H798" s="1" t="s">
        <v>1</v>
      </c>
      <c r="I798" s="1" t="s">
        <v>2</v>
      </c>
      <c r="J798" s="1" t="s">
        <v>2617</v>
      </c>
      <c r="K798" s="16" t="s">
        <v>36</v>
      </c>
      <c r="L798" s="16" t="s">
        <v>54</v>
      </c>
      <c r="M798" t="b">
        <f t="shared" si="24"/>
        <v>1</v>
      </c>
      <c r="N798" t="b">
        <f t="shared" si="25"/>
        <v>0</v>
      </c>
    </row>
    <row r="799" spans="1:14">
      <c r="A799" s="1" t="s">
        <v>1761</v>
      </c>
      <c r="B799" s="1">
        <v>183517.9</v>
      </c>
      <c r="C799" s="1">
        <v>178918</v>
      </c>
      <c r="D799" s="1" t="s">
        <v>1</v>
      </c>
      <c r="E799" s="1" t="s">
        <v>1</v>
      </c>
      <c r="F799" s="1">
        <v>179954.2</v>
      </c>
      <c r="G799" s="1">
        <v>107764.8</v>
      </c>
      <c r="H799" s="1" t="s">
        <v>1</v>
      </c>
      <c r="I799" s="1" t="s">
        <v>1</v>
      </c>
      <c r="J799" s="1"/>
      <c r="K799" s="16" t="s">
        <v>30</v>
      </c>
      <c r="L799" s="16" t="s">
        <v>29</v>
      </c>
      <c r="M799" t="b">
        <f t="shared" si="24"/>
        <v>1</v>
      </c>
      <c r="N799" t="b">
        <f t="shared" si="25"/>
        <v>1</v>
      </c>
    </row>
    <row r="800" spans="1:14">
      <c r="A800" s="1" t="s">
        <v>1762</v>
      </c>
      <c r="B800" s="1">
        <v>3.9485969999999999</v>
      </c>
      <c r="C800" s="1">
        <v>3.9258890000000002</v>
      </c>
      <c r="D800" s="1" t="s">
        <v>4</v>
      </c>
      <c r="E800" s="1" t="s">
        <v>4</v>
      </c>
      <c r="F800" s="1">
        <v>3.5380630000000002</v>
      </c>
      <c r="G800" s="1">
        <v>2.030087</v>
      </c>
      <c r="H800" s="1" t="s">
        <v>4</v>
      </c>
      <c r="I800" s="1" t="s">
        <v>4</v>
      </c>
      <c r="J800" s="1"/>
      <c r="K800" s="16" t="s">
        <v>30</v>
      </c>
      <c r="L800" s="16" t="s">
        <v>60</v>
      </c>
      <c r="M800" t="b">
        <f t="shared" si="24"/>
        <v>1</v>
      </c>
      <c r="N800" t="b">
        <f t="shared" si="25"/>
        <v>1</v>
      </c>
    </row>
    <row r="801" spans="1:14">
      <c r="A801" s="1" t="s">
        <v>1763</v>
      </c>
      <c r="B801" s="1">
        <v>7583.81</v>
      </c>
      <c r="C801" s="1">
        <v>3546.7530000000002</v>
      </c>
      <c r="D801" s="1" t="s">
        <v>1</v>
      </c>
      <c r="E801" s="1" t="s">
        <v>1</v>
      </c>
      <c r="F801" s="1">
        <v>6900.433</v>
      </c>
      <c r="G801" s="1">
        <v>1810.9349999999999</v>
      </c>
      <c r="H801" s="1" t="s">
        <v>1</v>
      </c>
      <c r="I801" s="1" t="s">
        <v>1</v>
      </c>
      <c r="J801" s="1"/>
      <c r="K801" s="16" t="s">
        <v>30</v>
      </c>
      <c r="L801" s="16" t="s">
        <v>29</v>
      </c>
      <c r="M801" t="b">
        <f t="shared" si="24"/>
        <v>1</v>
      </c>
      <c r="N801" t="b">
        <f t="shared" si="25"/>
        <v>1</v>
      </c>
    </row>
    <row r="802" spans="1:14">
      <c r="A802" s="1" t="s">
        <v>1764</v>
      </c>
      <c r="B802" s="1">
        <v>3838.8</v>
      </c>
      <c r="C802" s="1">
        <v>3573.4</v>
      </c>
      <c r="D802" s="1" t="s">
        <v>1</v>
      </c>
      <c r="E802" s="1" t="s">
        <v>1</v>
      </c>
      <c r="F802" s="1">
        <v>3153.72</v>
      </c>
      <c r="G802" s="1">
        <v>2201.395</v>
      </c>
      <c r="H802" s="1" t="s">
        <v>1</v>
      </c>
      <c r="I802" s="1" t="s">
        <v>1</v>
      </c>
      <c r="J802" s="1"/>
      <c r="K802" s="16" t="s">
        <v>30</v>
      </c>
      <c r="L802" s="16" t="s">
        <v>29</v>
      </c>
      <c r="M802" t="b">
        <f t="shared" si="24"/>
        <v>1</v>
      </c>
      <c r="N802" t="b">
        <f t="shared" si="25"/>
        <v>1</v>
      </c>
    </row>
    <row r="803" spans="1:14">
      <c r="A803" s="1" t="s">
        <v>1765</v>
      </c>
      <c r="B803" s="1">
        <v>40</v>
      </c>
      <c r="C803" s="1">
        <v>40</v>
      </c>
      <c r="D803" s="1" t="s">
        <v>3</v>
      </c>
      <c r="E803" s="1" t="s">
        <v>3</v>
      </c>
      <c r="F803" s="1">
        <v>40</v>
      </c>
      <c r="G803" s="1">
        <v>30</v>
      </c>
      <c r="H803" s="1" t="s">
        <v>3</v>
      </c>
      <c r="I803" s="1" t="s">
        <v>3</v>
      </c>
      <c r="J803" s="1"/>
      <c r="K803" s="16" t="s">
        <v>30</v>
      </c>
      <c r="L803" s="16" t="s">
        <v>29</v>
      </c>
      <c r="M803" t="b">
        <f t="shared" si="24"/>
        <v>1</v>
      </c>
      <c r="N803" t="b">
        <f t="shared" si="25"/>
        <v>1</v>
      </c>
    </row>
    <row r="804" spans="1:14">
      <c r="A804" s="1" t="s">
        <v>1766</v>
      </c>
      <c r="B804" s="1">
        <v>4493.732</v>
      </c>
      <c r="C804" s="1">
        <v>4495.4290000000001</v>
      </c>
      <c r="D804" s="1" t="s">
        <v>1</v>
      </c>
      <c r="E804" s="1" t="s">
        <v>1</v>
      </c>
      <c r="F804" s="1">
        <v>2749.2930000000001</v>
      </c>
      <c r="G804" s="1">
        <v>2302.2669999999998</v>
      </c>
      <c r="H804" s="1" t="s">
        <v>1</v>
      </c>
      <c r="I804" s="1" t="s">
        <v>1</v>
      </c>
      <c r="J804" s="1"/>
      <c r="K804" s="16" t="s">
        <v>36</v>
      </c>
      <c r="L804" s="16" t="s">
        <v>29</v>
      </c>
      <c r="M804" t="b">
        <f t="shared" si="24"/>
        <v>1</v>
      </c>
      <c r="N804" t="b">
        <f t="shared" si="25"/>
        <v>1</v>
      </c>
    </row>
    <row r="805" spans="1:14">
      <c r="A805" s="1" t="s">
        <v>1767</v>
      </c>
      <c r="B805" s="1">
        <v>21.2</v>
      </c>
      <c r="C805" s="1">
        <v>21.2</v>
      </c>
      <c r="D805" s="1" t="s">
        <v>3</v>
      </c>
      <c r="E805" s="1" t="s">
        <v>3</v>
      </c>
      <c r="F805" s="1">
        <v>10.6</v>
      </c>
      <c r="G805" s="1">
        <v>10.6</v>
      </c>
      <c r="H805" s="1" t="s">
        <v>3</v>
      </c>
      <c r="I805" s="1" t="s">
        <v>3</v>
      </c>
      <c r="J805" s="1"/>
      <c r="K805" s="16" t="s">
        <v>36</v>
      </c>
      <c r="L805" s="16" t="s">
        <v>35</v>
      </c>
      <c r="M805" t="b">
        <f t="shared" si="24"/>
        <v>1</v>
      </c>
      <c r="N805" t="b">
        <f t="shared" si="25"/>
        <v>1</v>
      </c>
    </row>
    <row r="806" spans="1:14">
      <c r="A806" s="1" t="s">
        <v>1768</v>
      </c>
      <c r="B806" s="1">
        <v>100.6566</v>
      </c>
      <c r="C806" s="1">
        <v>100.6566</v>
      </c>
      <c r="D806" s="1" t="s">
        <v>1</v>
      </c>
      <c r="E806" s="1" t="s">
        <v>1</v>
      </c>
      <c r="F806" s="1">
        <v>50.328299999999999</v>
      </c>
      <c r="G806" s="1">
        <v>50.328299999999999</v>
      </c>
      <c r="H806" s="1" t="s">
        <v>2</v>
      </c>
      <c r="I806" s="1" t="s">
        <v>2</v>
      </c>
      <c r="J806" s="1"/>
      <c r="K806" s="16" t="s">
        <v>36</v>
      </c>
      <c r="L806" s="16" t="s">
        <v>35</v>
      </c>
      <c r="M806" t="b">
        <f t="shared" si="24"/>
        <v>0</v>
      </c>
      <c r="N806" t="b">
        <f t="shared" si="25"/>
        <v>1</v>
      </c>
    </row>
    <row r="807" spans="1:14">
      <c r="A807" s="1" t="s">
        <v>1769</v>
      </c>
      <c r="B807" s="1">
        <v>2713.25</v>
      </c>
      <c r="C807" s="1">
        <v>2713.8</v>
      </c>
      <c r="D807" s="1" t="s">
        <v>1</v>
      </c>
      <c r="E807" s="1" t="s">
        <v>1</v>
      </c>
      <c r="F807" s="1">
        <v>2524.645</v>
      </c>
      <c r="G807" s="1">
        <v>1611.2149999999999</v>
      </c>
      <c r="H807" s="1" t="s">
        <v>1</v>
      </c>
      <c r="I807" s="1" t="s">
        <v>1</v>
      </c>
      <c r="J807" s="1"/>
      <c r="K807" s="16" t="s">
        <v>30</v>
      </c>
      <c r="L807" s="16" t="s">
        <v>42</v>
      </c>
      <c r="M807" t="b">
        <f t="shared" si="24"/>
        <v>1</v>
      </c>
      <c r="N807" t="b">
        <f t="shared" si="25"/>
        <v>1</v>
      </c>
    </row>
    <row r="808" spans="1:14">
      <c r="A808" s="1" t="s">
        <v>1770</v>
      </c>
      <c r="B808" s="1">
        <v>128.6</v>
      </c>
      <c r="C808" s="1">
        <v>82.15</v>
      </c>
      <c r="D808" s="1" t="s">
        <v>1</v>
      </c>
      <c r="E808" s="1" t="s">
        <v>2</v>
      </c>
      <c r="F808" s="1">
        <v>55.204999999999998</v>
      </c>
      <c r="G808" s="1">
        <v>8.2149999999999999</v>
      </c>
      <c r="H808" s="1" t="s">
        <v>2</v>
      </c>
      <c r="I808" s="1" t="s">
        <v>3</v>
      </c>
      <c r="J808" s="1" t="s">
        <v>2617</v>
      </c>
      <c r="K808" s="16" t="s">
        <v>30</v>
      </c>
      <c r="L808" s="16" t="s">
        <v>60</v>
      </c>
      <c r="M808" t="b">
        <f t="shared" si="24"/>
        <v>0</v>
      </c>
      <c r="N808" t="b">
        <f t="shared" si="25"/>
        <v>0</v>
      </c>
    </row>
    <row r="809" spans="1:14">
      <c r="A809" s="1" t="s">
        <v>1771</v>
      </c>
      <c r="B809" s="1">
        <v>255.71</v>
      </c>
      <c r="C809" s="1">
        <v>255.08</v>
      </c>
      <c r="D809" s="1" t="s">
        <v>1</v>
      </c>
      <c r="E809" s="1" t="s">
        <v>1</v>
      </c>
      <c r="F809" s="1">
        <v>136.80000000000001</v>
      </c>
      <c r="G809" s="1">
        <v>128.982</v>
      </c>
      <c r="H809" s="1" t="s">
        <v>1</v>
      </c>
      <c r="I809" s="1" t="s">
        <v>1</v>
      </c>
      <c r="J809" s="1"/>
      <c r="K809" s="16" t="s">
        <v>36</v>
      </c>
      <c r="L809" s="16" t="s">
        <v>29</v>
      </c>
      <c r="M809" t="b">
        <f t="shared" si="24"/>
        <v>1</v>
      </c>
      <c r="N809" t="b">
        <f t="shared" si="25"/>
        <v>1</v>
      </c>
    </row>
    <row r="810" spans="1:14">
      <c r="A810" s="1" t="s">
        <v>1772</v>
      </c>
      <c r="B810" s="1">
        <v>843.2432</v>
      </c>
      <c r="C810" s="1">
        <v>0</v>
      </c>
      <c r="D810" s="1" t="s">
        <v>1</v>
      </c>
      <c r="E810" s="1" t="s">
        <v>4</v>
      </c>
      <c r="F810" s="1">
        <v>843.2432</v>
      </c>
      <c r="G810" s="1">
        <v>0</v>
      </c>
      <c r="H810" s="1" t="s">
        <v>1</v>
      </c>
      <c r="I810" s="1" t="s">
        <v>4</v>
      </c>
      <c r="J810" s="1" t="s">
        <v>2617</v>
      </c>
      <c r="K810" s="16" t="s">
        <v>36</v>
      </c>
      <c r="L810" s="16" t="s">
        <v>29</v>
      </c>
      <c r="M810" t="b">
        <f t="shared" si="24"/>
        <v>1</v>
      </c>
      <c r="N810" t="b">
        <f t="shared" si="25"/>
        <v>0</v>
      </c>
    </row>
    <row r="811" spans="1:14">
      <c r="A811" s="1" t="s">
        <v>1773</v>
      </c>
      <c r="B811" s="1">
        <v>0</v>
      </c>
      <c r="C811" s="1">
        <v>0</v>
      </c>
      <c r="D811" s="1" t="s">
        <v>4</v>
      </c>
      <c r="E811" s="1" t="s">
        <v>4</v>
      </c>
      <c r="F811" s="1">
        <v>0</v>
      </c>
      <c r="G811" s="1">
        <v>0</v>
      </c>
      <c r="H811" s="1" t="s">
        <v>4</v>
      </c>
      <c r="I811" s="1" t="s">
        <v>4</v>
      </c>
      <c r="J811" s="1"/>
      <c r="K811" s="16" t="s">
        <v>36</v>
      </c>
      <c r="L811" s="16" t="s">
        <v>71</v>
      </c>
      <c r="M811" t="b">
        <f t="shared" si="24"/>
        <v>1</v>
      </c>
      <c r="N811" t="b">
        <f t="shared" si="25"/>
        <v>1</v>
      </c>
    </row>
    <row r="812" spans="1:14">
      <c r="A812" s="1" t="s">
        <v>1774</v>
      </c>
      <c r="B812" s="1">
        <v>87.151889999999995</v>
      </c>
      <c r="C812" s="1">
        <v>84.315740000000005</v>
      </c>
      <c r="D812" s="1" t="s">
        <v>2</v>
      </c>
      <c r="E812" s="1" t="s">
        <v>2</v>
      </c>
      <c r="F812" s="1">
        <v>87.143349999999998</v>
      </c>
      <c r="G812" s="1">
        <v>84.307190000000006</v>
      </c>
      <c r="H812" s="1" t="s">
        <v>2</v>
      </c>
      <c r="I812" s="1" t="s">
        <v>2</v>
      </c>
      <c r="J812" s="1"/>
      <c r="K812" s="16" t="s">
        <v>36</v>
      </c>
      <c r="L812" s="16" t="s">
        <v>54</v>
      </c>
      <c r="M812" t="b">
        <f t="shared" si="24"/>
        <v>1</v>
      </c>
      <c r="N812" t="b">
        <f t="shared" si="25"/>
        <v>1</v>
      </c>
    </row>
    <row r="813" spans="1:14">
      <c r="A813" s="1" t="s">
        <v>1775</v>
      </c>
      <c r="B813" s="1">
        <v>12134.95</v>
      </c>
      <c r="C813" s="1">
        <v>11704.65</v>
      </c>
      <c r="D813" s="1" t="s">
        <v>1</v>
      </c>
      <c r="E813" s="1" t="s">
        <v>1</v>
      </c>
      <c r="F813" s="1">
        <v>11671.5</v>
      </c>
      <c r="G813" s="1">
        <v>6207.37</v>
      </c>
      <c r="H813" s="1" t="s">
        <v>1</v>
      </c>
      <c r="I813" s="1" t="s">
        <v>1</v>
      </c>
      <c r="J813" s="1"/>
      <c r="K813" s="16" t="s">
        <v>30</v>
      </c>
      <c r="L813" s="16" t="s">
        <v>29</v>
      </c>
      <c r="M813" t="b">
        <f t="shared" si="24"/>
        <v>1</v>
      </c>
      <c r="N813" t="b">
        <f t="shared" si="25"/>
        <v>1</v>
      </c>
    </row>
    <row r="814" spans="1:14">
      <c r="A814" s="1" t="s">
        <v>1776</v>
      </c>
      <c r="B814" s="1">
        <v>8324.1</v>
      </c>
      <c r="C814" s="1">
        <v>6790.25</v>
      </c>
      <c r="D814" s="1" t="s">
        <v>1</v>
      </c>
      <c r="E814" s="1" t="s">
        <v>1</v>
      </c>
      <c r="F814" s="1">
        <v>7755.0749999999998</v>
      </c>
      <c r="G814" s="1">
        <v>6622.48</v>
      </c>
      <c r="H814" s="1" t="s">
        <v>1</v>
      </c>
      <c r="I814" s="1" t="s">
        <v>1</v>
      </c>
      <c r="J814" s="1"/>
      <c r="K814" s="16" t="s">
        <v>30</v>
      </c>
      <c r="L814" s="16" t="s">
        <v>29</v>
      </c>
      <c r="M814" t="b">
        <f t="shared" si="24"/>
        <v>1</v>
      </c>
      <c r="N814" t="b">
        <f t="shared" si="25"/>
        <v>1</v>
      </c>
    </row>
    <row r="815" spans="1:14">
      <c r="A815" s="1" t="s">
        <v>1777</v>
      </c>
      <c r="B815" s="1">
        <v>70676.800000000003</v>
      </c>
      <c r="C815" s="1">
        <v>70533.399999999994</v>
      </c>
      <c r="D815" s="1" t="s">
        <v>1</v>
      </c>
      <c r="E815" s="1" t="s">
        <v>1</v>
      </c>
      <c r="F815" s="1">
        <v>40278.28</v>
      </c>
      <c r="G815" s="1">
        <v>37009.17</v>
      </c>
      <c r="H815" s="1" t="s">
        <v>1</v>
      </c>
      <c r="I815" s="1" t="s">
        <v>1</v>
      </c>
      <c r="J815" s="1"/>
      <c r="K815" s="16" t="s">
        <v>36</v>
      </c>
      <c r="L815" s="16" t="s">
        <v>29</v>
      </c>
      <c r="M815" t="b">
        <f t="shared" si="24"/>
        <v>1</v>
      </c>
      <c r="N815" t="b">
        <f t="shared" si="25"/>
        <v>1</v>
      </c>
    </row>
    <row r="816" spans="1:14">
      <c r="A816" s="1" t="s">
        <v>1778</v>
      </c>
      <c r="B816" s="1">
        <v>13021.4</v>
      </c>
      <c r="C816" s="1">
        <v>12780.1</v>
      </c>
      <c r="D816" s="1" t="s">
        <v>1</v>
      </c>
      <c r="E816" s="1" t="s">
        <v>1</v>
      </c>
      <c r="F816" s="1">
        <v>10423.43</v>
      </c>
      <c r="G816" s="1">
        <v>10305.66</v>
      </c>
      <c r="H816" s="1" t="s">
        <v>1</v>
      </c>
      <c r="I816" s="1" t="s">
        <v>1</v>
      </c>
      <c r="J816" s="1"/>
      <c r="K816" s="16" t="s">
        <v>30</v>
      </c>
      <c r="L816" s="16" t="s">
        <v>29</v>
      </c>
      <c r="M816" t="b">
        <f t="shared" si="24"/>
        <v>1</v>
      </c>
      <c r="N816" t="b">
        <f t="shared" si="25"/>
        <v>1</v>
      </c>
    </row>
    <row r="817" spans="1:14">
      <c r="A817" s="1" t="s">
        <v>1779</v>
      </c>
      <c r="B817" s="1">
        <v>7274.3</v>
      </c>
      <c r="C817" s="1">
        <v>7273.1</v>
      </c>
      <c r="D817" s="1" t="s">
        <v>1</v>
      </c>
      <c r="E817" s="1" t="s">
        <v>1</v>
      </c>
      <c r="F817" s="1">
        <v>7215.1</v>
      </c>
      <c r="G817" s="1">
        <v>3506.85</v>
      </c>
      <c r="H817" s="1" t="s">
        <v>1</v>
      </c>
      <c r="I817" s="1" t="s">
        <v>1</v>
      </c>
      <c r="J817" s="1"/>
      <c r="K817" s="16" t="s">
        <v>30</v>
      </c>
      <c r="L817" s="16" t="s">
        <v>54</v>
      </c>
      <c r="M817" t="b">
        <f t="shared" si="24"/>
        <v>1</v>
      </c>
      <c r="N817" t="b">
        <f t="shared" si="25"/>
        <v>1</v>
      </c>
    </row>
    <row r="818" spans="1:14">
      <c r="A818" s="1" t="s">
        <v>1780</v>
      </c>
      <c r="B818" s="1">
        <v>791.15</v>
      </c>
      <c r="C818" s="1">
        <v>744.1</v>
      </c>
      <c r="D818" s="1" t="s">
        <v>1</v>
      </c>
      <c r="E818" s="1" t="s">
        <v>1</v>
      </c>
      <c r="F818" s="1">
        <v>694.02499999999998</v>
      </c>
      <c r="G818" s="1">
        <v>387.1</v>
      </c>
      <c r="H818" s="1" t="s">
        <v>1</v>
      </c>
      <c r="I818" s="1" t="s">
        <v>1</v>
      </c>
      <c r="J818" s="1"/>
      <c r="K818" s="16" t="s">
        <v>36</v>
      </c>
      <c r="L818" s="16" t="s">
        <v>29</v>
      </c>
      <c r="M818" t="b">
        <f t="shared" si="24"/>
        <v>1</v>
      </c>
      <c r="N818" t="b">
        <f t="shared" si="25"/>
        <v>1</v>
      </c>
    </row>
    <row r="819" spans="1:14">
      <c r="A819" s="1" t="s">
        <v>1781</v>
      </c>
      <c r="B819" s="1">
        <v>1012.25</v>
      </c>
      <c r="C819" s="1">
        <v>917.6</v>
      </c>
      <c r="D819" s="1" t="s">
        <v>1</v>
      </c>
      <c r="E819" s="1" t="s">
        <v>1</v>
      </c>
      <c r="F819" s="1">
        <v>834.59</v>
      </c>
      <c r="G819" s="1">
        <v>472.26499999999999</v>
      </c>
      <c r="H819" s="1" t="s">
        <v>1</v>
      </c>
      <c r="I819" s="1" t="s">
        <v>1</v>
      </c>
      <c r="J819" s="1"/>
      <c r="K819" s="16" t="s">
        <v>36</v>
      </c>
      <c r="L819" s="16" t="s">
        <v>54</v>
      </c>
      <c r="M819" t="b">
        <f t="shared" si="24"/>
        <v>1</v>
      </c>
      <c r="N819" t="b">
        <f t="shared" si="25"/>
        <v>1</v>
      </c>
    </row>
    <row r="820" spans="1:14">
      <c r="A820" s="1" t="s">
        <v>1782</v>
      </c>
      <c r="B820" s="1">
        <v>35.799999999999997</v>
      </c>
      <c r="C820" s="1">
        <v>35.799999999999997</v>
      </c>
      <c r="D820" s="1" t="s">
        <v>3</v>
      </c>
      <c r="E820" s="1" t="s">
        <v>3</v>
      </c>
      <c r="F820" s="1">
        <v>19.05</v>
      </c>
      <c r="G820" s="1">
        <v>17.899999999999999</v>
      </c>
      <c r="H820" s="1" t="s">
        <v>3</v>
      </c>
      <c r="I820" s="1" t="s">
        <v>3</v>
      </c>
      <c r="J820" s="1"/>
      <c r="K820" s="16" t="s">
        <v>36</v>
      </c>
      <c r="L820" s="16" t="s">
        <v>42</v>
      </c>
      <c r="M820" t="b">
        <f t="shared" si="24"/>
        <v>1</v>
      </c>
      <c r="N820" t="b">
        <f t="shared" si="25"/>
        <v>1</v>
      </c>
    </row>
    <row r="821" spans="1:14">
      <c r="A821" s="1" t="s">
        <v>1783</v>
      </c>
      <c r="B821" s="1">
        <v>120396.8</v>
      </c>
      <c r="C821" s="1">
        <v>97548.3</v>
      </c>
      <c r="D821" s="1" t="s">
        <v>1</v>
      </c>
      <c r="E821" s="1" t="s">
        <v>1</v>
      </c>
      <c r="F821" s="1">
        <v>101922.3</v>
      </c>
      <c r="G821" s="1">
        <v>86319.28</v>
      </c>
      <c r="H821" s="1" t="s">
        <v>1</v>
      </c>
      <c r="I821" s="1" t="s">
        <v>1</v>
      </c>
      <c r="J821" s="1"/>
      <c r="K821" s="16" t="s">
        <v>30</v>
      </c>
      <c r="L821" s="16" t="s">
        <v>29</v>
      </c>
      <c r="M821" t="b">
        <f t="shared" si="24"/>
        <v>1</v>
      </c>
      <c r="N821" t="b">
        <f t="shared" si="25"/>
        <v>1</v>
      </c>
    </row>
    <row r="822" spans="1:14">
      <c r="A822" s="1" t="s">
        <v>1784</v>
      </c>
      <c r="B822" s="1">
        <v>12292</v>
      </c>
      <c r="C822" s="1">
        <v>10918</v>
      </c>
      <c r="D822" s="1" t="s">
        <v>1</v>
      </c>
      <c r="E822" s="1" t="s">
        <v>1</v>
      </c>
      <c r="F822" s="1">
        <v>10663.29</v>
      </c>
      <c r="G822" s="1">
        <v>6986.95</v>
      </c>
      <c r="H822" s="1" t="s">
        <v>1</v>
      </c>
      <c r="I822" s="1" t="s">
        <v>1</v>
      </c>
      <c r="J822" s="1"/>
      <c r="K822" s="16" t="s">
        <v>30</v>
      </c>
      <c r="L822" s="16" t="s">
        <v>29</v>
      </c>
      <c r="M822" t="b">
        <f t="shared" si="24"/>
        <v>1</v>
      </c>
      <c r="N822" t="b">
        <f t="shared" si="25"/>
        <v>1</v>
      </c>
    </row>
    <row r="823" spans="1:14">
      <c r="A823" s="1" t="s">
        <v>1785</v>
      </c>
      <c r="B823" s="1">
        <v>1521.3209999999999</v>
      </c>
      <c r="C823" s="1">
        <v>1521.3209999999999</v>
      </c>
      <c r="D823" s="1" t="s">
        <v>1</v>
      </c>
      <c r="E823" s="1" t="s">
        <v>1</v>
      </c>
      <c r="F823" s="1">
        <v>1521.3209999999999</v>
      </c>
      <c r="G823" s="1">
        <v>760.66070000000002</v>
      </c>
      <c r="H823" s="1" t="s">
        <v>1</v>
      </c>
      <c r="I823" s="1" t="s">
        <v>1</v>
      </c>
      <c r="J823" s="1"/>
      <c r="K823" s="16" t="s">
        <v>36</v>
      </c>
      <c r="L823" s="16" t="s">
        <v>29</v>
      </c>
      <c r="M823" t="b">
        <f t="shared" si="24"/>
        <v>1</v>
      </c>
      <c r="N823" t="b">
        <f t="shared" si="25"/>
        <v>1</v>
      </c>
    </row>
    <row r="824" spans="1:14">
      <c r="A824" s="1" t="s">
        <v>1786</v>
      </c>
      <c r="B824" s="1">
        <v>5697.8</v>
      </c>
      <c r="C824" s="1">
        <v>5712.6</v>
      </c>
      <c r="D824" s="1" t="s">
        <v>1</v>
      </c>
      <c r="E824" s="1" t="s">
        <v>1</v>
      </c>
      <c r="F824" s="1">
        <v>5697.8</v>
      </c>
      <c r="G824" s="1">
        <v>5712.6</v>
      </c>
      <c r="H824" s="1" t="s">
        <v>1</v>
      </c>
      <c r="I824" s="1" t="s">
        <v>1</v>
      </c>
      <c r="J824" s="1"/>
      <c r="K824" s="16" t="s">
        <v>30</v>
      </c>
      <c r="L824" s="16" t="s">
        <v>29</v>
      </c>
      <c r="M824" t="b">
        <f t="shared" si="24"/>
        <v>1</v>
      </c>
      <c r="N824" t="b">
        <f t="shared" si="25"/>
        <v>1</v>
      </c>
    </row>
    <row r="825" spans="1:14">
      <c r="A825" s="1" t="s">
        <v>1787</v>
      </c>
      <c r="B825" s="1">
        <v>28162.799999999999</v>
      </c>
      <c r="C825" s="1">
        <v>5967.2</v>
      </c>
      <c r="D825" s="1" t="s">
        <v>1</v>
      </c>
      <c r="E825" s="1" t="s">
        <v>1</v>
      </c>
      <c r="F825" s="1">
        <v>27482.33</v>
      </c>
      <c r="G825" s="1">
        <v>4093.31</v>
      </c>
      <c r="H825" s="1" t="s">
        <v>1</v>
      </c>
      <c r="I825" s="1" t="s">
        <v>1</v>
      </c>
      <c r="J825" s="1"/>
      <c r="K825" s="16" t="s">
        <v>30</v>
      </c>
      <c r="L825" s="16" t="s">
        <v>29</v>
      </c>
      <c r="M825" t="b">
        <f t="shared" si="24"/>
        <v>1</v>
      </c>
      <c r="N825" t="b">
        <f t="shared" si="25"/>
        <v>1</v>
      </c>
    </row>
    <row r="826" spans="1:14">
      <c r="A826" s="1" t="s">
        <v>1788</v>
      </c>
      <c r="B826" s="1">
        <v>10019.700000000001</v>
      </c>
      <c r="C826" s="1">
        <v>5132.5</v>
      </c>
      <c r="D826" s="1" t="s">
        <v>1</v>
      </c>
      <c r="E826" s="1" t="s">
        <v>1</v>
      </c>
      <c r="F826" s="1">
        <v>10019.68</v>
      </c>
      <c r="G826" s="1">
        <v>4880.125</v>
      </c>
      <c r="H826" s="1" t="s">
        <v>1</v>
      </c>
      <c r="I826" s="1" t="s">
        <v>1</v>
      </c>
      <c r="J826" s="1"/>
      <c r="K826" s="16" t="s">
        <v>30</v>
      </c>
      <c r="L826" s="16" t="s">
        <v>29</v>
      </c>
      <c r="M826" t="b">
        <f t="shared" si="24"/>
        <v>1</v>
      </c>
      <c r="N826" t="b">
        <f t="shared" si="25"/>
        <v>1</v>
      </c>
    </row>
    <row r="827" spans="1:14">
      <c r="A827" s="1" t="s">
        <v>1789</v>
      </c>
      <c r="B827" s="1">
        <v>36634.83</v>
      </c>
      <c r="C827" s="1">
        <v>35264.86</v>
      </c>
      <c r="D827" s="1" t="s">
        <v>1</v>
      </c>
      <c r="E827" s="1" t="s">
        <v>1</v>
      </c>
      <c r="F827" s="1">
        <v>7047.5680000000002</v>
      </c>
      <c r="G827" s="1">
        <v>16217.99</v>
      </c>
      <c r="H827" s="1" t="s">
        <v>1</v>
      </c>
      <c r="I827" s="1" t="s">
        <v>1</v>
      </c>
      <c r="J827" s="1"/>
      <c r="K827" s="16" t="s">
        <v>30</v>
      </c>
      <c r="L827" s="16" t="s">
        <v>29</v>
      </c>
      <c r="M827" t="b">
        <f t="shared" si="24"/>
        <v>1</v>
      </c>
      <c r="N827" t="b">
        <f t="shared" si="25"/>
        <v>1</v>
      </c>
    </row>
    <row r="828" spans="1:14">
      <c r="A828" s="1" t="s">
        <v>1790</v>
      </c>
      <c r="B828" s="1">
        <v>60777.599999999999</v>
      </c>
      <c r="C828" s="1">
        <v>59086.1</v>
      </c>
      <c r="D828" s="1" t="s">
        <v>1</v>
      </c>
      <c r="E828" s="1" t="s">
        <v>1</v>
      </c>
      <c r="F828" s="1">
        <v>39328.660000000003</v>
      </c>
      <c r="G828" s="1">
        <v>43133.54</v>
      </c>
      <c r="H828" s="1" t="s">
        <v>1</v>
      </c>
      <c r="I828" s="1" t="s">
        <v>1</v>
      </c>
      <c r="J828" s="1"/>
      <c r="K828" s="16" t="s">
        <v>30</v>
      </c>
      <c r="L828" s="16" t="s">
        <v>29</v>
      </c>
      <c r="M828" t="b">
        <f t="shared" si="24"/>
        <v>1</v>
      </c>
      <c r="N828" t="b">
        <f t="shared" si="25"/>
        <v>1</v>
      </c>
    </row>
    <row r="829" spans="1:14">
      <c r="A829" s="1" t="s">
        <v>1791</v>
      </c>
      <c r="B829" s="1">
        <v>4622.3</v>
      </c>
      <c r="C829" s="1">
        <v>4465.8</v>
      </c>
      <c r="D829" s="1" t="s">
        <v>1</v>
      </c>
      <c r="E829" s="1" t="s">
        <v>1</v>
      </c>
      <c r="F829" s="1">
        <v>2311.15</v>
      </c>
      <c r="G829" s="1">
        <v>4465.8</v>
      </c>
      <c r="H829" s="1" t="s">
        <v>1</v>
      </c>
      <c r="I829" s="1" t="s">
        <v>1</v>
      </c>
      <c r="J829" s="1"/>
      <c r="K829" s="16" t="s">
        <v>36</v>
      </c>
      <c r="L829" s="16" t="s">
        <v>42</v>
      </c>
      <c r="M829" t="b">
        <f t="shared" si="24"/>
        <v>1</v>
      </c>
      <c r="N829" t="b">
        <f t="shared" si="25"/>
        <v>1</v>
      </c>
    </row>
    <row r="830" spans="1:14">
      <c r="A830" s="1" t="s">
        <v>1792</v>
      </c>
      <c r="B830" s="1">
        <v>1148</v>
      </c>
      <c r="C830" s="1">
        <v>1116.5999999999999</v>
      </c>
      <c r="D830" s="1" t="s">
        <v>1</v>
      </c>
      <c r="E830" s="1" t="s">
        <v>1</v>
      </c>
      <c r="F830" s="1">
        <v>1148</v>
      </c>
      <c r="G830" s="1">
        <v>1116.5999999999999</v>
      </c>
      <c r="H830" s="1" t="s">
        <v>1</v>
      </c>
      <c r="I830" s="1" t="s">
        <v>1</v>
      </c>
      <c r="J830" s="1"/>
      <c r="K830" s="16" t="s">
        <v>36</v>
      </c>
      <c r="L830" s="16" t="s">
        <v>29</v>
      </c>
      <c r="M830" t="b">
        <f t="shared" si="24"/>
        <v>1</v>
      </c>
      <c r="N830" t="b">
        <f t="shared" si="25"/>
        <v>1</v>
      </c>
    </row>
    <row r="831" spans="1:14">
      <c r="A831" s="1" t="s">
        <v>1793</v>
      </c>
      <c r="B831" s="1">
        <v>18527.400000000001</v>
      </c>
      <c r="C831" s="1">
        <v>18416.2</v>
      </c>
      <c r="D831" s="1" t="s">
        <v>1</v>
      </c>
      <c r="E831" s="1" t="s">
        <v>1</v>
      </c>
      <c r="F831" s="1">
        <v>10625.52</v>
      </c>
      <c r="G831" s="1">
        <v>9453.94</v>
      </c>
      <c r="H831" s="1" t="s">
        <v>1</v>
      </c>
      <c r="I831" s="1" t="s">
        <v>1</v>
      </c>
      <c r="J831" s="1"/>
      <c r="K831" s="16" t="s">
        <v>36</v>
      </c>
      <c r="L831" s="16" t="s">
        <v>29</v>
      </c>
      <c r="M831" t="b">
        <f t="shared" si="24"/>
        <v>1</v>
      </c>
      <c r="N831" t="b">
        <f t="shared" si="25"/>
        <v>1</v>
      </c>
    </row>
    <row r="832" spans="1:14">
      <c r="A832" s="1" t="s">
        <v>1794</v>
      </c>
      <c r="B832" s="1">
        <v>12811.1</v>
      </c>
      <c r="C832" s="1">
        <v>12110.5</v>
      </c>
      <c r="D832" s="1" t="s">
        <v>1</v>
      </c>
      <c r="E832" s="1" t="s">
        <v>1</v>
      </c>
      <c r="F832" s="1">
        <v>12811.1</v>
      </c>
      <c r="G832" s="1">
        <v>12110.5</v>
      </c>
      <c r="H832" s="1" t="s">
        <v>1</v>
      </c>
      <c r="I832" s="1" t="s">
        <v>1</v>
      </c>
      <c r="J832" s="1"/>
      <c r="K832" s="16" t="s">
        <v>36</v>
      </c>
      <c r="L832" s="16" t="s">
        <v>29</v>
      </c>
      <c r="M832" t="b">
        <f t="shared" si="24"/>
        <v>1</v>
      </c>
      <c r="N832" t="b">
        <f t="shared" si="25"/>
        <v>1</v>
      </c>
    </row>
    <row r="833" spans="1:14">
      <c r="A833" s="1" t="s">
        <v>1795</v>
      </c>
      <c r="B833" s="1">
        <v>4049.8</v>
      </c>
      <c r="C833" s="1">
        <v>4034.45</v>
      </c>
      <c r="D833" s="1" t="s">
        <v>1</v>
      </c>
      <c r="E833" s="1" t="s">
        <v>1</v>
      </c>
      <c r="F833" s="1">
        <v>2329.125</v>
      </c>
      <c r="G833" s="1">
        <v>1989.0250000000001</v>
      </c>
      <c r="H833" s="1" t="s">
        <v>1</v>
      </c>
      <c r="I833" s="1" t="s">
        <v>1</v>
      </c>
      <c r="J833" s="1"/>
      <c r="K833" s="16" t="s">
        <v>36</v>
      </c>
      <c r="L833" s="16" t="s">
        <v>29</v>
      </c>
      <c r="M833" t="b">
        <f t="shared" si="24"/>
        <v>1</v>
      </c>
      <c r="N833" t="b">
        <f t="shared" si="25"/>
        <v>1</v>
      </c>
    </row>
    <row r="834" spans="1:14">
      <c r="A834" s="1" t="s">
        <v>1796</v>
      </c>
      <c r="B834" s="1">
        <v>451.7</v>
      </c>
      <c r="C834" s="1">
        <v>451.7</v>
      </c>
      <c r="D834" s="1" t="s">
        <v>1</v>
      </c>
      <c r="E834" s="1" t="s">
        <v>1</v>
      </c>
      <c r="F834" s="1">
        <v>225.85</v>
      </c>
      <c r="G834" s="1">
        <v>284.89999999999998</v>
      </c>
      <c r="H834" s="1" t="s">
        <v>1</v>
      </c>
      <c r="I834" s="1" t="s">
        <v>1</v>
      </c>
      <c r="J834" s="1"/>
      <c r="K834" s="16" t="s">
        <v>36</v>
      </c>
      <c r="L834" s="16" t="s">
        <v>964</v>
      </c>
      <c r="M834" t="b">
        <f t="shared" si="24"/>
        <v>1</v>
      </c>
      <c r="N834" t="b">
        <f t="shared" si="25"/>
        <v>1</v>
      </c>
    </row>
    <row r="835" spans="1:14">
      <c r="A835" s="1" t="s">
        <v>1797</v>
      </c>
      <c r="B835" s="1">
        <v>0</v>
      </c>
      <c r="C835" s="1">
        <v>0</v>
      </c>
      <c r="D835" s="1" t="s">
        <v>4</v>
      </c>
      <c r="E835" s="1" t="s">
        <v>4</v>
      </c>
      <c r="F835" s="1">
        <v>0</v>
      </c>
      <c r="G835" s="1">
        <v>0</v>
      </c>
      <c r="H835" s="1" t="s">
        <v>4</v>
      </c>
      <c r="I835" s="1" t="s">
        <v>4</v>
      </c>
      <c r="J835" s="1"/>
      <c r="K835" s="16" t="s">
        <v>36</v>
      </c>
      <c r="L835" s="16" t="s">
        <v>71</v>
      </c>
      <c r="M835" t="b">
        <f t="shared" ref="M835:M898" si="26">H835=D835</f>
        <v>1</v>
      </c>
      <c r="N835" t="b">
        <f t="shared" ref="N835:N898" si="27">I835=H835</f>
        <v>1</v>
      </c>
    </row>
    <row r="836" spans="1:14">
      <c r="A836" s="1" t="s">
        <v>1798</v>
      </c>
      <c r="B836" s="1">
        <v>84195.3</v>
      </c>
      <c r="C836" s="1">
        <v>84124.9</v>
      </c>
      <c r="D836" s="1" t="s">
        <v>1</v>
      </c>
      <c r="E836" s="1" t="s">
        <v>1</v>
      </c>
      <c r="F836" s="1">
        <v>52739.99</v>
      </c>
      <c r="G836" s="1">
        <v>43544.03</v>
      </c>
      <c r="H836" s="1" t="s">
        <v>1</v>
      </c>
      <c r="I836" s="1" t="s">
        <v>1</v>
      </c>
      <c r="J836" s="1"/>
      <c r="K836" s="16" t="s">
        <v>36</v>
      </c>
      <c r="L836" s="16" t="s">
        <v>29</v>
      </c>
      <c r="M836" t="b">
        <f t="shared" si="26"/>
        <v>1</v>
      </c>
      <c r="N836" t="b">
        <f t="shared" si="27"/>
        <v>1</v>
      </c>
    </row>
    <row r="837" spans="1:14">
      <c r="A837" s="1" t="s">
        <v>1799</v>
      </c>
      <c r="B837" s="1">
        <v>1696.15</v>
      </c>
      <c r="C837" s="1">
        <v>1697.45</v>
      </c>
      <c r="D837" s="1" t="s">
        <v>1</v>
      </c>
      <c r="E837" s="1" t="s">
        <v>1</v>
      </c>
      <c r="F837" s="1">
        <v>966.04</v>
      </c>
      <c r="G837" s="1">
        <v>924.81</v>
      </c>
      <c r="H837" s="1" t="s">
        <v>1</v>
      </c>
      <c r="I837" s="1" t="s">
        <v>1</v>
      </c>
      <c r="J837" s="1"/>
      <c r="K837" s="16" t="s">
        <v>36</v>
      </c>
      <c r="L837" s="16" t="s">
        <v>29</v>
      </c>
      <c r="M837" t="b">
        <f t="shared" si="26"/>
        <v>1</v>
      </c>
      <c r="N837" t="b">
        <f t="shared" si="27"/>
        <v>1</v>
      </c>
    </row>
    <row r="838" spans="1:14">
      <c r="A838" s="1" t="s">
        <v>1800</v>
      </c>
      <c r="B838" s="1">
        <v>320.01</v>
      </c>
      <c r="C838" s="1">
        <v>320.08</v>
      </c>
      <c r="D838" s="1" t="s">
        <v>1</v>
      </c>
      <c r="E838" s="1" t="s">
        <v>1</v>
      </c>
      <c r="F838" s="1">
        <v>319.97000000000003</v>
      </c>
      <c r="G838" s="1">
        <v>172.28399999999999</v>
      </c>
      <c r="H838" s="1" t="s">
        <v>1</v>
      </c>
      <c r="I838" s="1" t="s">
        <v>1</v>
      </c>
      <c r="J838" s="1"/>
      <c r="K838" s="16" t="s">
        <v>36</v>
      </c>
      <c r="L838" s="16" t="s">
        <v>71</v>
      </c>
      <c r="M838" t="b">
        <f t="shared" si="26"/>
        <v>1</v>
      </c>
      <c r="N838" t="b">
        <f t="shared" si="27"/>
        <v>1</v>
      </c>
    </row>
    <row r="839" spans="1:14">
      <c r="A839" s="1" t="s">
        <v>1801</v>
      </c>
      <c r="B839" s="1">
        <v>16807.400000000001</v>
      </c>
      <c r="C839" s="1">
        <v>15708.3</v>
      </c>
      <c r="D839" s="1" t="s">
        <v>1</v>
      </c>
      <c r="E839" s="1" t="s">
        <v>1</v>
      </c>
      <c r="F839" s="1">
        <v>11123.69</v>
      </c>
      <c r="G839" s="1">
        <v>12672.78</v>
      </c>
      <c r="H839" s="1" t="s">
        <v>1</v>
      </c>
      <c r="I839" s="1" t="s">
        <v>1</v>
      </c>
      <c r="J839" s="1"/>
      <c r="K839" s="16" t="s">
        <v>30</v>
      </c>
      <c r="L839" s="16" t="s">
        <v>29</v>
      </c>
      <c r="M839" t="b">
        <f t="shared" si="26"/>
        <v>1</v>
      </c>
      <c r="N839" t="b">
        <f t="shared" si="27"/>
        <v>1</v>
      </c>
    </row>
    <row r="840" spans="1:14">
      <c r="A840" s="1" t="s">
        <v>1802</v>
      </c>
      <c r="B840" s="1">
        <v>0</v>
      </c>
      <c r="C840" s="1">
        <v>0</v>
      </c>
      <c r="D840" s="1" t="s">
        <v>4</v>
      </c>
      <c r="E840" s="1" t="s">
        <v>4</v>
      </c>
      <c r="F840" s="1">
        <v>0</v>
      </c>
      <c r="G840" s="1">
        <v>0</v>
      </c>
      <c r="H840" s="1" t="s">
        <v>4</v>
      </c>
      <c r="I840" s="1" t="s">
        <v>4</v>
      </c>
      <c r="J840" s="1"/>
      <c r="K840" s="16" t="s">
        <v>36</v>
      </c>
      <c r="L840" s="16" t="s">
        <v>1235</v>
      </c>
      <c r="M840" t="b">
        <f t="shared" si="26"/>
        <v>1</v>
      </c>
      <c r="N840" t="b">
        <f t="shared" si="27"/>
        <v>1</v>
      </c>
    </row>
    <row r="841" spans="1:14">
      <c r="A841" s="1" t="s">
        <v>1803</v>
      </c>
      <c r="B841" s="1">
        <v>151.12</v>
      </c>
      <c r="C841" s="1">
        <v>129.57</v>
      </c>
      <c r="D841" s="1" t="s">
        <v>1</v>
      </c>
      <c r="E841" s="1" t="s">
        <v>1</v>
      </c>
      <c r="F841" s="1">
        <v>132.303</v>
      </c>
      <c r="G841" s="1">
        <v>118.37</v>
      </c>
      <c r="H841" s="1" t="s">
        <v>1</v>
      </c>
      <c r="I841" s="1" t="s">
        <v>1</v>
      </c>
      <c r="J841" s="1"/>
      <c r="K841" s="16" t="s">
        <v>36</v>
      </c>
      <c r="L841" s="16" t="s">
        <v>29</v>
      </c>
      <c r="M841" t="b">
        <f t="shared" si="26"/>
        <v>1</v>
      </c>
      <c r="N841" t="b">
        <f t="shared" si="27"/>
        <v>1</v>
      </c>
    </row>
    <row r="842" spans="1:14">
      <c r="A842" s="1" t="s">
        <v>1804</v>
      </c>
      <c r="B842" s="1">
        <v>285.78429999999997</v>
      </c>
      <c r="C842" s="1">
        <v>285.78429999999997</v>
      </c>
      <c r="D842" s="1" t="s">
        <v>1</v>
      </c>
      <c r="E842" s="1" t="s">
        <v>1</v>
      </c>
      <c r="F842" s="1">
        <v>285.78429999999997</v>
      </c>
      <c r="G842" s="1">
        <v>172.94120000000001</v>
      </c>
      <c r="H842" s="1" t="s">
        <v>1</v>
      </c>
      <c r="I842" s="1" t="s">
        <v>1</v>
      </c>
      <c r="J842" s="1"/>
      <c r="K842" s="16" t="s">
        <v>30</v>
      </c>
      <c r="L842" s="16" t="s">
        <v>29</v>
      </c>
      <c r="M842" t="b">
        <f t="shared" si="26"/>
        <v>1</v>
      </c>
      <c r="N842" t="b">
        <f t="shared" si="27"/>
        <v>1</v>
      </c>
    </row>
    <row r="843" spans="1:14">
      <c r="A843" s="1" t="s">
        <v>1805</v>
      </c>
      <c r="B843" s="1">
        <v>1914.1</v>
      </c>
      <c r="C843" s="1">
        <v>1914.25</v>
      </c>
      <c r="D843" s="1" t="s">
        <v>1</v>
      </c>
      <c r="E843" s="1" t="s">
        <v>1</v>
      </c>
      <c r="F843" s="1">
        <v>191.41</v>
      </c>
      <c r="G843" s="1">
        <v>191.42500000000001</v>
      </c>
      <c r="H843" s="1" t="s">
        <v>1</v>
      </c>
      <c r="I843" s="1" t="s">
        <v>1</v>
      </c>
      <c r="J843" s="1"/>
      <c r="K843" s="16" t="s">
        <v>36</v>
      </c>
      <c r="L843" s="16" t="s">
        <v>60</v>
      </c>
      <c r="M843" t="b">
        <f t="shared" si="26"/>
        <v>1</v>
      </c>
      <c r="N843" t="b">
        <f t="shared" si="27"/>
        <v>1</v>
      </c>
    </row>
    <row r="844" spans="1:14">
      <c r="A844" s="1" t="s">
        <v>1806</v>
      </c>
      <c r="B844" s="1">
        <v>4484.7</v>
      </c>
      <c r="C844" s="1">
        <v>4418.7</v>
      </c>
      <c r="D844" s="1" t="s">
        <v>1</v>
      </c>
      <c r="E844" s="1" t="s">
        <v>1</v>
      </c>
      <c r="F844" s="1">
        <v>1834.1</v>
      </c>
      <c r="G844" s="1">
        <v>2175.2600000000002</v>
      </c>
      <c r="H844" s="1" t="s">
        <v>1</v>
      </c>
      <c r="I844" s="1" t="s">
        <v>1</v>
      </c>
      <c r="J844" s="1"/>
      <c r="K844" s="16" t="s">
        <v>36</v>
      </c>
      <c r="L844" s="16" t="s">
        <v>42</v>
      </c>
      <c r="M844" t="b">
        <f t="shared" si="26"/>
        <v>1</v>
      </c>
      <c r="N844" t="b">
        <f t="shared" si="27"/>
        <v>1</v>
      </c>
    </row>
    <row r="845" spans="1:14">
      <c r="A845" s="1" t="s">
        <v>1807</v>
      </c>
      <c r="B845" s="1">
        <v>34.85</v>
      </c>
      <c r="C845" s="1">
        <v>34.9</v>
      </c>
      <c r="D845" s="1" t="s">
        <v>3</v>
      </c>
      <c r="E845" s="1" t="s">
        <v>3</v>
      </c>
      <c r="F845" s="1">
        <v>17.574999999999999</v>
      </c>
      <c r="G845" s="1">
        <v>34.9</v>
      </c>
      <c r="H845" s="1" t="s">
        <v>3</v>
      </c>
      <c r="I845" s="1" t="s">
        <v>3</v>
      </c>
      <c r="J845" s="1"/>
      <c r="K845" s="16" t="s">
        <v>36</v>
      </c>
      <c r="L845" s="16" t="s">
        <v>29</v>
      </c>
      <c r="M845" t="b">
        <f t="shared" si="26"/>
        <v>1</v>
      </c>
      <c r="N845" t="b">
        <f t="shared" si="27"/>
        <v>1</v>
      </c>
    </row>
    <row r="846" spans="1:14">
      <c r="A846" s="1" t="s">
        <v>1808</v>
      </c>
      <c r="B846" s="1">
        <v>17.3</v>
      </c>
      <c r="C846" s="1">
        <v>0</v>
      </c>
      <c r="D846" s="1" t="s">
        <v>3</v>
      </c>
      <c r="E846" s="1" t="s">
        <v>4</v>
      </c>
      <c r="F846" s="1">
        <v>17.024999999999999</v>
      </c>
      <c r="G846" s="1">
        <v>0</v>
      </c>
      <c r="H846" s="1" t="s">
        <v>3</v>
      </c>
      <c r="I846" s="1" t="s">
        <v>4</v>
      </c>
      <c r="J846" s="1"/>
      <c r="K846" s="16" t="s">
        <v>30</v>
      </c>
      <c r="L846" s="16" t="s">
        <v>29</v>
      </c>
      <c r="M846" t="b">
        <f t="shared" si="26"/>
        <v>1</v>
      </c>
      <c r="N846" t="b">
        <f t="shared" si="27"/>
        <v>0</v>
      </c>
    </row>
    <row r="847" spans="1:14">
      <c r="A847" s="1" t="s">
        <v>1809</v>
      </c>
      <c r="B847" s="1">
        <v>14.58774</v>
      </c>
      <c r="C847" s="1">
        <v>0</v>
      </c>
      <c r="D847" s="1" t="s">
        <v>3</v>
      </c>
      <c r="E847" s="1" t="s">
        <v>4</v>
      </c>
      <c r="F847" s="1">
        <v>14.58774</v>
      </c>
      <c r="G847" s="1">
        <v>0</v>
      </c>
      <c r="H847" s="1" t="s">
        <v>3</v>
      </c>
      <c r="I847" s="1" t="s">
        <v>4</v>
      </c>
      <c r="J847" s="1"/>
      <c r="K847" s="16" t="s">
        <v>30</v>
      </c>
      <c r="L847" s="16" t="s">
        <v>71</v>
      </c>
      <c r="M847" t="b">
        <f t="shared" si="26"/>
        <v>1</v>
      </c>
      <c r="N847" t="b">
        <f t="shared" si="27"/>
        <v>0</v>
      </c>
    </row>
    <row r="848" spans="1:14">
      <c r="A848" s="1" t="s">
        <v>1810</v>
      </c>
      <c r="B848" s="1">
        <v>491547.4</v>
      </c>
      <c r="C848" s="1">
        <v>481270.6</v>
      </c>
      <c r="D848" s="1" t="s">
        <v>1</v>
      </c>
      <c r="E848" s="1" t="s">
        <v>1</v>
      </c>
      <c r="F848" s="1">
        <v>491547.4</v>
      </c>
      <c r="G848" s="1">
        <v>481270.6</v>
      </c>
      <c r="H848" s="1" t="s">
        <v>1</v>
      </c>
      <c r="I848" s="1" t="s">
        <v>1</v>
      </c>
      <c r="J848" s="1"/>
      <c r="K848" s="16" t="s">
        <v>30</v>
      </c>
      <c r="L848" s="16" t="s">
        <v>29</v>
      </c>
      <c r="M848" t="b">
        <f t="shared" si="26"/>
        <v>1</v>
      </c>
      <c r="N848" t="b">
        <f t="shared" si="27"/>
        <v>1</v>
      </c>
    </row>
    <row r="849" spans="1:14">
      <c r="A849" s="1" t="s">
        <v>1811</v>
      </c>
      <c r="B849" s="1">
        <v>2142.9499999999998</v>
      </c>
      <c r="C849" s="1">
        <v>1944.65</v>
      </c>
      <c r="D849" s="1" t="s">
        <v>1</v>
      </c>
      <c r="E849" s="1" t="s">
        <v>1</v>
      </c>
      <c r="F849" s="1">
        <v>1875.35</v>
      </c>
      <c r="G849" s="1">
        <v>1493.085</v>
      </c>
      <c r="H849" s="1" t="s">
        <v>1</v>
      </c>
      <c r="I849" s="1" t="s">
        <v>1</v>
      </c>
      <c r="J849" s="1"/>
      <c r="K849" s="16" t="s">
        <v>30</v>
      </c>
      <c r="L849" s="16" t="s">
        <v>29</v>
      </c>
      <c r="M849" t="b">
        <f t="shared" si="26"/>
        <v>1</v>
      </c>
      <c r="N849" t="b">
        <f t="shared" si="27"/>
        <v>1</v>
      </c>
    </row>
    <row r="850" spans="1:14">
      <c r="A850" s="1" t="s">
        <v>1812</v>
      </c>
      <c r="B850" s="1">
        <v>0</v>
      </c>
      <c r="C850" s="1">
        <v>0</v>
      </c>
      <c r="D850" s="1" t="s">
        <v>4</v>
      </c>
      <c r="E850" s="1" t="s">
        <v>4</v>
      </c>
      <c r="F850" s="1">
        <v>0</v>
      </c>
      <c r="G850" s="1">
        <v>0</v>
      </c>
      <c r="H850" s="1" t="s">
        <v>4</v>
      </c>
      <c r="I850" s="1" t="s">
        <v>4</v>
      </c>
      <c r="J850" s="1"/>
      <c r="K850" s="16" t="s">
        <v>36</v>
      </c>
      <c r="L850" s="16" t="s">
        <v>71</v>
      </c>
      <c r="M850" t="b">
        <f t="shared" si="26"/>
        <v>1</v>
      </c>
      <c r="N850" t="b">
        <f t="shared" si="27"/>
        <v>1</v>
      </c>
    </row>
    <row r="851" spans="1:14">
      <c r="A851" s="1" t="s">
        <v>1813</v>
      </c>
      <c r="B851" s="1">
        <v>10</v>
      </c>
      <c r="C851" s="1">
        <v>10</v>
      </c>
      <c r="D851" s="1" t="s">
        <v>3</v>
      </c>
      <c r="E851" s="1" t="s">
        <v>3</v>
      </c>
      <c r="F851" s="1">
        <v>5</v>
      </c>
      <c r="G851" s="1">
        <v>5</v>
      </c>
      <c r="H851" s="1" t="s">
        <v>3</v>
      </c>
      <c r="I851" s="1" t="s">
        <v>3</v>
      </c>
      <c r="J851" s="1"/>
      <c r="K851" s="16" t="s">
        <v>36</v>
      </c>
      <c r="L851" s="16" t="s">
        <v>1235</v>
      </c>
      <c r="M851" t="b">
        <f t="shared" si="26"/>
        <v>1</v>
      </c>
      <c r="N851" t="b">
        <f t="shared" si="27"/>
        <v>1</v>
      </c>
    </row>
    <row r="852" spans="1:14">
      <c r="A852" s="1" t="s">
        <v>1814</v>
      </c>
      <c r="B852" s="1">
        <v>102.9359</v>
      </c>
      <c r="C852" s="1">
        <v>102.9359</v>
      </c>
      <c r="D852" s="1" t="s">
        <v>1</v>
      </c>
      <c r="E852" s="1" t="s">
        <v>1</v>
      </c>
      <c r="F852" s="1">
        <v>51.467939999999999</v>
      </c>
      <c r="G852" s="1">
        <v>51.467939999999999</v>
      </c>
      <c r="H852" s="1" t="s">
        <v>2</v>
      </c>
      <c r="I852" s="1" t="s">
        <v>2</v>
      </c>
      <c r="J852" s="1"/>
      <c r="K852" s="16" t="s">
        <v>36</v>
      </c>
      <c r="L852" s="16" t="s">
        <v>964</v>
      </c>
      <c r="M852" t="b">
        <f t="shared" si="26"/>
        <v>0</v>
      </c>
      <c r="N852" t="b">
        <f t="shared" si="27"/>
        <v>1</v>
      </c>
    </row>
    <row r="853" spans="1:14">
      <c r="A853" s="1" t="s">
        <v>1815</v>
      </c>
      <c r="B853" s="1">
        <v>47298</v>
      </c>
      <c r="C853" s="1">
        <v>34508.199999999997</v>
      </c>
      <c r="D853" s="1" t="s">
        <v>1</v>
      </c>
      <c r="E853" s="1" t="s">
        <v>1</v>
      </c>
      <c r="F853" s="1">
        <v>42365.88</v>
      </c>
      <c r="G853" s="1">
        <v>18820</v>
      </c>
      <c r="H853" s="1" t="s">
        <v>1</v>
      </c>
      <c r="I853" s="1" t="s">
        <v>1</v>
      </c>
      <c r="J853" s="1"/>
      <c r="K853" s="16" t="s">
        <v>30</v>
      </c>
      <c r="L853" s="16" t="s">
        <v>29</v>
      </c>
      <c r="M853" t="b">
        <f t="shared" si="26"/>
        <v>1</v>
      </c>
      <c r="N853" t="b">
        <f t="shared" si="27"/>
        <v>1</v>
      </c>
    </row>
    <row r="854" spans="1:14">
      <c r="A854" s="1" t="s">
        <v>1816</v>
      </c>
      <c r="B854" s="1">
        <v>67228.2</v>
      </c>
      <c r="C854" s="1">
        <v>39200.400000000001</v>
      </c>
      <c r="D854" s="1" t="s">
        <v>1</v>
      </c>
      <c r="E854" s="1" t="s">
        <v>1</v>
      </c>
      <c r="F854" s="1">
        <v>64675.24</v>
      </c>
      <c r="G854" s="1">
        <v>22722.99</v>
      </c>
      <c r="H854" s="1" t="s">
        <v>1</v>
      </c>
      <c r="I854" s="1" t="s">
        <v>1</v>
      </c>
      <c r="J854" s="1"/>
      <c r="K854" s="16" t="s">
        <v>30</v>
      </c>
      <c r="L854" s="16" t="s">
        <v>29</v>
      </c>
      <c r="M854" t="b">
        <f t="shared" si="26"/>
        <v>1</v>
      </c>
      <c r="N854" t="b">
        <f t="shared" si="27"/>
        <v>1</v>
      </c>
    </row>
    <row r="855" spans="1:14">
      <c r="A855" s="1" t="s">
        <v>1817</v>
      </c>
      <c r="B855" s="1">
        <v>3905.3</v>
      </c>
      <c r="C855" s="1">
        <v>3561.8</v>
      </c>
      <c r="D855" s="1" t="s">
        <v>1</v>
      </c>
      <c r="E855" s="1" t="s">
        <v>1</v>
      </c>
      <c r="F855" s="1">
        <v>3905.3</v>
      </c>
      <c r="G855" s="1">
        <v>3561.8</v>
      </c>
      <c r="H855" s="1" t="s">
        <v>1</v>
      </c>
      <c r="I855" s="1" t="s">
        <v>1</v>
      </c>
      <c r="J855" s="1"/>
      <c r="K855" s="16" t="s">
        <v>36</v>
      </c>
      <c r="L855" s="16" t="s">
        <v>29</v>
      </c>
      <c r="M855" t="b">
        <f t="shared" si="26"/>
        <v>1</v>
      </c>
      <c r="N855" t="b">
        <f t="shared" si="27"/>
        <v>1</v>
      </c>
    </row>
    <row r="856" spans="1:14">
      <c r="A856" s="1" t="s">
        <v>1818</v>
      </c>
      <c r="B856" s="1">
        <v>2095.9499999999998</v>
      </c>
      <c r="C856" s="1">
        <v>1956.5</v>
      </c>
      <c r="D856" s="1" t="s">
        <v>1</v>
      </c>
      <c r="E856" s="1" t="s">
        <v>1</v>
      </c>
      <c r="F856" s="1">
        <v>1567.6</v>
      </c>
      <c r="G856" s="1">
        <v>1519.95</v>
      </c>
      <c r="H856" s="1" t="s">
        <v>1</v>
      </c>
      <c r="I856" s="1" t="s">
        <v>1</v>
      </c>
      <c r="J856" s="1"/>
      <c r="K856" s="16" t="s">
        <v>36</v>
      </c>
      <c r="L856" s="16" t="s">
        <v>29</v>
      </c>
      <c r="M856" t="b">
        <f t="shared" si="26"/>
        <v>1</v>
      </c>
      <c r="N856" t="b">
        <f t="shared" si="27"/>
        <v>1</v>
      </c>
    </row>
    <row r="857" spans="1:14">
      <c r="A857" s="1" t="s">
        <v>1819</v>
      </c>
      <c r="B857" s="1">
        <v>4.0556590000000003</v>
      </c>
      <c r="C857" s="1">
        <v>4.0556590000000003</v>
      </c>
      <c r="D857" s="1" t="s">
        <v>4</v>
      </c>
      <c r="E857" s="1" t="s">
        <v>4</v>
      </c>
      <c r="F857" s="1">
        <v>2.0278299999999998</v>
      </c>
      <c r="G857" s="1">
        <v>4.0556590000000003</v>
      </c>
      <c r="H857" s="1" t="s">
        <v>4</v>
      </c>
      <c r="I857" s="1" t="s">
        <v>4</v>
      </c>
      <c r="J857" s="1"/>
      <c r="K857" s="16" t="s">
        <v>36</v>
      </c>
      <c r="L857" s="16" t="s">
        <v>964</v>
      </c>
      <c r="M857" t="b">
        <f t="shared" si="26"/>
        <v>1</v>
      </c>
      <c r="N857" t="b">
        <f t="shared" si="27"/>
        <v>1</v>
      </c>
    </row>
    <row r="858" spans="1:14">
      <c r="A858" s="1" t="s">
        <v>1820</v>
      </c>
      <c r="B858" s="1">
        <v>21240</v>
      </c>
      <c r="C858" s="1">
        <v>18233.95</v>
      </c>
      <c r="D858" s="1" t="s">
        <v>1</v>
      </c>
      <c r="E858" s="1" t="s">
        <v>1</v>
      </c>
      <c r="F858" s="1">
        <v>21240</v>
      </c>
      <c r="G858" s="1">
        <v>18233.95</v>
      </c>
      <c r="H858" s="1" t="s">
        <v>1</v>
      </c>
      <c r="I858" s="1" t="s">
        <v>1</v>
      </c>
      <c r="J858" s="1"/>
      <c r="K858" s="16" t="s">
        <v>30</v>
      </c>
      <c r="L858" s="16" t="s">
        <v>29</v>
      </c>
      <c r="M858" t="b">
        <f t="shared" si="26"/>
        <v>1</v>
      </c>
      <c r="N858" t="b">
        <f t="shared" si="27"/>
        <v>1</v>
      </c>
    </row>
    <row r="859" spans="1:14">
      <c r="A859" s="1" t="s">
        <v>1821</v>
      </c>
      <c r="B859" s="1">
        <v>7410.5</v>
      </c>
      <c r="C859" s="1">
        <v>1473.2</v>
      </c>
      <c r="D859" s="1" t="s">
        <v>1</v>
      </c>
      <c r="E859" s="1" t="s">
        <v>1</v>
      </c>
      <c r="F859" s="1">
        <v>7410.5</v>
      </c>
      <c r="G859" s="1">
        <v>1473.2</v>
      </c>
      <c r="H859" s="1" t="s">
        <v>1</v>
      </c>
      <c r="I859" s="1" t="s">
        <v>1</v>
      </c>
      <c r="J859" s="1"/>
      <c r="K859" s="16" t="s">
        <v>36</v>
      </c>
      <c r="L859" s="16" t="s">
        <v>29</v>
      </c>
      <c r="M859" t="b">
        <f t="shared" si="26"/>
        <v>1</v>
      </c>
      <c r="N859" t="b">
        <f t="shared" si="27"/>
        <v>1</v>
      </c>
    </row>
    <row r="860" spans="1:14">
      <c r="A860" s="1" t="s">
        <v>1822</v>
      </c>
      <c r="B860" s="1">
        <v>4992.8999999999996</v>
      </c>
      <c r="C860" s="1">
        <v>4282</v>
      </c>
      <c r="D860" s="1" t="s">
        <v>1</v>
      </c>
      <c r="E860" s="1" t="s">
        <v>1</v>
      </c>
      <c r="F860" s="1">
        <v>1140.18</v>
      </c>
      <c r="G860" s="1">
        <v>4282</v>
      </c>
      <c r="H860" s="1" t="s">
        <v>1</v>
      </c>
      <c r="I860" s="1" t="s">
        <v>1</v>
      </c>
      <c r="J860" s="1"/>
      <c r="K860" s="16" t="s">
        <v>30</v>
      </c>
      <c r="L860" s="16" t="s">
        <v>29</v>
      </c>
      <c r="M860" t="b">
        <f t="shared" si="26"/>
        <v>1</v>
      </c>
      <c r="N860" t="b">
        <f t="shared" si="27"/>
        <v>1</v>
      </c>
    </row>
    <row r="861" spans="1:14">
      <c r="A861" s="1" t="s">
        <v>1823</v>
      </c>
      <c r="B861" s="1">
        <v>547.65</v>
      </c>
      <c r="C861" s="1">
        <v>385.3</v>
      </c>
      <c r="D861" s="1" t="s">
        <v>1</v>
      </c>
      <c r="E861" s="1" t="s">
        <v>1</v>
      </c>
      <c r="F861" s="1">
        <v>547.65</v>
      </c>
      <c r="G861" s="1">
        <v>385.3</v>
      </c>
      <c r="H861" s="1" t="s">
        <v>1</v>
      </c>
      <c r="I861" s="1" t="s">
        <v>1</v>
      </c>
      <c r="J861" s="1"/>
      <c r="K861" s="16" t="s">
        <v>30</v>
      </c>
      <c r="L861" s="16" t="s">
        <v>29</v>
      </c>
      <c r="M861" t="b">
        <f t="shared" si="26"/>
        <v>1</v>
      </c>
      <c r="N861" t="b">
        <f t="shared" si="27"/>
        <v>1</v>
      </c>
    </row>
    <row r="862" spans="1:14">
      <c r="A862" s="1" t="s">
        <v>1824</v>
      </c>
      <c r="B862" s="1">
        <v>12015.4</v>
      </c>
      <c r="C862" s="1">
        <v>8344</v>
      </c>
      <c r="D862" s="1" t="s">
        <v>1</v>
      </c>
      <c r="E862" s="1" t="s">
        <v>1</v>
      </c>
      <c r="F862" s="1">
        <v>9600.0400000000009</v>
      </c>
      <c r="G862" s="1">
        <v>3426.53</v>
      </c>
      <c r="H862" s="1" t="s">
        <v>1</v>
      </c>
      <c r="I862" s="1" t="s">
        <v>1</v>
      </c>
      <c r="J862" s="1"/>
      <c r="K862" s="16" t="s">
        <v>30</v>
      </c>
      <c r="L862" s="16" t="s">
        <v>29</v>
      </c>
      <c r="M862" t="b">
        <f t="shared" si="26"/>
        <v>1</v>
      </c>
      <c r="N862" t="b">
        <f t="shared" si="27"/>
        <v>1</v>
      </c>
    </row>
    <row r="863" spans="1:14">
      <c r="A863" s="1" t="s">
        <v>1825</v>
      </c>
      <c r="B863" s="1">
        <v>115.59</v>
      </c>
      <c r="C863" s="1">
        <v>115.61</v>
      </c>
      <c r="D863" s="1" t="s">
        <v>1</v>
      </c>
      <c r="E863" s="1" t="s">
        <v>1</v>
      </c>
      <c r="F863" s="1">
        <v>58.25</v>
      </c>
      <c r="G863" s="1">
        <v>57.511000000000003</v>
      </c>
      <c r="H863" s="1" t="s">
        <v>2</v>
      </c>
      <c r="I863" s="1" t="s">
        <v>2</v>
      </c>
      <c r="J863" s="1"/>
      <c r="K863" s="16" t="s">
        <v>36</v>
      </c>
      <c r="L863" s="16" t="s">
        <v>54</v>
      </c>
      <c r="M863" t="b">
        <f t="shared" si="26"/>
        <v>0</v>
      </c>
      <c r="N863" t="b">
        <f t="shared" si="27"/>
        <v>1</v>
      </c>
    </row>
    <row r="864" spans="1:14">
      <c r="A864" s="1" t="s">
        <v>1826</v>
      </c>
      <c r="B864" s="1">
        <v>26164.05</v>
      </c>
      <c r="C864" s="1">
        <v>25576.45</v>
      </c>
      <c r="D864" s="1" t="s">
        <v>1</v>
      </c>
      <c r="E864" s="1" t="s">
        <v>1</v>
      </c>
      <c r="F864" s="1">
        <v>19703.509999999998</v>
      </c>
      <c r="G864" s="1">
        <v>15816.71</v>
      </c>
      <c r="H864" s="1" t="s">
        <v>1</v>
      </c>
      <c r="I864" s="1" t="s">
        <v>1</v>
      </c>
      <c r="J864" s="1"/>
      <c r="K864" s="16" t="s">
        <v>36</v>
      </c>
      <c r="L864" s="16" t="s">
        <v>29</v>
      </c>
      <c r="M864" t="b">
        <f t="shared" si="26"/>
        <v>1</v>
      </c>
      <c r="N864" t="b">
        <f t="shared" si="27"/>
        <v>1</v>
      </c>
    </row>
    <row r="865" spans="1:14">
      <c r="A865" s="1" t="s">
        <v>1827</v>
      </c>
      <c r="B865" s="1">
        <v>851651.7</v>
      </c>
      <c r="C865" s="1">
        <v>551926.4</v>
      </c>
      <c r="D865" s="1" t="s">
        <v>1</v>
      </c>
      <c r="E865" s="1" t="s">
        <v>1</v>
      </c>
      <c r="F865" s="1">
        <v>851651.7</v>
      </c>
      <c r="G865" s="1">
        <v>551926.4</v>
      </c>
      <c r="H865" s="1" t="s">
        <v>1</v>
      </c>
      <c r="I865" s="1" t="s">
        <v>1</v>
      </c>
      <c r="J865" s="1"/>
      <c r="K865" s="16" t="s">
        <v>30</v>
      </c>
      <c r="L865" s="16" t="s">
        <v>29</v>
      </c>
      <c r="M865" t="b">
        <f t="shared" si="26"/>
        <v>1</v>
      </c>
      <c r="N865" t="b">
        <f t="shared" si="27"/>
        <v>1</v>
      </c>
    </row>
    <row r="866" spans="1:14">
      <c r="A866" s="1" t="s">
        <v>1828</v>
      </c>
      <c r="B866" s="1">
        <v>17655.45</v>
      </c>
      <c r="C866" s="1">
        <v>17585.900000000001</v>
      </c>
      <c r="D866" s="1" t="s">
        <v>1</v>
      </c>
      <c r="E866" s="1" t="s">
        <v>1</v>
      </c>
      <c r="F866" s="1">
        <v>11274.18</v>
      </c>
      <c r="G866" s="1">
        <v>9613.02</v>
      </c>
      <c r="H866" s="1" t="s">
        <v>1</v>
      </c>
      <c r="I866" s="1" t="s">
        <v>1</v>
      </c>
      <c r="J866" s="1"/>
      <c r="K866" s="16" t="s">
        <v>36</v>
      </c>
      <c r="L866" s="16" t="s">
        <v>29</v>
      </c>
      <c r="M866" t="b">
        <f t="shared" si="26"/>
        <v>1</v>
      </c>
      <c r="N866" t="b">
        <f t="shared" si="27"/>
        <v>1</v>
      </c>
    </row>
    <row r="867" spans="1:14">
      <c r="A867" s="1" t="s">
        <v>1829</v>
      </c>
      <c r="B867" s="1">
        <v>140937</v>
      </c>
      <c r="C867" s="1">
        <v>129029.7</v>
      </c>
      <c r="D867" s="1" t="s">
        <v>1</v>
      </c>
      <c r="E867" s="1" t="s">
        <v>1</v>
      </c>
      <c r="F867" s="1">
        <v>134279.70000000001</v>
      </c>
      <c r="G867" s="1">
        <v>120117</v>
      </c>
      <c r="H867" s="1" t="s">
        <v>1</v>
      </c>
      <c r="I867" s="1" t="s">
        <v>1</v>
      </c>
      <c r="J867" s="1"/>
      <c r="K867" s="16" t="s">
        <v>30</v>
      </c>
      <c r="L867" s="16" t="s">
        <v>29</v>
      </c>
      <c r="M867" t="b">
        <f t="shared" si="26"/>
        <v>1</v>
      </c>
      <c r="N867" t="b">
        <f t="shared" si="27"/>
        <v>1</v>
      </c>
    </row>
    <row r="868" spans="1:14">
      <c r="A868" s="1" t="s">
        <v>1830</v>
      </c>
      <c r="B868" s="1">
        <v>4835.5</v>
      </c>
      <c r="C868" s="1">
        <v>4863.3</v>
      </c>
      <c r="D868" s="1" t="s">
        <v>1</v>
      </c>
      <c r="E868" s="1" t="s">
        <v>1</v>
      </c>
      <c r="F868" s="1">
        <v>4380.1000000000004</v>
      </c>
      <c r="G868" s="1">
        <v>3245.58</v>
      </c>
      <c r="H868" s="1" t="s">
        <v>1</v>
      </c>
      <c r="I868" s="1" t="s">
        <v>1</v>
      </c>
      <c r="J868" s="1"/>
      <c r="K868" s="16" t="s">
        <v>30</v>
      </c>
      <c r="L868" s="16" t="s">
        <v>29</v>
      </c>
      <c r="M868" t="b">
        <f t="shared" si="26"/>
        <v>1</v>
      </c>
      <c r="N868" t="b">
        <f t="shared" si="27"/>
        <v>1</v>
      </c>
    </row>
    <row r="869" spans="1:14">
      <c r="A869" s="1" t="s">
        <v>1831</v>
      </c>
      <c r="B869" s="1">
        <v>1681983</v>
      </c>
      <c r="C869" s="1">
        <v>1579647</v>
      </c>
      <c r="D869" s="1" t="s">
        <v>1</v>
      </c>
      <c r="E869" s="1" t="s">
        <v>1</v>
      </c>
      <c r="F869" s="1">
        <v>1598278</v>
      </c>
      <c r="G869" s="1">
        <v>1059715</v>
      </c>
      <c r="H869" s="1" t="s">
        <v>1</v>
      </c>
      <c r="I869" s="1" t="s">
        <v>1</v>
      </c>
      <c r="J869" s="1"/>
      <c r="K869" s="16" t="s">
        <v>30</v>
      </c>
      <c r="L869" s="16" t="s">
        <v>29</v>
      </c>
      <c r="M869" t="b">
        <f t="shared" si="26"/>
        <v>1</v>
      </c>
      <c r="N869" t="b">
        <f t="shared" si="27"/>
        <v>1</v>
      </c>
    </row>
    <row r="870" spans="1:14">
      <c r="A870" s="1" t="s">
        <v>1832</v>
      </c>
      <c r="B870" s="1">
        <v>4834.3500000000004</v>
      </c>
      <c r="C870" s="1">
        <v>4377.05</v>
      </c>
      <c r="D870" s="1" t="s">
        <v>1</v>
      </c>
      <c r="E870" s="1" t="s">
        <v>1</v>
      </c>
      <c r="F870" s="1">
        <v>4366.32</v>
      </c>
      <c r="G870" s="1">
        <v>3379.2049999999999</v>
      </c>
      <c r="H870" s="1" t="s">
        <v>1</v>
      </c>
      <c r="I870" s="1" t="s">
        <v>1</v>
      </c>
      <c r="J870" s="1"/>
      <c r="K870" s="16" t="s">
        <v>30</v>
      </c>
      <c r="L870" s="16" t="s">
        <v>29</v>
      </c>
      <c r="M870" t="b">
        <f t="shared" si="26"/>
        <v>1</v>
      </c>
      <c r="N870" t="b">
        <f t="shared" si="27"/>
        <v>1</v>
      </c>
    </row>
    <row r="871" spans="1:14">
      <c r="A871" s="1" t="s">
        <v>1833</v>
      </c>
      <c r="B871" s="1">
        <v>66205.2</v>
      </c>
      <c r="C871" s="1">
        <v>63198.2</v>
      </c>
      <c r="D871" s="1" t="s">
        <v>1</v>
      </c>
      <c r="E871" s="1" t="s">
        <v>1</v>
      </c>
      <c r="F871" s="1">
        <v>66205.2</v>
      </c>
      <c r="G871" s="1">
        <v>63198.2</v>
      </c>
      <c r="H871" s="1" t="s">
        <v>1</v>
      </c>
      <c r="I871" s="1" t="s">
        <v>1</v>
      </c>
      <c r="J871" s="1"/>
      <c r="K871" s="16" t="s">
        <v>30</v>
      </c>
      <c r="L871" s="16" t="s">
        <v>29</v>
      </c>
      <c r="M871" t="b">
        <f t="shared" si="26"/>
        <v>1</v>
      </c>
      <c r="N871" t="b">
        <f t="shared" si="27"/>
        <v>1</v>
      </c>
    </row>
    <row r="872" spans="1:14">
      <c r="A872" s="1" t="s">
        <v>1834</v>
      </c>
      <c r="B872" s="1">
        <v>56</v>
      </c>
      <c r="C872" s="1">
        <v>0</v>
      </c>
      <c r="D872" s="1" t="s">
        <v>2</v>
      </c>
      <c r="E872" s="1" t="s">
        <v>4</v>
      </c>
      <c r="F872" s="1">
        <v>5.6</v>
      </c>
      <c r="G872" s="1">
        <v>0</v>
      </c>
      <c r="H872" s="1" t="s">
        <v>3</v>
      </c>
      <c r="I872" s="1" t="s">
        <v>4</v>
      </c>
      <c r="J872" s="1" t="s">
        <v>2617</v>
      </c>
      <c r="K872" s="16" t="s">
        <v>36</v>
      </c>
      <c r="L872" s="16" t="s">
        <v>29</v>
      </c>
      <c r="M872" t="b">
        <f t="shared" si="26"/>
        <v>0</v>
      </c>
      <c r="N872" t="b">
        <f t="shared" si="27"/>
        <v>0</v>
      </c>
    </row>
    <row r="873" spans="1:14">
      <c r="A873" s="1" t="s">
        <v>1835</v>
      </c>
      <c r="B873" s="1">
        <v>156208.6</v>
      </c>
      <c r="C873" s="1">
        <v>134653</v>
      </c>
      <c r="D873" s="1" t="s">
        <v>1</v>
      </c>
      <c r="E873" s="1" t="s">
        <v>1</v>
      </c>
      <c r="F873" s="1">
        <v>150532.6</v>
      </c>
      <c r="G873" s="1">
        <v>121620</v>
      </c>
      <c r="H873" s="1" t="s">
        <v>1</v>
      </c>
      <c r="I873" s="1" t="s">
        <v>1</v>
      </c>
      <c r="J873" s="1"/>
      <c r="K873" s="16" t="s">
        <v>30</v>
      </c>
      <c r="L873" s="16" t="s">
        <v>29</v>
      </c>
      <c r="M873" t="b">
        <f t="shared" si="26"/>
        <v>1</v>
      </c>
      <c r="N873" t="b">
        <f t="shared" si="27"/>
        <v>1</v>
      </c>
    </row>
    <row r="874" spans="1:14">
      <c r="A874" s="1" t="s">
        <v>1836</v>
      </c>
      <c r="B874" s="1">
        <v>13402.9</v>
      </c>
      <c r="C874" s="1">
        <v>13328.9</v>
      </c>
      <c r="D874" s="1" t="s">
        <v>1</v>
      </c>
      <c r="E874" s="1" t="s">
        <v>1</v>
      </c>
      <c r="F874" s="1">
        <v>11064.49</v>
      </c>
      <c r="G874" s="1">
        <v>7729.31</v>
      </c>
      <c r="H874" s="1" t="s">
        <v>1</v>
      </c>
      <c r="I874" s="1" t="s">
        <v>1</v>
      </c>
      <c r="J874" s="1"/>
      <c r="K874" s="16" t="s">
        <v>30</v>
      </c>
      <c r="L874" s="16" t="s">
        <v>29</v>
      </c>
      <c r="M874" t="b">
        <f t="shared" si="26"/>
        <v>1</v>
      </c>
      <c r="N874" t="b">
        <f t="shared" si="27"/>
        <v>1</v>
      </c>
    </row>
    <row r="875" spans="1:14">
      <c r="A875" s="1" t="s">
        <v>1837</v>
      </c>
      <c r="B875" s="1">
        <v>12435.2</v>
      </c>
      <c r="C875" s="1">
        <v>12322.1</v>
      </c>
      <c r="D875" s="1" t="s">
        <v>1</v>
      </c>
      <c r="E875" s="1" t="s">
        <v>1</v>
      </c>
      <c r="F875" s="1">
        <v>12435.2</v>
      </c>
      <c r="G875" s="1">
        <v>12322.1</v>
      </c>
      <c r="H875" s="1" t="s">
        <v>1</v>
      </c>
      <c r="I875" s="1" t="s">
        <v>1</v>
      </c>
      <c r="J875" s="1"/>
      <c r="K875" s="16" t="s">
        <v>36</v>
      </c>
      <c r="L875" s="16" t="s">
        <v>29</v>
      </c>
      <c r="M875" t="b">
        <f t="shared" si="26"/>
        <v>1</v>
      </c>
      <c r="N875" t="b">
        <f t="shared" si="27"/>
        <v>1</v>
      </c>
    </row>
    <row r="876" spans="1:14">
      <c r="A876" s="1" t="s">
        <v>1838</v>
      </c>
      <c r="B876" s="1">
        <v>0</v>
      </c>
      <c r="C876" s="1">
        <v>0</v>
      </c>
      <c r="D876" s="1" t="s">
        <v>4</v>
      </c>
      <c r="E876" s="1" t="s">
        <v>4</v>
      </c>
      <c r="F876" s="1">
        <v>0</v>
      </c>
      <c r="G876" s="1">
        <v>0</v>
      </c>
      <c r="H876" s="1" t="s">
        <v>4</v>
      </c>
      <c r="I876" s="1" t="s">
        <v>4</v>
      </c>
      <c r="J876" s="1"/>
      <c r="K876" s="16" t="s">
        <v>36</v>
      </c>
      <c r="L876" s="16" t="s">
        <v>71</v>
      </c>
      <c r="M876" t="b">
        <f t="shared" si="26"/>
        <v>1</v>
      </c>
      <c r="N876" t="b">
        <f t="shared" si="27"/>
        <v>1</v>
      </c>
    </row>
    <row r="877" spans="1:14">
      <c r="A877" s="1" t="s">
        <v>1839</v>
      </c>
      <c r="B877" s="1">
        <v>7183.9</v>
      </c>
      <c r="C877" s="1">
        <v>877.2</v>
      </c>
      <c r="D877" s="1" t="s">
        <v>1</v>
      </c>
      <c r="E877" s="1" t="s">
        <v>1</v>
      </c>
      <c r="F877" s="1">
        <v>7146.25</v>
      </c>
      <c r="G877" s="1">
        <v>760.25</v>
      </c>
      <c r="H877" s="1" t="s">
        <v>1</v>
      </c>
      <c r="I877" s="1" t="s">
        <v>1</v>
      </c>
      <c r="J877" s="1"/>
      <c r="K877" s="16" t="s">
        <v>36</v>
      </c>
      <c r="L877" s="16" t="s">
        <v>29</v>
      </c>
      <c r="M877" t="b">
        <f t="shared" si="26"/>
        <v>1</v>
      </c>
      <c r="N877" t="b">
        <f t="shared" si="27"/>
        <v>1</v>
      </c>
    </row>
    <row r="878" spans="1:14">
      <c r="A878" s="1" t="s">
        <v>1840</v>
      </c>
      <c r="B878" s="1">
        <v>1565.65</v>
      </c>
      <c r="C878" s="1">
        <v>1476.65</v>
      </c>
      <c r="D878" s="1" t="s">
        <v>1</v>
      </c>
      <c r="E878" s="1" t="s">
        <v>1</v>
      </c>
      <c r="F878" s="1">
        <v>1565.65</v>
      </c>
      <c r="G878" s="1">
        <v>1476.65</v>
      </c>
      <c r="H878" s="1" t="s">
        <v>1</v>
      </c>
      <c r="I878" s="1" t="s">
        <v>1</v>
      </c>
      <c r="J878" s="1"/>
      <c r="K878" s="16" t="s">
        <v>36</v>
      </c>
      <c r="L878" s="16" t="s">
        <v>54</v>
      </c>
      <c r="M878" t="b">
        <f t="shared" si="26"/>
        <v>1</v>
      </c>
      <c r="N878" t="b">
        <f t="shared" si="27"/>
        <v>1</v>
      </c>
    </row>
    <row r="879" spans="1:14">
      <c r="A879" s="1" t="s">
        <v>1841</v>
      </c>
      <c r="B879" s="1">
        <v>4053</v>
      </c>
      <c r="C879" s="1">
        <v>3521.9</v>
      </c>
      <c r="D879" s="1" t="s">
        <v>1</v>
      </c>
      <c r="E879" s="1" t="s">
        <v>1</v>
      </c>
      <c r="F879" s="1">
        <v>4053</v>
      </c>
      <c r="G879" s="1">
        <v>3521.9</v>
      </c>
      <c r="H879" s="1" t="s">
        <v>1</v>
      </c>
      <c r="I879" s="1" t="s">
        <v>1</v>
      </c>
      <c r="J879" s="1"/>
      <c r="K879" s="16" t="s">
        <v>36</v>
      </c>
      <c r="L879" s="16" t="s">
        <v>29</v>
      </c>
      <c r="M879" t="b">
        <f t="shared" si="26"/>
        <v>1</v>
      </c>
      <c r="N879" t="b">
        <f t="shared" si="27"/>
        <v>1</v>
      </c>
    </row>
    <row r="880" spans="1:14">
      <c r="A880" s="1" t="s">
        <v>1842</v>
      </c>
      <c r="B880" s="1">
        <v>4684.8999999999996</v>
      </c>
      <c r="C880" s="1">
        <v>4561.3500000000004</v>
      </c>
      <c r="D880" s="1" t="s">
        <v>1</v>
      </c>
      <c r="E880" s="1" t="s">
        <v>1</v>
      </c>
      <c r="F880" s="1">
        <v>4435.3850000000002</v>
      </c>
      <c r="G880" s="1">
        <v>2520.0500000000002</v>
      </c>
      <c r="H880" s="1" t="s">
        <v>1</v>
      </c>
      <c r="I880" s="1" t="s">
        <v>1</v>
      </c>
      <c r="J880" s="1"/>
      <c r="K880" s="16" t="s">
        <v>36</v>
      </c>
      <c r="L880" s="16" t="s">
        <v>29</v>
      </c>
      <c r="M880" t="b">
        <f t="shared" si="26"/>
        <v>1</v>
      </c>
      <c r="N880" t="b">
        <f t="shared" si="27"/>
        <v>1</v>
      </c>
    </row>
    <row r="881" spans="1:14">
      <c r="A881" s="1" t="s">
        <v>1843</v>
      </c>
      <c r="B881" s="1">
        <v>45984.3</v>
      </c>
      <c r="C881" s="1">
        <v>27561.85</v>
      </c>
      <c r="D881" s="1" t="s">
        <v>1</v>
      </c>
      <c r="E881" s="1" t="s">
        <v>1</v>
      </c>
      <c r="F881" s="1">
        <v>38866.57</v>
      </c>
      <c r="G881" s="1">
        <v>17398.97</v>
      </c>
      <c r="H881" s="1" t="s">
        <v>1</v>
      </c>
      <c r="I881" s="1" t="s">
        <v>1</v>
      </c>
      <c r="J881" s="1"/>
      <c r="K881" s="16" t="s">
        <v>36</v>
      </c>
      <c r="L881" s="16" t="s">
        <v>29</v>
      </c>
      <c r="M881" t="b">
        <f t="shared" si="26"/>
        <v>1</v>
      </c>
      <c r="N881" t="b">
        <f t="shared" si="27"/>
        <v>1</v>
      </c>
    </row>
    <row r="882" spans="1:14">
      <c r="A882" s="1" t="s">
        <v>1844</v>
      </c>
      <c r="B882" s="1">
        <v>23.3</v>
      </c>
      <c r="C882" s="1">
        <v>22.12</v>
      </c>
      <c r="D882" s="1" t="s">
        <v>3</v>
      </c>
      <c r="E882" s="1" t="s">
        <v>3</v>
      </c>
      <c r="F882" s="1">
        <v>15.994</v>
      </c>
      <c r="G882" s="1">
        <v>13.496</v>
      </c>
      <c r="H882" s="1" t="s">
        <v>3</v>
      </c>
      <c r="I882" s="1" t="s">
        <v>3</v>
      </c>
      <c r="J882" s="1"/>
      <c r="K882" s="16" t="s">
        <v>30</v>
      </c>
      <c r="L882" s="16" t="s">
        <v>42</v>
      </c>
      <c r="M882" t="b">
        <f t="shared" si="26"/>
        <v>1</v>
      </c>
      <c r="N882" t="b">
        <f t="shared" si="27"/>
        <v>1</v>
      </c>
    </row>
    <row r="883" spans="1:14">
      <c r="A883" s="1" t="s">
        <v>1845</v>
      </c>
      <c r="B883" s="1">
        <v>350.2</v>
      </c>
      <c r="C883" s="1">
        <v>350.8</v>
      </c>
      <c r="D883" s="1" t="s">
        <v>1</v>
      </c>
      <c r="E883" s="1" t="s">
        <v>1</v>
      </c>
      <c r="F883" s="1">
        <v>175.1</v>
      </c>
      <c r="G883" s="1">
        <v>151.37</v>
      </c>
      <c r="H883" s="1" t="s">
        <v>1</v>
      </c>
      <c r="I883" s="1" t="s">
        <v>1</v>
      </c>
      <c r="J883" s="1"/>
      <c r="K883" s="16" t="s">
        <v>36</v>
      </c>
      <c r="L883" s="16" t="s">
        <v>35</v>
      </c>
      <c r="M883" t="b">
        <f t="shared" si="26"/>
        <v>1</v>
      </c>
      <c r="N883" t="b">
        <f t="shared" si="27"/>
        <v>1</v>
      </c>
    </row>
    <row r="884" spans="1:14">
      <c r="A884" s="1" t="s">
        <v>1846</v>
      </c>
      <c r="B884" s="1">
        <v>9791.5</v>
      </c>
      <c r="C884" s="1">
        <v>9814.2999999999993</v>
      </c>
      <c r="D884" s="1" t="s">
        <v>1</v>
      </c>
      <c r="E884" s="1" t="s">
        <v>1</v>
      </c>
      <c r="F884" s="1">
        <v>5008.8500000000004</v>
      </c>
      <c r="G884" s="1">
        <v>5706.65</v>
      </c>
      <c r="H884" s="1" t="s">
        <v>1</v>
      </c>
      <c r="I884" s="1" t="s">
        <v>1</v>
      </c>
      <c r="J884" s="1"/>
      <c r="K884" s="16" t="s">
        <v>36</v>
      </c>
      <c r="L884" s="16" t="s">
        <v>29</v>
      </c>
      <c r="M884" t="b">
        <f t="shared" si="26"/>
        <v>1</v>
      </c>
      <c r="N884" t="b">
        <f t="shared" si="27"/>
        <v>1</v>
      </c>
    </row>
    <row r="885" spans="1:14">
      <c r="A885" s="1" t="s">
        <v>1847</v>
      </c>
      <c r="B885" s="1">
        <v>51.31</v>
      </c>
      <c r="C885" s="1">
        <v>51.31</v>
      </c>
      <c r="D885" s="1" t="s">
        <v>2</v>
      </c>
      <c r="E885" s="1" t="s">
        <v>2</v>
      </c>
      <c r="F885" s="1">
        <v>25.655000000000001</v>
      </c>
      <c r="G885" s="1">
        <v>29.98</v>
      </c>
      <c r="H885" s="1" t="s">
        <v>3</v>
      </c>
      <c r="I885" s="1" t="s">
        <v>3</v>
      </c>
      <c r="J885" s="1"/>
      <c r="K885" s="16" t="s">
        <v>36</v>
      </c>
      <c r="L885" s="16" t="s">
        <v>29</v>
      </c>
      <c r="M885" t="b">
        <f t="shared" si="26"/>
        <v>0</v>
      </c>
      <c r="N885" t="b">
        <f t="shared" si="27"/>
        <v>1</v>
      </c>
    </row>
    <row r="886" spans="1:14">
      <c r="A886" s="1" t="s">
        <v>1848</v>
      </c>
      <c r="B886" s="1">
        <v>1720</v>
      </c>
      <c r="C886" s="1">
        <v>1719.25</v>
      </c>
      <c r="D886" s="1" t="s">
        <v>1</v>
      </c>
      <c r="E886" s="1" t="s">
        <v>1</v>
      </c>
      <c r="F886" s="1">
        <v>1679.325</v>
      </c>
      <c r="G886" s="1">
        <v>1430.11</v>
      </c>
      <c r="H886" s="1" t="s">
        <v>1</v>
      </c>
      <c r="I886" s="1" t="s">
        <v>1</v>
      </c>
      <c r="J886" s="1"/>
      <c r="K886" s="16" t="s">
        <v>36</v>
      </c>
      <c r="L886" s="16" t="s">
        <v>29</v>
      </c>
      <c r="M886" t="b">
        <f t="shared" si="26"/>
        <v>1</v>
      </c>
      <c r="N886" t="b">
        <f t="shared" si="27"/>
        <v>1</v>
      </c>
    </row>
    <row r="887" spans="1:14">
      <c r="A887" s="1" t="s">
        <v>1849</v>
      </c>
      <c r="B887" s="1">
        <v>14979.9</v>
      </c>
      <c r="C887" s="1">
        <v>14786.2</v>
      </c>
      <c r="D887" s="1" t="s">
        <v>1</v>
      </c>
      <c r="E887" s="1" t="s">
        <v>1</v>
      </c>
      <c r="F887" s="1">
        <v>14979.9</v>
      </c>
      <c r="G887" s="1">
        <v>14786.2</v>
      </c>
      <c r="H887" s="1" t="s">
        <v>1</v>
      </c>
      <c r="I887" s="1" t="s">
        <v>1</v>
      </c>
      <c r="J887" s="1"/>
      <c r="K887" s="16" t="s">
        <v>36</v>
      </c>
      <c r="L887" s="16" t="s">
        <v>29</v>
      </c>
      <c r="M887" t="b">
        <f t="shared" si="26"/>
        <v>1</v>
      </c>
      <c r="N887" t="b">
        <f t="shared" si="27"/>
        <v>1</v>
      </c>
    </row>
    <row r="888" spans="1:14">
      <c r="A888" s="1" t="s">
        <v>1850</v>
      </c>
      <c r="B888" s="1">
        <v>7316</v>
      </c>
      <c r="C888" s="1">
        <v>7217.95</v>
      </c>
      <c r="D888" s="1" t="s">
        <v>1</v>
      </c>
      <c r="E888" s="1" t="s">
        <v>1</v>
      </c>
      <c r="F888" s="1">
        <v>7175.1750000000002</v>
      </c>
      <c r="G888" s="1">
        <v>6788.4</v>
      </c>
      <c r="H888" s="1" t="s">
        <v>1</v>
      </c>
      <c r="I888" s="1" t="s">
        <v>1</v>
      </c>
      <c r="J888" s="1"/>
      <c r="K888" s="16" t="s">
        <v>30</v>
      </c>
      <c r="L888" s="16" t="s">
        <v>29</v>
      </c>
      <c r="M888" t="b">
        <f t="shared" si="26"/>
        <v>1</v>
      </c>
      <c r="N888" t="b">
        <f t="shared" si="27"/>
        <v>1</v>
      </c>
    </row>
    <row r="889" spans="1:14">
      <c r="A889" s="1" t="s">
        <v>1851</v>
      </c>
      <c r="B889" s="1">
        <v>2232.3000000000002</v>
      </c>
      <c r="C889" s="1">
        <v>2242.0500000000002</v>
      </c>
      <c r="D889" s="1" t="s">
        <v>1</v>
      </c>
      <c r="E889" s="1" t="s">
        <v>1</v>
      </c>
      <c r="F889" s="1">
        <v>1338.71</v>
      </c>
      <c r="G889" s="1">
        <v>1303.22</v>
      </c>
      <c r="H889" s="1" t="s">
        <v>1</v>
      </c>
      <c r="I889" s="1" t="s">
        <v>1</v>
      </c>
      <c r="J889" s="1"/>
      <c r="K889" s="16" t="s">
        <v>36</v>
      </c>
      <c r="L889" s="16" t="s">
        <v>29</v>
      </c>
      <c r="M889" t="b">
        <f t="shared" si="26"/>
        <v>1</v>
      </c>
      <c r="N889" t="b">
        <f t="shared" si="27"/>
        <v>1</v>
      </c>
    </row>
    <row r="890" spans="1:14">
      <c r="A890" s="1" t="s">
        <v>1852</v>
      </c>
      <c r="B890" s="1">
        <v>2562.8000000000002</v>
      </c>
      <c r="C890" s="1">
        <v>2577.6</v>
      </c>
      <c r="D890" s="1" t="s">
        <v>1</v>
      </c>
      <c r="E890" s="1" t="s">
        <v>1</v>
      </c>
      <c r="F890" s="1">
        <v>1438.47</v>
      </c>
      <c r="G890" s="1">
        <v>1657.66</v>
      </c>
      <c r="H890" s="1" t="s">
        <v>1</v>
      </c>
      <c r="I890" s="1" t="s">
        <v>1</v>
      </c>
      <c r="J890" s="1"/>
      <c r="K890" s="16" t="s">
        <v>36</v>
      </c>
      <c r="L890" s="16" t="s">
        <v>29</v>
      </c>
      <c r="M890" t="b">
        <f t="shared" si="26"/>
        <v>1</v>
      </c>
      <c r="N890" t="b">
        <f t="shared" si="27"/>
        <v>1</v>
      </c>
    </row>
    <row r="891" spans="1:14">
      <c r="A891" s="1" t="s">
        <v>1853</v>
      </c>
      <c r="B891" s="1">
        <v>551.1</v>
      </c>
      <c r="C891" s="1">
        <v>551.15</v>
      </c>
      <c r="D891" s="1" t="s">
        <v>1</v>
      </c>
      <c r="E891" s="1" t="s">
        <v>1</v>
      </c>
      <c r="F891" s="1">
        <v>551.1</v>
      </c>
      <c r="G891" s="1">
        <v>275.57499999999999</v>
      </c>
      <c r="H891" s="1" t="s">
        <v>1</v>
      </c>
      <c r="I891" s="1" t="s">
        <v>1</v>
      </c>
      <c r="J891" s="1"/>
      <c r="K891" s="16" t="s">
        <v>30</v>
      </c>
      <c r="L891" s="16" t="s">
        <v>29</v>
      </c>
      <c r="M891" t="b">
        <f t="shared" si="26"/>
        <v>1</v>
      </c>
      <c r="N891" t="b">
        <f t="shared" si="27"/>
        <v>1</v>
      </c>
    </row>
    <row r="892" spans="1:14">
      <c r="A892" s="1" t="s">
        <v>1854</v>
      </c>
      <c r="B892" s="1">
        <v>119.55</v>
      </c>
      <c r="C892" s="1">
        <v>109.18</v>
      </c>
      <c r="D892" s="1" t="s">
        <v>1</v>
      </c>
      <c r="E892" s="1" t="s">
        <v>1</v>
      </c>
      <c r="F892" s="1">
        <v>119.38</v>
      </c>
      <c r="G892" s="1">
        <v>102.765</v>
      </c>
      <c r="H892" s="1" t="s">
        <v>1</v>
      </c>
      <c r="I892" s="1" t="s">
        <v>1</v>
      </c>
      <c r="J892" s="1"/>
      <c r="K892" s="16" t="s">
        <v>30</v>
      </c>
      <c r="L892" s="16" t="s">
        <v>29</v>
      </c>
      <c r="M892" t="b">
        <f t="shared" si="26"/>
        <v>1</v>
      </c>
      <c r="N892" t="b">
        <f t="shared" si="27"/>
        <v>1</v>
      </c>
    </row>
    <row r="893" spans="1:14">
      <c r="A893" s="1" t="s">
        <v>1855</v>
      </c>
      <c r="B893" s="1">
        <v>68.97</v>
      </c>
      <c r="C893" s="1">
        <v>69.430000000000007</v>
      </c>
      <c r="D893" s="1" t="s">
        <v>2</v>
      </c>
      <c r="E893" s="1" t="s">
        <v>2</v>
      </c>
      <c r="F893" s="1">
        <v>65.400000000000006</v>
      </c>
      <c r="G893" s="1">
        <v>40.42</v>
      </c>
      <c r="H893" s="1" t="s">
        <v>2</v>
      </c>
      <c r="I893" s="1" t="s">
        <v>3</v>
      </c>
      <c r="J893" s="1" t="s">
        <v>2617</v>
      </c>
      <c r="K893" s="16" t="s">
        <v>36</v>
      </c>
      <c r="L893" s="16" t="s">
        <v>964</v>
      </c>
      <c r="M893" t="b">
        <f t="shared" si="26"/>
        <v>1</v>
      </c>
      <c r="N893" t="b">
        <f t="shared" si="27"/>
        <v>0</v>
      </c>
    </row>
    <row r="894" spans="1:14">
      <c r="A894" s="1" t="s">
        <v>1856</v>
      </c>
      <c r="B894" s="1">
        <v>30</v>
      </c>
      <c r="C894" s="1">
        <v>30</v>
      </c>
      <c r="D894" s="1" t="s">
        <v>3</v>
      </c>
      <c r="E894" s="1" t="s">
        <v>3</v>
      </c>
      <c r="F894" s="1">
        <v>15</v>
      </c>
      <c r="G894" s="1">
        <v>15</v>
      </c>
      <c r="H894" s="1" t="s">
        <v>3</v>
      </c>
      <c r="I894" s="1" t="s">
        <v>3</v>
      </c>
      <c r="J894" s="1"/>
      <c r="K894" s="16" t="s">
        <v>36</v>
      </c>
      <c r="L894" s="16" t="s">
        <v>1235</v>
      </c>
      <c r="M894" t="b">
        <f t="shared" si="26"/>
        <v>1</v>
      </c>
      <c r="N894" t="b">
        <f t="shared" si="27"/>
        <v>1</v>
      </c>
    </row>
    <row r="895" spans="1:14">
      <c r="A895" s="1" t="s">
        <v>1857</v>
      </c>
      <c r="B895" s="1">
        <v>458.8</v>
      </c>
      <c r="C895" s="1">
        <v>459.05</v>
      </c>
      <c r="D895" s="1" t="s">
        <v>1</v>
      </c>
      <c r="E895" s="1" t="s">
        <v>1</v>
      </c>
      <c r="F895" s="1">
        <v>406.10500000000002</v>
      </c>
      <c r="G895" s="1">
        <v>258.8</v>
      </c>
      <c r="H895" s="1" t="s">
        <v>1</v>
      </c>
      <c r="I895" s="1" t="s">
        <v>1</v>
      </c>
      <c r="J895" s="1"/>
      <c r="K895" s="16" t="s">
        <v>36</v>
      </c>
      <c r="L895" s="16" t="s">
        <v>29</v>
      </c>
      <c r="M895" t="b">
        <f t="shared" si="26"/>
        <v>1</v>
      </c>
      <c r="N895" t="b">
        <f t="shared" si="27"/>
        <v>1</v>
      </c>
    </row>
    <row r="896" spans="1:14">
      <c r="A896" s="1" t="s">
        <v>1858</v>
      </c>
      <c r="B896" s="1">
        <v>3855.8</v>
      </c>
      <c r="C896" s="1">
        <v>3276.85</v>
      </c>
      <c r="D896" s="1" t="s">
        <v>1</v>
      </c>
      <c r="E896" s="1" t="s">
        <v>1</v>
      </c>
      <c r="F896" s="1">
        <v>3208.8049999999998</v>
      </c>
      <c r="G896" s="1">
        <v>1784.4</v>
      </c>
      <c r="H896" s="1" t="s">
        <v>1</v>
      </c>
      <c r="I896" s="1" t="s">
        <v>1</v>
      </c>
      <c r="J896" s="1"/>
      <c r="K896" s="16" t="s">
        <v>30</v>
      </c>
      <c r="L896" s="16" t="s">
        <v>29</v>
      </c>
      <c r="M896" t="b">
        <f t="shared" si="26"/>
        <v>1</v>
      </c>
      <c r="N896" t="b">
        <f t="shared" si="27"/>
        <v>1</v>
      </c>
    </row>
    <row r="897" spans="1:14">
      <c r="A897" s="1" t="s">
        <v>1859</v>
      </c>
      <c r="B897" s="1">
        <v>0</v>
      </c>
      <c r="C897" s="1">
        <v>0</v>
      </c>
      <c r="D897" s="1" t="s">
        <v>4</v>
      </c>
      <c r="E897" s="1" t="s">
        <v>4</v>
      </c>
      <c r="F897" s="1">
        <v>0</v>
      </c>
      <c r="G897" s="1">
        <v>0</v>
      </c>
      <c r="H897" s="1" t="s">
        <v>4</v>
      </c>
      <c r="I897" s="1" t="s">
        <v>4</v>
      </c>
      <c r="J897" s="1"/>
      <c r="K897" s="16" t="s">
        <v>36</v>
      </c>
      <c r="L897" s="16" t="s">
        <v>964</v>
      </c>
      <c r="M897" t="b">
        <f t="shared" si="26"/>
        <v>1</v>
      </c>
      <c r="N897" t="b">
        <f t="shared" si="27"/>
        <v>1</v>
      </c>
    </row>
    <row r="898" spans="1:14">
      <c r="A898" s="1" t="s">
        <v>1860</v>
      </c>
      <c r="B898" s="1">
        <v>27798.1</v>
      </c>
      <c r="C898" s="1">
        <v>25318.1</v>
      </c>
      <c r="D898" s="1" t="s">
        <v>1</v>
      </c>
      <c r="E898" s="1" t="s">
        <v>1</v>
      </c>
      <c r="F898" s="1">
        <v>25437.25</v>
      </c>
      <c r="G898" s="1">
        <v>13312.9</v>
      </c>
      <c r="H898" s="1" t="s">
        <v>1</v>
      </c>
      <c r="I898" s="1" t="s">
        <v>1</v>
      </c>
      <c r="J898" s="1"/>
      <c r="K898" s="16" t="s">
        <v>30</v>
      </c>
      <c r="L898" s="16" t="s">
        <v>29</v>
      </c>
      <c r="M898" t="b">
        <f t="shared" si="26"/>
        <v>1</v>
      </c>
      <c r="N898" t="b">
        <f t="shared" si="27"/>
        <v>1</v>
      </c>
    </row>
    <row r="899" spans="1:14">
      <c r="A899" s="1" t="s">
        <v>1861</v>
      </c>
      <c r="B899" s="1">
        <v>1707.35</v>
      </c>
      <c r="C899" s="1">
        <v>1711.7</v>
      </c>
      <c r="D899" s="1" t="s">
        <v>1</v>
      </c>
      <c r="E899" s="1" t="s">
        <v>1</v>
      </c>
      <c r="F899" s="1">
        <v>1707.35</v>
      </c>
      <c r="G899" s="1">
        <v>1711.7</v>
      </c>
      <c r="H899" s="1" t="s">
        <v>1</v>
      </c>
      <c r="I899" s="1" t="s">
        <v>1</v>
      </c>
      <c r="J899" s="1"/>
      <c r="K899" s="16" t="s">
        <v>30</v>
      </c>
      <c r="L899" s="16" t="s">
        <v>29</v>
      </c>
      <c r="M899" t="b">
        <f t="shared" ref="M899:M901" si="28">H899=D899</f>
        <v>1</v>
      </c>
      <c r="N899" t="b">
        <f t="shared" ref="N899:N901" si="29">I899=H899</f>
        <v>1</v>
      </c>
    </row>
    <row r="900" spans="1:14">
      <c r="A900" s="1" t="s">
        <v>1862</v>
      </c>
      <c r="B900" s="1">
        <v>50</v>
      </c>
      <c r="C900" s="1">
        <v>50</v>
      </c>
      <c r="D900" s="1" t="s">
        <v>2</v>
      </c>
      <c r="E900" s="1" t="s">
        <v>2</v>
      </c>
      <c r="F900" s="1">
        <v>25</v>
      </c>
      <c r="G900" s="1">
        <v>45</v>
      </c>
      <c r="H900" s="1" t="s">
        <v>3</v>
      </c>
      <c r="I900" s="1" t="s">
        <v>3</v>
      </c>
      <c r="J900" s="1"/>
      <c r="K900" s="16" t="s">
        <v>36</v>
      </c>
      <c r="L900" s="16" t="s">
        <v>964</v>
      </c>
      <c r="M900" t="b">
        <f t="shared" si="28"/>
        <v>0</v>
      </c>
      <c r="N900" t="b">
        <f t="shared" si="29"/>
        <v>1</v>
      </c>
    </row>
    <row r="901" spans="1:14">
      <c r="A901" s="1" t="s">
        <v>1863</v>
      </c>
      <c r="B901" s="1">
        <v>473</v>
      </c>
      <c r="C901" s="1">
        <v>473.05</v>
      </c>
      <c r="D901" s="1" t="s">
        <v>1</v>
      </c>
      <c r="E901" s="1" t="s">
        <v>1</v>
      </c>
      <c r="F901" s="1">
        <v>236.5</v>
      </c>
      <c r="G901" s="1">
        <v>236.245</v>
      </c>
      <c r="H901" s="1" t="s">
        <v>1</v>
      </c>
      <c r="I901" s="1" t="s">
        <v>1</v>
      </c>
      <c r="J901" s="1"/>
      <c r="K901" s="16" t="s">
        <v>36</v>
      </c>
      <c r="L901" s="16" t="s">
        <v>54</v>
      </c>
      <c r="M901" t="b">
        <f t="shared" si="28"/>
        <v>1</v>
      </c>
      <c r="N901" t="b">
        <f t="shared" si="29"/>
        <v>1</v>
      </c>
    </row>
    <row r="902" spans="1:14">
      <c r="H902" s="5"/>
      <c r="I902" s="5"/>
      <c r="J902" s="5"/>
      <c r="K902" s="5"/>
    </row>
    <row r="903" spans="1:14">
      <c r="A903" s="17"/>
      <c r="H903" s="5"/>
      <c r="I903" s="5"/>
      <c r="J903" s="5"/>
      <c r="K903" s="43">
        <f>63/900</f>
        <v>7.0000000000000007E-2</v>
      </c>
    </row>
    <row r="904" spans="1:14">
      <c r="H904" s="5"/>
      <c r="I904" s="5"/>
      <c r="J904" s="5"/>
      <c r="K904" s="5"/>
    </row>
    <row r="905" spans="1:14">
      <c r="H905" s="5"/>
      <c r="I905" s="5"/>
      <c r="J905" s="5"/>
      <c r="K905" s="5"/>
    </row>
    <row r="906" spans="1:14">
      <c r="H906" s="5"/>
      <c r="I906" s="5"/>
      <c r="J906" s="5"/>
      <c r="K906" s="5"/>
    </row>
    <row r="907" spans="1:14">
      <c r="H907" s="5"/>
      <c r="I907" s="5"/>
      <c r="J907" s="5"/>
      <c r="K907" s="5"/>
    </row>
    <row r="908" spans="1:14">
      <c r="H908" s="5"/>
      <c r="I908" s="5"/>
      <c r="J908" s="5"/>
      <c r="K908" s="5"/>
    </row>
    <row r="909" spans="1:14">
      <c r="H909" s="5"/>
      <c r="I909" s="5"/>
      <c r="J909" s="5"/>
      <c r="K909" s="5"/>
    </row>
    <row r="910" spans="1:14">
      <c r="H910" s="5"/>
      <c r="I910" s="5"/>
      <c r="J910" s="5"/>
      <c r="K910" s="5"/>
    </row>
    <row r="911" spans="1:14">
      <c r="H911" s="5"/>
      <c r="I911" s="5"/>
      <c r="J911" s="5"/>
      <c r="K911" s="5"/>
    </row>
    <row r="912" spans="1:14">
      <c r="H912" s="5"/>
      <c r="I912" s="5"/>
      <c r="J912" s="5"/>
      <c r="K912" s="5"/>
    </row>
    <row r="913" spans="8:11">
      <c r="H913" s="5"/>
      <c r="I913" s="5"/>
      <c r="J913" s="5"/>
      <c r="K913" s="5"/>
    </row>
    <row r="914" spans="8:11">
      <c r="H914" s="5"/>
      <c r="I914" s="5"/>
      <c r="J914" s="5"/>
      <c r="K914" s="5"/>
    </row>
    <row r="915" spans="8:11">
      <c r="H915" s="5"/>
      <c r="I915" s="5"/>
      <c r="J915" s="5"/>
      <c r="K915" s="5"/>
    </row>
    <row r="916" spans="8:11">
      <c r="H916" s="5"/>
      <c r="I916" s="5"/>
      <c r="J916" s="5"/>
      <c r="K916" s="5"/>
    </row>
    <row r="917" spans="8:11">
      <c r="H917" s="5"/>
      <c r="I917" s="5"/>
      <c r="J917" s="5"/>
      <c r="K917" s="5"/>
    </row>
    <row r="918" spans="8:11">
      <c r="H918" s="5"/>
      <c r="I918" s="5"/>
      <c r="J918" s="5"/>
      <c r="K918" s="5"/>
    </row>
    <row r="919" spans="8:11">
      <c r="H919" s="5"/>
      <c r="I919" s="5"/>
      <c r="J919" s="5"/>
      <c r="K919" s="5"/>
    </row>
    <row r="920" spans="8:11">
      <c r="H920" s="5"/>
      <c r="I920" s="5"/>
      <c r="J920" s="5"/>
      <c r="K920" s="5"/>
    </row>
    <row r="921" spans="8:11">
      <c r="H921" s="5"/>
      <c r="I921" s="5"/>
      <c r="J921" s="5"/>
      <c r="K921" s="5"/>
    </row>
    <row r="922" spans="8:11">
      <c r="H922" s="5"/>
      <c r="I922" s="5"/>
      <c r="J922" s="5"/>
      <c r="K922" s="5"/>
    </row>
    <row r="923" spans="8:11">
      <c r="H923" s="5"/>
      <c r="I923" s="5"/>
      <c r="J923" s="5"/>
      <c r="K923" s="5"/>
    </row>
    <row r="924" spans="8:11">
      <c r="H924" s="5"/>
      <c r="I924" s="5"/>
      <c r="J924" s="5"/>
      <c r="K924" s="5"/>
    </row>
    <row r="925" spans="8:11">
      <c r="H925" s="5"/>
      <c r="I925" s="5"/>
      <c r="J925" s="5"/>
      <c r="K925" s="5"/>
    </row>
    <row r="926" spans="8:11">
      <c r="H926" s="5"/>
      <c r="I926" s="5"/>
      <c r="J926" s="5"/>
      <c r="K926" s="5"/>
    </row>
    <row r="927" spans="8:11">
      <c r="H927" s="5"/>
      <c r="I927" s="5"/>
      <c r="J927" s="5"/>
      <c r="K927" s="5"/>
    </row>
    <row r="928" spans="8:11">
      <c r="H928" s="5"/>
      <c r="I928" s="5"/>
      <c r="J928" s="5"/>
      <c r="K928" s="5"/>
    </row>
    <row r="929" spans="8:11">
      <c r="H929" s="5"/>
      <c r="I929" s="5"/>
      <c r="J929" s="5"/>
      <c r="K929" s="5"/>
    </row>
    <row r="930" spans="8:11">
      <c r="H930" s="5"/>
      <c r="I930" s="5"/>
      <c r="J930" s="5"/>
      <c r="K930" s="5"/>
    </row>
    <row r="931" spans="8:11">
      <c r="H931" s="5"/>
      <c r="I931" s="5"/>
      <c r="J931" s="5"/>
      <c r="K931" s="5"/>
    </row>
    <row r="932" spans="8:11">
      <c r="H932" s="5"/>
      <c r="I932" s="5"/>
      <c r="J932" s="5"/>
      <c r="K932" s="5"/>
    </row>
    <row r="933" spans="8:11">
      <c r="H933" s="5"/>
      <c r="I933" s="5"/>
      <c r="J933" s="5"/>
      <c r="K933" s="5"/>
    </row>
    <row r="934" spans="8:11">
      <c r="H934" s="5"/>
      <c r="I934" s="5"/>
      <c r="J934" s="5"/>
      <c r="K934" s="5"/>
    </row>
    <row r="935" spans="8:11">
      <c r="H935" s="5"/>
      <c r="I935" s="5"/>
      <c r="J935" s="5"/>
      <c r="K935" s="5"/>
    </row>
    <row r="936" spans="8:11">
      <c r="H936" s="5"/>
      <c r="I936" s="5"/>
      <c r="J936" s="5"/>
      <c r="K936" s="5"/>
    </row>
    <row r="937" spans="8:11">
      <c r="H937" s="5"/>
      <c r="I937" s="5"/>
      <c r="J937" s="5"/>
      <c r="K937" s="5"/>
    </row>
    <row r="938" spans="8:11">
      <c r="H938" s="5"/>
      <c r="I938" s="5"/>
      <c r="J938" s="5"/>
      <c r="K938" s="5"/>
    </row>
    <row r="939" spans="8:11">
      <c r="H939" s="5"/>
      <c r="I939" s="5"/>
      <c r="J939" s="5"/>
      <c r="K939" s="5"/>
    </row>
    <row r="940" spans="8:11">
      <c r="H940" s="5"/>
      <c r="I940" s="5"/>
      <c r="J940" s="5"/>
      <c r="K940" s="5"/>
    </row>
    <row r="941" spans="8:11">
      <c r="H941" s="5"/>
      <c r="I941" s="5"/>
      <c r="J941" s="5"/>
      <c r="K941" s="5"/>
    </row>
    <row r="942" spans="8:11">
      <c r="H942" s="5"/>
      <c r="I942" s="5"/>
      <c r="J942" s="5"/>
      <c r="K942" s="5"/>
    </row>
    <row r="943" spans="8:11">
      <c r="H943" s="5"/>
      <c r="I943" s="5"/>
      <c r="J943" s="5"/>
      <c r="K943" s="5"/>
    </row>
    <row r="944" spans="8:11">
      <c r="H944" s="5"/>
      <c r="I944" s="5"/>
      <c r="J944" s="5"/>
      <c r="K944" s="5"/>
    </row>
    <row r="945" spans="8:11">
      <c r="H945" s="5"/>
      <c r="I945" s="5"/>
      <c r="J945" s="5"/>
      <c r="K945" s="5"/>
    </row>
    <row r="946" spans="8:11">
      <c r="H946" s="5"/>
      <c r="I946" s="5"/>
      <c r="J946" s="5"/>
      <c r="K946" s="5"/>
    </row>
    <row r="947" spans="8:11">
      <c r="H947" s="5"/>
      <c r="I947" s="5"/>
      <c r="J947" s="5"/>
      <c r="K947" s="5"/>
    </row>
    <row r="948" spans="8:11">
      <c r="H948" s="5"/>
      <c r="I948" s="5"/>
      <c r="J948" s="5"/>
      <c r="K948" s="5"/>
    </row>
    <row r="949" spans="8:11">
      <c r="H949" s="5"/>
      <c r="I949" s="5"/>
      <c r="J949" s="5"/>
      <c r="K949" s="5"/>
    </row>
    <row r="950" spans="8:11">
      <c r="H950" s="5"/>
      <c r="I950" s="5"/>
      <c r="J950" s="5"/>
      <c r="K950" s="5"/>
    </row>
    <row r="951" spans="8:11">
      <c r="H951" s="5"/>
      <c r="I951" s="5"/>
      <c r="J951" s="5"/>
      <c r="K951" s="5"/>
    </row>
    <row r="952" spans="8:11">
      <c r="H952" s="5"/>
      <c r="I952" s="5"/>
      <c r="J952" s="5"/>
      <c r="K952" s="5"/>
    </row>
    <row r="953" spans="8:11">
      <c r="H953" s="5"/>
      <c r="I953" s="5"/>
      <c r="J953" s="5"/>
      <c r="K953" s="5"/>
    </row>
    <row r="954" spans="8:11">
      <c r="H954" s="5"/>
      <c r="I954" s="5"/>
      <c r="J954" s="5"/>
      <c r="K954" s="5"/>
    </row>
    <row r="955" spans="8:11">
      <c r="H955" s="5"/>
      <c r="I955" s="5"/>
      <c r="J955" s="5"/>
      <c r="K955" s="5"/>
    </row>
    <row r="956" spans="8:11">
      <c r="H956" s="5"/>
      <c r="I956" s="5"/>
      <c r="J956" s="5"/>
      <c r="K956" s="5"/>
    </row>
    <row r="957" spans="8:11">
      <c r="H957" s="5"/>
      <c r="I957" s="5"/>
      <c r="J957" s="5"/>
      <c r="K957" s="5"/>
    </row>
    <row r="958" spans="8:11">
      <c r="H958" s="5"/>
      <c r="I958" s="5"/>
      <c r="J958" s="5"/>
      <c r="K958" s="5"/>
    </row>
    <row r="959" spans="8:11">
      <c r="H959" s="5"/>
      <c r="I959" s="5"/>
      <c r="J959" s="5"/>
      <c r="K959" s="5"/>
    </row>
    <row r="960" spans="8:11">
      <c r="H960" s="5"/>
      <c r="I960" s="5"/>
      <c r="J960" s="5"/>
      <c r="K960" s="5"/>
    </row>
    <row r="961" spans="8:11">
      <c r="H961" s="5"/>
      <c r="I961" s="5"/>
      <c r="J961" s="5"/>
      <c r="K961" s="5"/>
    </row>
    <row r="962" spans="8:11">
      <c r="H962" s="5"/>
      <c r="I962" s="5"/>
      <c r="J962" s="5"/>
      <c r="K962" s="5"/>
    </row>
    <row r="963" spans="8:11">
      <c r="H963" s="5"/>
      <c r="I963" s="5"/>
      <c r="J963" s="5"/>
      <c r="K963" s="5"/>
    </row>
    <row r="964" spans="8:11">
      <c r="H964" s="5"/>
      <c r="I964" s="5"/>
      <c r="J964" s="5"/>
      <c r="K964" s="5"/>
    </row>
    <row r="965" spans="8:11">
      <c r="H965" s="5"/>
      <c r="I965" s="5"/>
      <c r="J965" s="5"/>
      <c r="K965" s="5"/>
    </row>
    <row r="966" spans="8:11">
      <c r="H966" s="5"/>
      <c r="I966" s="5"/>
      <c r="J966" s="5"/>
      <c r="K966" s="5"/>
    </row>
    <row r="967" spans="8:11">
      <c r="H967" s="5"/>
      <c r="I967" s="5"/>
      <c r="J967" s="5"/>
      <c r="K967" s="5"/>
    </row>
    <row r="968" spans="8:11">
      <c r="H968" s="5"/>
      <c r="I968" s="5"/>
      <c r="J968" s="5"/>
      <c r="K968" s="5"/>
    </row>
    <row r="969" spans="8:11">
      <c r="H969" s="5"/>
      <c r="I969" s="5"/>
      <c r="J969" s="5"/>
      <c r="K969" s="5"/>
    </row>
    <row r="970" spans="8:11">
      <c r="H970" s="5"/>
      <c r="I970" s="5"/>
      <c r="J970" s="5"/>
      <c r="K970" s="5"/>
    </row>
    <row r="971" spans="8:11">
      <c r="H971" s="5"/>
      <c r="I971" s="5"/>
      <c r="J971" s="5"/>
      <c r="K971" s="5"/>
    </row>
    <row r="972" spans="8:11">
      <c r="H972" s="5"/>
      <c r="I972" s="5"/>
      <c r="J972" s="5"/>
      <c r="K972" s="5"/>
    </row>
    <row r="973" spans="8:11">
      <c r="H973" s="5"/>
      <c r="I973" s="5"/>
      <c r="J973" s="5"/>
      <c r="K973" s="5"/>
    </row>
    <row r="974" spans="8:11">
      <c r="H974" s="5"/>
      <c r="I974" s="5"/>
      <c r="J974" s="5"/>
      <c r="K974" s="5"/>
    </row>
    <row r="975" spans="8:11">
      <c r="H975" s="5"/>
      <c r="I975" s="5"/>
      <c r="J975" s="5"/>
      <c r="K975" s="5"/>
    </row>
    <row r="976" spans="8:11">
      <c r="H976" s="5"/>
      <c r="I976" s="5"/>
      <c r="J976" s="5"/>
      <c r="K976" s="5"/>
    </row>
    <row r="977" spans="8:11">
      <c r="H977" s="5"/>
      <c r="I977" s="5"/>
      <c r="J977" s="5"/>
      <c r="K977" s="5"/>
    </row>
    <row r="978" spans="8:11">
      <c r="H978" s="5"/>
      <c r="I978" s="5"/>
      <c r="J978" s="5"/>
      <c r="K978" s="5"/>
    </row>
    <row r="979" spans="8:11">
      <c r="H979" s="5"/>
      <c r="I979" s="5"/>
      <c r="J979" s="5"/>
      <c r="K979" s="5"/>
    </row>
    <row r="980" spans="8:11">
      <c r="H980" s="5"/>
      <c r="I980" s="5"/>
      <c r="J980" s="5"/>
      <c r="K980" s="5"/>
    </row>
    <row r="981" spans="8:11">
      <c r="H981" s="5"/>
      <c r="I981" s="5"/>
      <c r="J981" s="5"/>
      <c r="K981" s="5"/>
    </row>
    <row r="982" spans="8:11">
      <c r="H982" s="5"/>
      <c r="I982" s="5"/>
      <c r="J982" s="5"/>
      <c r="K982" s="5"/>
    </row>
    <row r="983" spans="8:11">
      <c r="H983" s="5"/>
      <c r="I983" s="5"/>
      <c r="J983" s="5"/>
      <c r="K983" s="5"/>
    </row>
    <row r="984" spans="8:11">
      <c r="H984" s="5"/>
      <c r="I984" s="5"/>
      <c r="J984" s="5"/>
      <c r="K984" s="5"/>
    </row>
    <row r="985" spans="8:11">
      <c r="H985" s="5"/>
      <c r="I985" s="5"/>
      <c r="J985" s="5"/>
      <c r="K985" s="5"/>
    </row>
    <row r="986" spans="8:11">
      <c r="H986" s="5"/>
      <c r="I986" s="5"/>
      <c r="J986" s="5"/>
      <c r="K986" s="5"/>
    </row>
    <row r="987" spans="8:11">
      <c r="H987" s="5"/>
      <c r="I987" s="5"/>
      <c r="J987" s="5"/>
      <c r="K987" s="5"/>
    </row>
    <row r="988" spans="8:11">
      <c r="H988" s="5"/>
      <c r="I988" s="5"/>
      <c r="J988" s="5"/>
      <c r="K988" s="5"/>
    </row>
    <row r="989" spans="8:11">
      <c r="H989" s="5"/>
      <c r="I989" s="5"/>
      <c r="J989" s="5"/>
      <c r="K989" s="5"/>
    </row>
    <row r="990" spans="8:11">
      <c r="H990" s="5"/>
      <c r="I990" s="5"/>
      <c r="J990" s="5"/>
      <c r="K990" s="5"/>
    </row>
    <row r="991" spans="8:11">
      <c r="H991" s="5"/>
      <c r="I991" s="5"/>
      <c r="J991" s="5"/>
      <c r="K991" s="5"/>
    </row>
    <row r="992" spans="8:11">
      <c r="H992" s="5"/>
      <c r="I992" s="5"/>
      <c r="J992" s="5"/>
      <c r="K992" s="5"/>
    </row>
    <row r="993" spans="8:11">
      <c r="H993" s="5"/>
      <c r="I993" s="5"/>
      <c r="J993" s="5"/>
      <c r="K993" s="5"/>
    </row>
    <row r="994" spans="8:11">
      <c r="H994" s="5"/>
      <c r="I994" s="5"/>
      <c r="J994" s="5"/>
      <c r="K994" s="5"/>
    </row>
    <row r="995" spans="8:11">
      <c r="H995" s="5"/>
      <c r="I995" s="5"/>
      <c r="J995" s="5"/>
      <c r="K995" s="5"/>
    </row>
    <row r="996" spans="8:11">
      <c r="H996" s="5"/>
      <c r="I996" s="5"/>
      <c r="J996" s="5"/>
      <c r="K996" s="5"/>
    </row>
    <row r="997" spans="8:11">
      <c r="H997" s="5"/>
      <c r="I997" s="5"/>
      <c r="J997" s="5"/>
      <c r="K997" s="5"/>
    </row>
    <row r="998" spans="8:11">
      <c r="H998" s="5"/>
      <c r="I998" s="5"/>
      <c r="J998" s="5"/>
      <c r="K998" s="5"/>
    </row>
    <row r="999" spans="8:11">
      <c r="H999" s="5"/>
      <c r="I999" s="5"/>
      <c r="J999" s="5"/>
      <c r="K999" s="5"/>
    </row>
    <row r="1000" spans="8:11">
      <c r="H1000" s="5"/>
      <c r="I1000" s="5"/>
      <c r="J1000" s="5"/>
      <c r="K1000" s="5"/>
    </row>
    <row r="1001" spans="8:11">
      <c r="H1001" s="5"/>
      <c r="I1001" s="5"/>
      <c r="J1001" s="5"/>
      <c r="K1001" s="5"/>
    </row>
  </sheetData>
  <autoFilter ref="A1:N901" xr:uid="{5F46549E-5443-4F84-A9D8-DBCC76BAE9EB}">
    <filterColumn colId="3">
      <filters>
        <filter val="Moderately Protected"/>
        <filter val="Well Protected"/>
      </filters>
    </filterColumn>
    <filterColumn colId="13">
      <filters>
        <filter val="FALSE"/>
      </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30740-2C5C-4035-9E60-5B8D8CCD1E3A}">
  <sheetPr>
    <tabColor rgb="FF92D050"/>
  </sheetPr>
  <dimension ref="A2:J18"/>
  <sheetViews>
    <sheetView topLeftCell="B1" workbookViewId="0">
      <selection activeCell="E11" sqref="E11"/>
    </sheetView>
  </sheetViews>
  <sheetFormatPr defaultRowHeight="14.45"/>
  <cols>
    <col min="1" max="1" width="33.140625" customWidth="1"/>
    <col min="2" max="2" width="19.5703125" customWidth="1"/>
    <col min="3" max="3" width="26.28515625" customWidth="1"/>
    <col min="4" max="4" width="27.7109375" customWidth="1"/>
    <col min="5" max="5" width="27.5703125" customWidth="1"/>
    <col min="6" max="6" width="32.140625" customWidth="1"/>
    <col min="7" max="7" width="23.28515625" customWidth="1"/>
    <col min="8" max="8" width="31" customWidth="1"/>
    <col min="9" max="9" width="18.42578125" bestFit="1" customWidth="1"/>
    <col min="10" max="10" width="12.85546875" bestFit="1" customWidth="1"/>
    <col min="16" max="16" width="18.42578125" bestFit="1" customWidth="1"/>
    <col min="17" max="17" width="20.5703125" bestFit="1" customWidth="1"/>
    <col min="19" max="19" width="32.5703125" customWidth="1"/>
  </cols>
  <sheetData>
    <row r="2" spans="1:10">
      <c r="A2" t="s">
        <v>2608</v>
      </c>
      <c r="B2" t="s">
        <v>2619</v>
      </c>
      <c r="C2" t="s">
        <v>2620</v>
      </c>
      <c r="D2" t="s">
        <v>2621</v>
      </c>
      <c r="E2" t="s">
        <v>2622</v>
      </c>
      <c r="F2" t="s">
        <v>2623</v>
      </c>
      <c r="G2" t="s">
        <v>2624</v>
      </c>
      <c r="I2" t="s">
        <v>2603</v>
      </c>
      <c r="J2" t="s">
        <v>2625</v>
      </c>
    </row>
    <row r="3" spans="1:10">
      <c r="A3" t="s">
        <v>4</v>
      </c>
      <c r="B3">
        <v>149</v>
      </c>
      <c r="C3">
        <f>B3*3</f>
        <v>447</v>
      </c>
      <c r="D3">
        <v>127</v>
      </c>
      <c r="E3">
        <f>D3*3</f>
        <v>381</v>
      </c>
      <c r="F3">
        <v>115</v>
      </c>
      <c r="G3">
        <f>F3*3</f>
        <v>345</v>
      </c>
      <c r="I3" t="s">
        <v>4</v>
      </c>
      <c r="J3">
        <v>115</v>
      </c>
    </row>
    <row r="4" spans="1:10">
      <c r="A4" t="s">
        <v>3</v>
      </c>
      <c r="B4">
        <v>93</v>
      </c>
      <c r="C4">
        <f>B4*2</f>
        <v>186</v>
      </c>
      <c r="D4">
        <v>96</v>
      </c>
      <c r="E4">
        <f>D4*2</f>
        <v>192</v>
      </c>
      <c r="F4">
        <v>85</v>
      </c>
      <c r="G4">
        <f>F4*2</f>
        <v>170</v>
      </c>
      <c r="I4" t="s">
        <v>3</v>
      </c>
      <c r="J4">
        <v>85</v>
      </c>
    </row>
    <row r="5" spans="1:10">
      <c r="A5" t="s">
        <v>2</v>
      </c>
      <c r="B5">
        <v>48</v>
      </c>
      <c r="C5">
        <f>B5*1</f>
        <v>48</v>
      </c>
      <c r="D5">
        <v>44</v>
      </c>
      <c r="E5">
        <f>D5*1</f>
        <v>44</v>
      </c>
      <c r="F5">
        <v>35</v>
      </c>
      <c r="G5">
        <f>F5*1</f>
        <v>35</v>
      </c>
      <c r="I5" t="s">
        <v>2</v>
      </c>
      <c r="J5">
        <v>35</v>
      </c>
    </row>
    <row r="6" spans="1:10">
      <c r="A6" t="s">
        <v>1</v>
      </c>
      <c r="B6">
        <v>610</v>
      </c>
      <c r="C6">
        <f>B6*0</f>
        <v>0</v>
      </c>
      <c r="D6">
        <v>633</v>
      </c>
      <c r="E6">
        <f>D6*0</f>
        <v>0</v>
      </c>
      <c r="F6">
        <v>665</v>
      </c>
      <c r="G6">
        <f>F6*0</f>
        <v>0</v>
      </c>
      <c r="I6" t="s">
        <v>1</v>
      </c>
      <c r="J6">
        <v>665</v>
      </c>
    </row>
    <row r="7" spans="1:10">
      <c r="A7" t="s">
        <v>5</v>
      </c>
      <c r="B7">
        <v>900</v>
      </c>
      <c r="C7">
        <f>B7*3</f>
        <v>2700</v>
      </c>
      <c r="D7">
        <v>900</v>
      </c>
      <c r="E7">
        <f>D7*3</f>
        <v>2700</v>
      </c>
      <c r="F7">
        <v>900</v>
      </c>
      <c r="G7">
        <f>F7*3</f>
        <v>2700</v>
      </c>
      <c r="I7" t="s">
        <v>2626</v>
      </c>
    </row>
    <row r="8" spans="1:10">
      <c r="I8" t="s">
        <v>2597</v>
      </c>
      <c r="J8">
        <v>900</v>
      </c>
    </row>
    <row r="9" spans="1:10">
      <c r="C9">
        <f>SUM(C3:C6)</f>
        <v>681</v>
      </c>
      <c r="E9">
        <f>SUM(E3:E6)</f>
        <v>617</v>
      </c>
      <c r="G9">
        <f>SUM(G3:G6)</f>
        <v>550</v>
      </c>
    </row>
    <row r="10" spans="1:10">
      <c r="B10" t="s">
        <v>2627</v>
      </c>
      <c r="C10">
        <f>1-C9/C7</f>
        <v>0.74777777777777776</v>
      </c>
      <c r="D10" t="s">
        <v>2628</v>
      </c>
      <c r="E10">
        <f>1-E9/E7</f>
        <v>0.77148148148148143</v>
      </c>
      <c r="G10">
        <f>1-G9/G7</f>
        <v>0.79629629629629628</v>
      </c>
    </row>
    <row r="11" spans="1:10">
      <c r="A11" s="12"/>
      <c r="D11" t="s">
        <v>2629</v>
      </c>
      <c r="E11" s="17">
        <f>E10-C10</f>
        <v>2.3703703703703671E-2</v>
      </c>
      <c r="G11" s="17">
        <f>G10-C10</f>
        <v>4.8518518518518516E-2</v>
      </c>
    </row>
    <row r="12" spans="1:10">
      <c r="I12">
        <v>2025</v>
      </c>
    </row>
    <row r="13" spans="1:10">
      <c r="B13" s="12"/>
      <c r="I13" t="s">
        <v>2630</v>
      </c>
      <c r="J13" t="s">
        <v>2631</v>
      </c>
    </row>
    <row r="14" spans="1:10">
      <c r="I14" t="s">
        <v>2</v>
      </c>
      <c r="J14">
        <v>34</v>
      </c>
    </row>
    <row r="15" spans="1:10">
      <c r="I15" t="s">
        <v>4</v>
      </c>
      <c r="J15">
        <v>132</v>
      </c>
    </row>
    <row r="16" spans="1:10">
      <c r="I16" t="s">
        <v>3</v>
      </c>
      <c r="J16">
        <v>69</v>
      </c>
    </row>
    <row r="17" spans="9:10">
      <c r="I17" t="s">
        <v>1</v>
      </c>
      <c r="J17">
        <v>665</v>
      </c>
    </row>
    <row r="18" spans="9:10">
      <c r="I18" t="s">
        <v>2597</v>
      </c>
      <c r="J18">
        <v>900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A608F-F493-45EC-9000-AC5F64C75263}">
  <sheetPr>
    <tabColor rgb="FFFFC000"/>
  </sheetPr>
  <dimension ref="A1:I12"/>
  <sheetViews>
    <sheetView workbookViewId="0">
      <selection activeCell="E5" sqref="E5"/>
    </sheetView>
  </sheetViews>
  <sheetFormatPr defaultRowHeight="14.45"/>
  <cols>
    <col min="1" max="1" width="30.140625" bestFit="1" customWidth="1"/>
    <col min="2" max="6" width="18.7109375" bestFit="1" customWidth="1"/>
    <col min="7" max="7" width="10.28515625" bestFit="1" customWidth="1"/>
  </cols>
  <sheetData>
    <row r="1" spans="1:9">
      <c r="A1" s="2" t="s">
        <v>19</v>
      </c>
      <c r="B1" t="s">
        <v>2599</v>
      </c>
    </row>
    <row r="3" spans="1:9">
      <c r="A3" s="2" t="s">
        <v>2632</v>
      </c>
      <c r="B3" s="2" t="s">
        <v>2633</v>
      </c>
    </row>
    <row r="4" spans="1:9">
      <c r="A4" s="2" t="s">
        <v>2634</v>
      </c>
      <c r="B4" t="s">
        <v>2</v>
      </c>
      <c r="C4" t="s">
        <v>4</v>
      </c>
      <c r="D4" t="s">
        <v>3</v>
      </c>
      <c r="E4" t="s">
        <v>1</v>
      </c>
      <c r="F4" t="s">
        <v>2626</v>
      </c>
      <c r="G4" t="s">
        <v>2597</v>
      </c>
    </row>
    <row r="5" spans="1:9">
      <c r="A5" t="s">
        <v>45</v>
      </c>
      <c r="B5" s="19">
        <v>6</v>
      </c>
      <c r="C5" s="20">
        <v>1</v>
      </c>
      <c r="D5" s="20">
        <v>4</v>
      </c>
      <c r="E5" s="25">
        <v>9</v>
      </c>
      <c r="G5">
        <v>20</v>
      </c>
      <c r="H5">
        <f>G5+G6+G7</f>
        <v>123</v>
      </c>
      <c r="I5" s="17">
        <f>H5/G10</f>
        <v>0.80392156862745101</v>
      </c>
    </row>
    <row r="6" spans="1:9">
      <c r="A6" t="s">
        <v>49</v>
      </c>
      <c r="B6" s="21">
        <v>2</v>
      </c>
      <c r="C6" s="19">
        <v>46</v>
      </c>
      <c r="D6" s="21">
        <v>7</v>
      </c>
      <c r="E6" s="21">
        <v>5</v>
      </c>
      <c r="G6">
        <v>60</v>
      </c>
    </row>
    <row r="7" spans="1:9">
      <c r="A7" t="s">
        <v>37</v>
      </c>
      <c r="B7" s="21">
        <v>3</v>
      </c>
      <c r="C7" s="20">
        <v>7</v>
      </c>
      <c r="D7" s="19">
        <v>18</v>
      </c>
      <c r="E7" s="21">
        <v>15</v>
      </c>
      <c r="G7">
        <v>43</v>
      </c>
    </row>
    <row r="8" spans="1:9">
      <c r="A8" t="s">
        <v>31</v>
      </c>
      <c r="B8" s="21">
        <v>1</v>
      </c>
      <c r="C8" s="22"/>
      <c r="D8" s="22"/>
      <c r="E8" s="19">
        <v>29</v>
      </c>
      <c r="G8">
        <v>30</v>
      </c>
    </row>
    <row r="9" spans="1:9">
      <c r="A9" t="s">
        <v>2626</v>
      </c>
    </row>
    <row r="10" spans="1:9">
      <c r="A10" t="s">
        <v>2597</v>
      </c>
      <c r="B10">
        <v>12</v>
      </c>
      <c r="C10">
        <v>54</v>
      </c>
      <c r="D10">
        <v>29</v>
      </c>
      <c r="E10">
        <v>58</v>
      </c>
      <c r="G10">
        <v>153</v>
      </c>
    </row>
    <row r="11" spans="1:9">
      <c r="B11">
        <f>B10+C10+D10</f>
        <v>95</v>
      </c>
      <c r="H11">
        <f>H5-B11</f>
        <v>28</v>
      </c>
    </row>
    <row r="12" spans="1:9">
      <c r="B12" s="17">
        <f>B11/G10</f>
        <v>0.62091503267973858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3547B-117F-46C6-8661-D79253E600F6}">
  <sheetPr>
    <tabColor rgb="FF92D050"/>
  </sheetPr>
  <dimension ref="A1:K668"/>
  <sheetViews>
    <sheetView tabSelected="1" workbookViewId="0"/>
  </sheetViews>
  <sheetFormatPr defaultRowHeight="15" customHeight="1"/>
  <cols>
    <col min="2" max="2" width="47.85546875" bestFit="1" customWidth="1"/>
    <col min="3" max="3" width="26.85546875" bestFit="1" customWidth="1"/>
    <col min="4" max="4" width="20.28515625" customWidth="1"/>
    <col min="6" max="8" width="15.140625" customWidth="1"/>
  </cols>
  <sheetData>
    <row r="1" spans="1:11">
      <c r="A1" t="s">
        <v>2635</v>
      </c>
      <c r="B1" t="s">
        <v>2636</v>
      </c>
      <c r="C1" t="s">
        <v>2637</v>
      </c>
      <c r="D1" t="s">
        <v>2610</v>
      </c>
      <c r="E1" t="s">
        <v>19</v>
      </c>
      <c r="F1" t="s">
        <v>2638</v>
      </c>
      <c r="G1" t="s">
        <v>2639</v>
      </c>
      <c r="H1" t="s">
        <v>2640</v>
      </c>
      <c r="I1" t="s">
        <v>2641</v>
      </c>
      <c r="J1" t="s">
        <v>24</v>
      </c>
    </row>
    <row r="2" spans="1:11">
      <c r="A2">
        <v>161</v>
      </c>
      <c r="B2" t="s">
        <v>2642</v>
      </c>
      <c r="C2" t="s">
        <v>195</v>
      </c>
      <c r="D2" t="s">
        <v>30</v>
      </c>
      <c r="E2" t="s">
        <v>29</v>
      </c>
      <c r="F2" t="s">
        <v>31</v>
      </c>
      <c r="G2" t="s">
        <v>31</v>
      </c>
      <c r="H2" t="s">
        <v>31</v>
      </c>
      <c r="I2" t="b">
        <f>F2=G2</f>
        <v>1</v>
      </c>
    </row>
    <row r="3" spans="1:11">
      <c r="A3">
        <v>159</v>
      </c>
      <c r="B3" t="s">
        <v>2643</v>
      </c>
      <c r="C3" t="s">
        <v>196</v>
      </c>
      <c r="D3" t="s">
        <v>30</v>
      </c>
      <c r="E3" t="s">
        <v>29</v>
      </c>
      <c r="F3" t="s">
        <v>31</v>
      </c>
      <c r="G3" t="s">
        <v>31</v>
      </c>
      <c r="H3" t="s">
        <v>31</v>
      </c>
      <c r="I3" t="b">
        <f t="shared" ref="I3:I66" si="0">F3=G3</f>
        <v>1</v>
      </c>
    </row>
    <row r="4" spans="1:11">
      <c r="A4">
        <v>158</v>
      </c>
      <c r="B4" t="s">
        <v>2644</v>
      </c>
      <c r="C4" t="s">
        <v>197</v>
      </c>
      <c r="D4" t="s">
        <v>30</v>
      </c>
      <c r="E4" t="s">
        <v>29</v>
      </c>
      <c r="F4" t="s">
        <v>31</v>
      </c>
      <c r="G4" t="s">
        <v>31</v>
      </c>
      <c r="H4" t="s">
        <v>31</v>
      </c>
      <c r="I4" t="b">
        <f t="shared" si="0"/>
        <v>1</v>
      </c>
      <c r="K4" s="17"/>
    </row>
    <row r="5" spans="1:11">
      <c r="A5">
        <v>157</v>
      </c>
      <c r="B5" t="s">
        <v>2645</v>
      </c>
      <c r="C5" t="s">
        <v>198</v>
      </c>
      <c r="D5" t="s">
        <v>30</v>
      </c>
      <c r="E5" t="s">
        <v>29</v>
      </c>
      <c r="F5" t="s">
        <v>31</v>
      </c>
      <c r="G5" t="s">
        <v>31</v>
      </c>
      <c r="H5" t="s">
        <v>31</v>
      </c>
      <c r="I5" t="b">
        <f t="shared" si="0"/>
        <v>1</v>
      </c>
    </row>
    <row r="6" spans="1:11">
      <c r="A6">
        <v>156</v>
      </c>
      <c r="B6" t="s">
        <v>2646</v>
      </c>
      <c r="C6" t="s">
        <v>199</v>
      </c>
      <c r="D6" t="s">
        <v>30</v>
      </c>
      <c r="E6" t="s">
        <v>29</v>
      </c>
      <c r="F6" t="s">
        <v>31</v>
      </c>
      <c r="G6" t="s">
        <v>31</v>
      </c>
      <c r="H6" t="s">
        <v>31</v>
      </c>
      <c r="I6" t="b">
        <f t="shared" si="0"/>
        <v>1</v>
      </c>
    </row>
    <row r="7" spans="1:11">
      <c r="A7">
        <v>160</v>
      </c>
      <c r="B7" t="s">
        <v>2647</v>
      </c>
      <c r="C7" t="s">
        <v>200</v>
      </c>
      <c r="D7" t="s">
        <v>30</v>
      </c>
      <c r="E7" t="s">
        <v>29</v>
      </c>
      <c r="F7" t="s">
        <v>31</v>
      </c>
      <c r="G7" t="s">
        <v>31</v>
      </c>
      <c r="H7" t="s">
        <v>31</v>
      </c>
      <c r="I7" t="b">
        <f t="shared" si="0"/>
        <v>1</v>
      </c>
    </row>
    <row r="8" spans="1:11">
      <c r="A8">
        <v>603</v>
      </c>
      <c r="B8" t="s">
        <v>2648</v>
      </c>
      <c r="C8" t="s">
        <v>201</v>
      </c>
      <c r="D8" t="s">
        <v>30</v>
      </c>
      <c r="E8" t="s">
        <v>29</v>
      </c>
      <c r="F8" t="s">
        <v>31</v>
      </c>
      <c r="G8" t="s">
        <v>31</v>
      </c>
      <c r="H8" t="s">
        <v>31</v>
      </c>
      <c r="I8" t="b">
        <f t="shared" si="0"/>
        <v>1</v>
      </c>
    </row>
    <row r="9" spans="1:11">
      <c r="A9">
        <v>606</v>
      </c>
      <c r="B9" t="s">
        <v>2649</v>
      </c>
      <c r="C9" t="s">
        <v>202</v>
      </c>
      <c r="D9" t="s">
        <v>30</v>
      </c>
      <c r="E9" t="s">
        <v>29</v>
      </c>
      <c r="F9" t="s">
        <v>31</v>
      </c>
      <c r="G9" t="s">
        <v>31</v>
      </c>
      <c r="H9" t="s">
        <v>31</v>
      </c>
      <c r="I9" t="b">
        <f t="shared" si="0"/>
        <v>1</v>
      </c>
    </row>
    <row r="10" spans="1:11">
      <c r="A10">
        <v>604</v>
      </c>
      <c r="B10" t="s">
        <v>2650</v>
      </c>
      <c r="C10" t="s">
        <v>203</v>
      </c>
      <c r="D10" t="s">
        <v>30</v>
      </c>
      <c r="E10" t="s">
        <v>29</v>
      </c>
      <c r="F10" t="s">
        <v>31</v>
      </c>
      <c r="G10" t="s">
        <v>31</v>
      </c>
      <c r="H10" t="s">
        <v>31</v>
      </c>
      <c r="I10" t="b">
        <f t="shared" si="0"/>
        <v>1</v>
      </c>
    </row>
    <row r="11" spans="1:11">
      <c r="A11">
        <v>607</v>
      </c>
      <c r="B11" t="s">
        <v>2651</v>
      </c>
      <c r="C11" t="s">
        <v>204</v>
      </c>
      <c r="D11" t="s">
        <v>30</v>
      </c>
      <c r="E11" t="s">
        <v>29</v>
      </c>
      <c r="F11" t="s">
        <v>31</v>
      </c>
      <c r="G11" t="s">
        <v>31</v>
      </c>
      <c r="H11" t="s">
        <v>31</v>
      </c>
      <c r="I11" t="b">
        <f t="shared" si="0"/>
        <v>1</v>
      </c>
    </row>
    <row r="12" spans="1:11">
      <c r="A12">
        <v>608</v>
      </c>
      <c r="B12" t="s">
        <v>2652</v>
      </c>
      <c r="C12" t="s">
        <v>205</v>
      </c>
      <c r="D12" t="s">
        <v>30</v>
      </c>
      <c r="E12" t="s">
        <v>29</v>
      </c>
      <c r="F12" t="s">
        <v>31</v>
      </c>
      <c r="G12" t="s">
        <v>31</v>
      </c>
      <c r="H12" t="s">
        <v>31</v>
      </c>
      <c r="I12" t="b">
        <f t="shared" si="0"/>
        <v>1</v>
      </c>
    </row>
    <row r="13" spans="1:11">
      <c r="A13">
        <v>258</v>
      </c>
      <c r="B13" t="s">
        <v>2653</v>
      </c>
      <c r="C13" t="s">
        <v>206</v>
      </c>
      <c r="D13" t="s">
        <v>30</v>
      </c>
      <c r="E13" t="s">
        <v>29</v>
      </c>
      <c r="F13" t="s">
        <v>31</v>
      </c>
      <c r="G13" t="s">
        <v>31</v>
      </c>
      <c r="H13" t="s">
        <v>31</v>
      </c>
      <c r="I13" t="b">
        <f t="shared" si="0"/>
        <v>1</v>
      </c>
    </row>
    <row r="14" spans="1:11">
      <c r="A14">
        <v>228</v>
      </c>
      <c r="B14" t="s">
        <v>2654</v>
      </c>
      <c r="C14" t="s">
        <v>207</v>
      </c>
      <c r="D14" t="s">
        <v>30</v>
      </c>
      <c r="E14" t="s">
        <v>29</v>
      </c>
      <c r="F14" t="s">
        <v>31</v>
      </c>
      <c r="G14" t="s">
        <v>31</v>
      </c>
      <c r="H14" t="s">
        <v>31</v>
      </c>
      <c r="I14" t="b">
        <f t="shared" si="0"/>
        <v>1</v>
      </c>
    </row>
    <row r="15" spans="1:11">
      <c r="A15">
        <v>200</v>
      </c>
      <c r="B15" t="s">
        <v>2655</v>
      </c>
      <c r="C15" t="s">
        <v>208</v>
      </c>
      <c r="D15" t="s">
        <v>30</v>
      </c>
      <c r="E15" t="s">
        <v>29</v>
      </c>
      <c r="F15" t="s">
        <v>37</v>
      </c>
      <c r="G15" t="s">
        <v>37</v>
      </c>
      <c r="H15" t="s">
        <v>45</v>
      </c>
      <c r="I15" t="b">
        <f t="shared" si="0"/>
        <v>1</v>
      </c>
    </row>
    <row r="16" spans="1:11">
      <c r="A16">
        <v>4134</v>
      </c>
      <c r="B16" t="s">
        <v>2656</v>
      </c>
      <c r="C16" t="s">
        <v>209</v>
      </c>
      <c r="D16" t="s">
        <v>36</v>
      </c>
      <c r="E16" t="s">
        <v>42</v>
      </c>
      <c r="F16" t="s">
        <v>31</v>
      </c>
      <c r="G16" t="s">
        <v>31</v>
      </c>
      <c r="H16" t="s">
        <v>31</v>
      </c>
      <c r="I16" t="b">
        <f t="shared" si="0"/>
        <v>1</v>
      </c>
    </row>
    <row r="17" spans="1:9">
      <c r="A17">
        <v>1035</v>
      </c>
      <c r="B17" t="s">
        <v>2657</v>
      </c>
      <c r="C17" t="s">
        <v>210</v>
      </c>
      <c r="D17" t="s">
        <v>30</v>
      </c>
      <c r="E17" t="s">
        <v>29</v>
      </c>
      <c r="F17" t="s">
        <v>31</v>
      </c>
      <c r="G17" t="s">
        <v>31</v>
      </c>
      <c r="H17" t="s">
        <v>31</v>
      </c>
      <c r="I17" t="b">
        <f t="shared" si="0"/>
        <v>1</v>
      </c>
    </row>
    <row r="18" spans="1:9">
      <c r="A18">
        <v>330</v>
      </c>
      <c r="B18" t="s">
        <v>2658</v>
      </c>
      <c r="C18" t="s">
        <v>211</v>
      </c>
      <c r="D18" t="s">
        <v>30</v>
      </c>
      <c r="E18" t="s">
        <v>29</v>
      </c>
      <c r="F18" t="s">
        <v>37</v>
      </c>
      <c r="G18" t="s">
        <v>37</v>
      </c>
      <c r="H18" t="s">
        <v>45</v>
      </c>
      <c r="I18" t="b">
        <f t="shared" si="0"/>
        <v>1</v>
      </c>
    </row>
    <row r="19" spans="1:9">
      <c r="A19">
        <v>663</v>
      </c>
      <c r="B19" t="s">
        <v>2659</v>
      </c>
      <c r="C19" t="s">
        <v>212</v>
      </c>
      <c r="D19" t="s">
        <v>30</v>
      </c>
      <c r="E19" t="s">
        <v>29</v>
      </c>
      <c r="F19" t="s">
        <v>31</v>
      </c>
      <c r="G19" t="s">
        <v>31</v>
      </c>
      <c r="H19" t="s">
        <v>31</v>
      </c>
      <c r="I19" t="b">
        <f t="shared" si="0"/>
        <v>1</v>
      </c>
    </row>
    <row r="20" spans="1:9">
      <c r="A20">
        <v>662</v>
      </c>
      <c r="B20" t="s">
        <v>2660</v>
      </c>
      <c r="C20" t="s">
        <v>213</v>
      </c>
      <c r="D20" t="s">
        <v>30</v>
      </c>
      <c r="E20" t="s">
        <v>29</v>
      </c>
      <c r="F20" t="s">
        <v>31</v>
      </c>
      <c r="G20" t="s">
        <v>31</v>
      </c>
      <c r="H20" t="s">
        <v>31</v>
      </c>
      <c r="I20" t="b">
        <f t="shared" si="0"/>
        <v>1</v>
      </c>
    </row>
    <row r="21" spans="1:9">
      <c r="A21">
        <v>396</v>
      </c>
      <c r="B21" t="s">
        <v>2661</v>
      </c>
      <c r="C21" t="s">
        <v>214</v>
      </c>
      <c r="D21" t="s">
        <v>30</v>
      </c>
      <c r="E21" t="s">
        <v>42</v>
      </c>
      <c r="F21" t="s">
        <v>31</v>
      </c>
      <c r="G21" t="s">
        <v>31</v>
      </c>
      <c r="H21" t="s">
        <v>31</v>
      </c>
      <c r="I21" t="b">
        <f t="shared" si="0"/>
        <v>1</v>
      </c>
    </row>
    <row r="22" spans="1:9">
      <c r="A22">
        <v>89</v>
      </c>
      <c r="B22" t="s">
        <v>2662</v>
      </c>
      <c r="C22" t="s">
        <v>215</v>
      </c>
      <c r="D22" t="s">
        <v>30</v>
      </c>
      <c r="E22" t="s">
        <v>29</v>
      </c>
      <c r="F22" t="s">
        <v>31</v>
      </c>
      <c r="G22" t="s">
        <v>31</v>
      </c>
      <c r="H22" t="s">
        <v>31</v>
      </c>
      <c r="I22" t="b">
        <f t="shared" si="0"/>
        <v>1</v>
      </c>
    </row>
    <row r="23" spans="1:9">
      <c r="A23">
        <v>820</v>
      </c>
      <c r="B23" t="s">
        <v>2663</v>
      </c>
      <c r="C23" t="s">
        <v>216</v>
      </c>
      <c r="D23" t="s">
        <v>30</v>
      </c>
      <c r="E23" t="s">
        <v>29</v>
      </c>
      <c r="F23" t="s">
        <v>31</v>
      </c>
      <c r="G23" t="s">
        <v>31</v>
      </c>
      <c r="H23" t="s">
        <v>31</v>
      </c>
      <c r="I23" t="b">
        <f t="shared" si="0"/>
        <v>1</v>
      </c>
    </row>
    <row r="24" spans="1:9">
      <c r="A24">
        <v>821</v>
      </c>
      <c r="B24" t="s">
        <v>2664</v>
      </c>
      <c r="C24" t="s">
        <v>217</v>
      </c>
      <c r="D24" t="s">
        <v>30</v>
      </c>
      <c r="E24" t="s">
        <v>29</v>
      </c>
      <c r="F24" t="s">
        <v>31</v>
      </c>
      <c r="G24" t="s">
        <v>31</v>
      </c>
      <c r="H24" t="s">
        <v>31</v>
      </c>
      <c r="I24" t="b">
        <f t="shared" si="0"/>
        <v>1</v>
      </c>
    </row>
    <row r="25" spans="1:9">
      <c r="A25">
        <v>838</v>
      </c>
      <c r="B25" t="s">
        <v>2665</v>
      </c>
      <c r="C25" t="s">
        <v>218</v>
      </c>
      <c r="D25" t="s">
        <v>30</v>
      </c>
      <c r="E25" t="s">
        <v>29</v>
      </c>
      <c r="F25" t="s">
        <v>31</v>
      </c>
      <c r="G25" t="s">
        <v>31</v>
      </c>
      <c r="H25" t="s">
        <v>31</v>
      </c>
      <c r="I25" t="b">
        <f t="shared" si="0"/>
        <v>1</v>
      </c>
    </row>
    <row r="26" spans="1:9">
      <c r="A26">
        <v>804</v>
      </c>
      <c r="B26" t="s">
        <v>2666</v>
      </c>
      <c r="C26" t="s">
        <v>219</v>
      </c>
      <c r="D26" t="s">
        <v>30</v>
      </c>
      <c r="E26" t="s">
        <v>29</v>
      </c>
      <c r="F26" t="s">
        <v>31</v>
      </c>
      <c r="G26" t="s">
        <v>31</v>
      </c>
      <c r="H26" t="s">
        <v>31</v>
      </c>
      <c r="I26" t="b">
        <f t="shared" si="0"/>
        <v>1</v>
      </c>
    </row>
    <row r="27" spans="1:9">
      <c r="A27">
        <v>793</v>
      </c>
      <c r="B27" t="s">
        <v>2667</v>
      </c>
      <c r="C27" t="s">
        <v>220</v>
      </c>
      <c r="D27" t="s">
        <v>30</v>
      </c>
      <c r="E27" t="s">
        <v>29</v>
      </c>
      <c r="F27" t="s">
        <v>31</v>
      </c>
      <c r="G27" t="s">
        <v>31</v>
      </c>
      <c r="H27" t="s">
        <v>31</v>
      </c>
      <c r="I27" t="b">
        <f t="shared" si="0"/>
        <v>1</v>
      </c>
    </row>
    <row r="28" spans="1:9">
      <c r="A28">
        <v>240</v>
      </c>
      <c r="B28" t="s">
        <v>2668</v>
      </c>
      <c r="C28" t="s">
        <v>221</v>
      </c>
      <c r="D28" t="s">
        <v>30</v>
      </c>
      <c r="E28" t="s">
        <v>29</v>
      </c>
      <c r="F28" t="s">
        <v>45</v>
      </c>
      <c r="G28" t="s">
        <v>45</v>
      </c>
      <c r="H28" t="s">
        <v>31</v>
      </c>
      <c r="I28" t="b">
        <f t="shared" si="0"/>
        <v>1</v>
      </c>
    </row>
    <row r="29" spans="1:9">
      <c r="A29">
        <v>239</v>
      </c>
      <c r="B29" t="s">
        <v>2669</v>
      </c>
      <c r="C29" t="s">
        <v>222</v>
      </c>
      <c r="D29" t="s">
        <v>30</v>
      </c>
      <c r="E29" t="s">
        <v>29</v>
      </c>
      <c r="F29" t="s">
        <v>45</v>
      </c>
      <c r="G29" t="s">
        <v>45</v>
      </c>
      <c r="H29" t="s">
        <v>31</v>
      </c>
      <c r="I29" t="b">
        <f t="shared" si="0"/>
        <v>1</v>
      </c>
    </row>
    <row r="30" spans="1:9">
      <c r="A30">
        <v>235</v>
      </c>
      <c r="B30" t="s">
        <v>2670</v>
      </c>
      <c r="C30" t="s">
        <v>223</v>
      </c>
      <c r="D30" t="s">
        <v>30</v>
      </c>
      <c r="E30" t="s">
        <v>29</v>
      </c>
      <c r="F30" t="s">
        <v>31</v>
      </c>
      <c r="G30" t="s">
        <v>31</v>
      </c>
      <c r="H30" t="s">
        <v>31</v>
      </c>
      <c r="I30" t="b">
        <f t="shared" si="0"/>
        <v>1</v>
      </c>
    </row>
    <row r="31" spans="1:9">
      <c r="A31">
        <v>234</v>
      </c>
      <c r="B31" t="s">
        <v>2671</v>
      </c>
      <c r="C31" t="s">
        <v>224</v>
      </c>
      <c r="D31" t="s">
        <v>30</v>
      </c>
      <c r="E31" t="s">
        <v>29</v>
      </c>
      <c r="F31" t="s">
        <v>45</v>
      </c>
      <c r="G31" t="s">
        <v>45</v>
      </c>
      <c r="H31" t="s">
        <v>45</v>
      </c>
      <c r="I31" t="b">
        <f t="shared" si="0"/>
        <v>1</v>
      </c>
    </row>
    <row r="32" spans="1:9">
      <c r="A32">
        <v>236</v>
      </c>
      <c r="B32" t="s">
        <v>2672</v>
      </c>
      <c r="C32" t="s">
        <v>183</v>
      </c>
      <c r="D32" t="s">
        <v>30</v>
      </c>
      <c r="E32" t="s">
        <v>42</v>
      </c>
      <c r="F32" t="s">
        <v>45</v>
      </c>
      <c r="G32" t="s">
        <v>45</v>
      </c>
      <c r="H32" t="s">
        <v>31</v>
      </c>
      <c r="I32" t="b">
        <f t="shared" si="0"/>
        <v>1</v>
      </c>
    </row>
    <row r="33" spans="1:10">
      <c r="A33">
        <v>237</v>
      </c>
      <c r="B33" t="s">
        <v>2673</v>
      </c>
      <c r="C33" t="s">
        <v>225</v>
      </c>
      <c r="D33" t="s">
        <v>30</v>
      </c>
      <c r="E33" t="s">
        <v>54</v>
      </c>
      <c r="F33" t="s">
        <v>31</v>
      </c>
      <c r="G33" t="s">
        <v>31</v>
      </c>
      <c r="H33" t="s">
        <v>31</v>
      </c>
      <c r="I33" t="b">
        <f t="shared" si="0"/>
        <v>1</v>
      </c>
    </row>
    <row r="34" spans="1:10">
      <c r="A34">
        <v>98</v>
      </c>
      <c r="B34" t="s">
        <v>2674</v>
      </c>
      <c r="C34" t="s">
        <v>226</v>
      </c>
      <c r="D34" t="s">
        <v>30</v>
      </c>
      <c r="E34" t="s">
        <v>29</v>
      </c>
      <c r="F34" t="s">
        <v>31</v>
      </c>
      <c r="G34" t="s">
        <v>31</v>
      </c>
      <c r="H34" t="s">
        <v>31</v>
      </c>
      <c r="I34" t="b">
        <f t="shared" si="0"/>
        <v>1</v>
      </c>
    </row>
    <row r="35" spans="1:10">
      <c r="A35">
        <v>97</v>
      </c>
      <c r="B35" t="s">
        <v>2675</v>
      </c>
      <c r="C35" t="s">
        <v>227</v>
      </c>
      <c r="D35" t="s">
        <v>30</v>
      </c>
      <c r="E35" t="s">
        <v>54</v>
      </c>
      <c r="F35" t="s">
        <v>31</v>
      </c>
      <c r="G35" t="s">
        <v>31</v>
      </c>
      <c r="H35" t="s">
        <v>31</v>
      </c>
      <c r="I35" t="b">
        <f t="shared" si="0"/>
        <v>1</v>
      </c>
    </row>
    <row r="36" spans="1:10">
      <c r="A36">
        <v>95</v>
      </c>
      <c r="B36" t="s">
        <v>2676</v>
      </c>
      <c r="C36" t="s">
        <v>228</v>
      </c>
      <c r="D36" t="s">
        <v>30</v>
      </c>
      <c r="E36" t="s">
        <v>29</v>
      </c>
      <c r="F36" t="s">
        <v>31</v>
      </c>
      <c r="G36" t="s">
        <v>31</v>
      </c>
      <c r="H36" t="s">
        <v>31</v>
      </c>
      <c r="I36" t="b">
        <f t="shared" si="0"/>
        <v>1</v>
      </c>
    </row>
    <row r="37" spans="1:10">
      <c r="A37">
        <v>96</v>
      </c>
      <c r="B37" t="s">
        <v>2677</v>
      </c>
      <c r="C37" t="s">
        <v>229</v>
      </c>
      <c r="D37" t="s">
        <v>30</v>
      </c>
      <c r="E37" t="s">
        <v>54</v>
      </c>
      <c r="F37" t="s">
        <v>31</v>
      </c>
      <c r="G37" t="s">
        <v>31</v>
      </c>
      <c r="H37" t="s">
        <v>31</v>
      </c>
      <c r="I37" t="b">
        <f t="shared" si="0"/>
        <v>1</v>
      </c>
    </row>
    <row r="38" spans="1:10">
      <c r="A38">
        <v>74</v>
      </c>
      <c r="B38" t="s">
        <v>2678</v>
      </c>
      <c r="C38" t="s">
        <v>230</v>
      </c>
      <c r="D38" t="s">
        <v>30</v>
      </c>
      <c r="E38" t="s">
        <v>231</v>
      </c>
      <c r="F38" t="s">
        <v>31</v>
      </c>
      <c r="G38" t="s">
        <v>31</v>
      </c>
      <c r="H38" t="s">
        <v>31</v>
      </c>
      <c r="I38" t="b">
        <f t="shared" si="0"/>
        <v>1</v>
      </c>
      <c r="J38" t="s">
        <v>2679</v>
      </c>
    </row>
    <row r="39" spans="1:10">
      <c r="A39">
        <v>551</v>
      </c>
      <c r="B39" t="s">
        <v>2680</v>
      </c>
      <c r="C39" t="s">
        <v>232</v>
      </c>
      <c r="D39" t="s">
        <v>30</v>
      </c>
      <c r="E39" t="s">
        <v>29</v>
      </c>
      <c r="F39" t="s">
        <v>31</v>
      </c>
      <c r="G39" t="s">
        <v>31</v>
      </c>
      <c r="H39" t="s">
        <v>31</v>
      </c>
      <c r="I39" t="b">
        <f t="shared" si="0"/>
        <v>1</v>
      </c>
    </row>
    <row r="40" spans="1:10">
      <c r="A40">
        <v>52</v>
      </c>
      <c r="B40" t="s">
        <v>2681</v>
      </c>
      <c r="C40" t="s">
        <v>233</v>
      </c>
      <c r="D40" t="s">
        <v>30</v>
      </c>
      <c r="E40" t="s">
        <v>54</v>
      </c>
      <c r="F40" t="s">
        <v>31</v>
      </c>
      <c r="G40" t="s">
        <v>31</v>
      </c>
      <c r="H40" t="s">
        <v>31</v>
      </c>
      <c r="I40" t="b">
        <f t="shared" si="0"/>
        <v>1</v>
      </c>
    </row>
    <row r="41" spans="1:10">
      <c r="A41">
        <v>854</v>
      </c>
      <c r="B41" t="s">
        <v>2682</v>
      </c>
      <c r="C41" t="s">
        <v>234</v>
      </c>
      <c r="D41" t="s">
        <v>30</v>
      </c>
      <c r="E41" t="s">
        <v>29</v>
      </c>
      <c r="F41" t="s">
        <v>31</v>
      </c>
      <c r="G41" t="s">
        <v>31</v>
      </c>
      <c r="H41" t="s">
        <v>31</v>
      </c>
      <c r="I41" t="b">
        <f t="shared" si="0"/>
        <v>1</v>
      </c>
    </row>
    <row r="42" spans="1:10">
      <c r="A42">
        <v>753</v>
      </c>
      <c r="B42" t="s">
        <v>2683</v>
      </c>
      <c r="C42" t="s">
        <v>235</v>
      </c>
      <c r="D42" t="s">
        <v>36</v>
      </c>
      <c r="E42" t="s">
        <v>29</v>
      </c>
      <c r="F42" t="s">
        <v>31</v>
      </c>
      <c r="G42" t="s">
        <v>31</v>
      </c>
      <c r="H42" t="s">
        <v>31</v>
      </c>
      <c r="I42" t="b">
        <f t="shared" si="0"/>
        <v>1</v>
      </c>
    </row>
    <row r="43" spans="1:10">
      <c r="A43">
        <v>530</v>
      </c>
      <c r="B43" t="s">
        <v>2684</v>
      </c>
      <c r="C43" t="s">
        <v>236</v>
      </c>
      <c r="D43" t="s">
        <v>30</v>
      </c>
      <c r="E43" t="s">
        <v>29</v>
      </c>
      <c r="F43" t="s">
        <v>31</v>
      </c>
      <c r="G43" t="s">
        <v>31</v>
      </c>
      <c r="H43" t="s">
        <v>31</v>
      </c>
      <c r="I43" t="b">
        <f t="shared" si="0"/>
        <v>1</v>
      </c>
    </row>
    <row r="44" spans="1:10">
      <c r="A44">
        <v>531</v>
      </c>
      <c r="B44" t="s">
        <v>2685</v>
      </c>
      <c r="C44" t="s">
        <v>237</v>
      </c>
      <c r="D44" t="s">
        <v>30</v>
      </c>
      <c r="E44" t="s">
        <v>29</v>
      </c>
      <c r="F44" t="s">
        <v>31</v>
      </c>
      <c r="G44" t="s">
        <v>31</v>
      </c>
      <c r="H44" t="s">
        <v>31</v>
      </c>
      <c r="I44" t="b">
        <f t="shared" si="0"/>
        <v>1</v>
      </c>
    </row>
    <row r="45" spans="1:10">
      <c r="A45">
        <v>769</v>
      </c>
      <c r="B45" t="s">
        <v>2686</v>
      </c>
      <c r="C45" t="s">
        <v>238</v>
      </c>
      <c r="D45" t="s">
        <v>30</v>
      </c>
      <c r="E45" t="s">
        <v>29</v>
      </c>
      <c r="F45" t="s">
        <v>37</v>
      </c>
      <c r="G45" t="s">
        <v>37</v>
      </c>
      <c r="H45" t="s">
        <v>37</v>
      </c>
      <c r="I45" t="b">
        <f t="shared" si="0"/>
        <v>1</v>
      </c>
    </row>
    <row r="46" spans="1:10">
      <c r="A46">
        <v>700</v>
      </c>
      <c r="B46" t="s">
        <v>2687</v>
      </c>
      <c r="C46" t="s">
        <v>184</v>
      </c>
      <c r="D46" t="s">
        <v>30</v>
      </c>
      <c r="E46" t="s">
        <v>42</v>
      </c>
      <c r="F46" t="s">
        <v>45</v>
      </c>
      <c r="G46" t="s">
        <v>45</v>
      </c>
      <c r="H46" t="s">
        <v>31</v>
      </c>
      <c r="I46" t="b">
        <f t="shared" si="0"/>
        <v>1</v>
      </c>
    </row>
    <row r="47" spans="1:10">
      <c r="A47">
        <v>699</v>
      </c>
      <c r="B47" t="s">
        <v>2688</v>
      </c>
      <c r="C47" t="s">
        <v>239</v>
      </c>
      <c r="D47" t="s">
        <v>30</v>
      </c>
      <c r="E47" t="s">
        <v>29</v>
      </c>
      <c r="F47" t="s">
        <v>31</v>
      </c>
      <c r="G47" t="s">
        <v>31</v>
      </c>
      <c r="H47" t="s">
        <v>31</v>
      </c>
      <c r="I47" t="b">
        <f t="shared" si="0"/>
        <v>1</v>
      </c>
    </row>
    <row r="48" spans="1:10">
      <c r="A48">
        <v>701</v>
      </c>
      <c r="B48" t="s">
        <v>2689</v>
      </c>
      <c r="C48" t="s">
        <v>240</v>
      </c>
      <c r="D48" t="s">
        <v>30</v>
      </c>
      <c r="E48" t="s">
        <v>42</v>
      </c>
      <c r="F48" t="s">
        <v>31</v>
      </c>
      <c r="G48" t="s">
        <v>31</v>
      </c>
      <c r="H48" t="s">
        <v>31</v>
      </c>
      <c r="I48" t="b">
        <f t="shared" si="0"/>
        <v>1</v>
      </c>
    </row>
    <row r="49" spans="1:9">
      <c r="A49">
        <v>692</v>
      </c>
      <c r="B49" t="s">
        <v>2690</v>
      </c>
      <c r="C49" t="s">
        <v>241</v>
      </c>
      <c r="D49" t="s">
        <v>30</v>
      </c>
      <c r="E49" t="s">
        <v>29</v>
      </c>
      <c r="F49" t="s">
        <v>31</v>
      </c>
      <c r="G49" t="s">
        <v>31</v>
      </c>
      <c r="H49" t="s">
        <v>31</v>
      </c>
      <c r="I49" t="b">
        <f t="shared" si="0"/>
        <v>1</v>
      </c>
    </row>
    <row r="50" spans="1:9">
      <c r="A50">
        <v>697</v>
      </c>
      <c r="B50" t="s">
        <v>2691</v>
      </c>
      <c r="C50" t="s">
        <v>242</v>
      </c>
      <c r="D50" t="s">
        <v>30</v>
      </c>
      <c r="E50" t="s">
        <v>29</v>
      </c>
      <c r="F50" t="s">
        <v>31</v>
      </c>
      <c r="G50" t="s">
        <v>31</v>
      </c>
      <c r="H50" t="s">
        <v>31</v>
      </c>
      <c r="I50" t="b">
        <f t="shared" si="0"/>
        <v>1</v>
      </c>
    </row>
    <row r="51" spans="1:9">
      <c r="A51">
        <v>928</v>
      </c>
      <c r="B51" t="s">
        <v>2692</v>
      </c>
      <c r="C51" t="s">
        <v>243</v>
      </c>
      <c r="D51" t="s">
        <v>30</v>
      </c>
      <c r="E51" t="s">
        <v>54</v>
      </c>
      <c r="F51" t="s">
        <v>37</v>
      </c>
      <c r="G51" t="s">
        <v>45</v>
      </c>
      <c r="H51" t="s">
        <v>45</v>
      </c>
      <c r="I51" t="b">
        <f t="shared" si="0"/>
        <v>0</v>
      </c>
    </row>
    <row r="52" spans="1:9">
      <c r="A52">
        <v>694</v>
      </c>
      <c r="B52" t="s">
        <v>2693</v>
      </c>
      <c r="C52" t="s">
        <v>244</v>
      </c>
      <c r="D52" t="s">
        <v>30</v>
      </c>
      <c r="E52" t="s">
        <v>29</v>
      </c>
      <c r="F52" t="s">
        <v>31</v>
      </c>
      <c r="G52" t="s">
        <v>31</v>
      </c>
      <c r="H52" t="s">
        <v>31</v>
      </c>
      <c r="I52" t="b">
        <f t="shared" si="0"/>
        <v>1</v>
      </c>
    </row>
    <row r="53" spans="1:9">
      <c r="A53">
        <v>696</v>
      </c>
      <c r="B53" t="s">
        <v>2694</v>
      </c>
      <c r="C53" t="s">
        <v>245</v>
      </c>
      <c r="D53" t="s">
        <v>30</v>
      </c>
      <c r="E53" t="s">
        <v>29</v>
      </c>
      <c r="F53" t="s">
        <v>31</v>
      </c>
      <c r="G53" t="s">
        <v>31</v>
      </c>
      <c r="H53" t="s">
        <v>31</v>
      </c>
      <c r="I53" t="b">
        <f t="shared" si="0"/>
        <v>1</v>
      </c>
    </row>
    <row r="54" spans="1:9">
      <c r="A54">
        <v>10877</v>
      </c>
      <c r="B54" t="s">
        <v>2695</v>
      </c>
      <c r="C54" t="s">
        <v>246</v>
      </c>
      <c r="D54" t="s">
        <v>30</v>
      </c>
      <c r="E54" t="s">
        <v>29</v>
      </c>
      <c r="F54" t="s">
        <v>31</v>
      </c>
      <c r="G54" t="s">
        <v>31</v>
      </c>
      <c r="H54" t="s">
        <v>31</v>
      </c>
      <c r="I54" t="b">
        <f t="shared" si="0"/>
        <v>1</v>
      </c>
    </row>
    <row r="55" spans="1:9">
      <c r="A55">
        <v>698</v>
      </c>
      <c r="B55" t="s">
        <v>2696</v>
      </c>
      <c r="C55" t="s">
        <v>247</v>
      </c>
      <c r="D55" t="s">
        <v>30</v>
      </c>
      <c r="E55" t="s">
        <v>29</v>
      </c>
      <c r="F55" t="s">
        <v>37</v>
      </c>
      <c r="G55" t="s">
        <v>37</v>
      </c>
      <c r="H55" t="s">
        <v>37</v>
      </c>
      <c r="I55" t="b">
        <f t="shared" si="0"/>
        <v>1</v>
      </c>
    </row>
    <row r="56" spans="1:9">
      <c r="A56">
        <v>695</v>
      </c>
      <c r="B56" t="s">
        <v>2697</v>
      </c>
      <c r="C56" t="s">
        <v>248</v>
      </c>
      <c r="D56" t="s">
        <v>30</v>
      </c>
      <c r="E56" t="s">
        <v>29</v>
      </c>
      <c r="F56" t="s">
        <v>31</v>
      </c>
      <c r="G56" t="s">
        <v>31</v>
      </c>
      <c r="H56" t="s">
        <v>31</v>
      </c>
      <c r="I56" t="b">
        <f t="shared" si="0"/>
        <v>1</v>
      </c>
    </row>
    <row r="57" spans="1:9">
      <c r="A57">
        <v>625</v>
      </c>
      <c r="B57" t="s">
        <v>2698</v>
      </c>
      <c r="C57" t="s">
        <v>249</v>
      </c>
      <c r="D57" t="s">
        <v>30</v>
      </c>
      <c r="E57" t="s">
        <v>29</v>
      </c>
      <c r="F57" t="s">
        <v>31</v>
      </c>
      <c r="G57" t="s">
        <v>31</v>
      </c>
      <c r="H57" t="s">
        <v>31</v>
      </c>
      <c r="I57" t="b">
        <f t="shared" si="0"/>
        <v>1</v>
      </c>
    </row>
    <row r="58" spans="1:9">
      <c r="A58">
        <v>624</v>
      </c>
      <c r="B58" t="s">
        <v>2699</v>
      </c>
      <c r="C58" t="s">
        <v>250</v>
      </c>
      <c r="D58" t="s">
        <v>30</v>
      </c>
      <c r="E58" t="s">
        <v>29</v>
      </c>
      <c r="F58" t="s">
        <v>45</v>
      </c>
      <c r="G58" t="s">
        <v>45</v>
      </c>
      <c r="H58" t="s">
        <v>31</v>
      </c>
      <c r="I58" t="b">
        <f t="shared" si="0"/>
        <v>1</v>
      </c>
    </row>
    <row r="59" spans="1:9">
      <c r="A59">
        <v>622</v>
      </c>
      <c r="B59" t="s">
        <v>2700</v>
      </c>
      <c r="C59" t="s">
        <v>251</v>
      </c>
      <c r="D59" t="s">
        <v>30</v>
      </c>
      <c r="E59" t="s">
        <v>29</v>
      </c>
      <c r="F59" t="s">
        <v>31</v>
      </c>
      <c r="G59" t="s">
        <v>31</v>
      </c>
      <c r="H59" t="s">
        <v>31</v>
      </c>
      <c r="I59" t="b">
        <f t="shared" si="0"/>
        <v>1</v>
      </c>
    </row>
    <row r="60" spans="1:9">
      <c r="A60">
        <v>393</v>
      </c>
      <c r="B60" t="s">
        <v>2701</v>
      </c>
      <c r="C60" t="s">
        <v>252</v>
      </c>
      <c r="D60" t="s">
        <v>30</v>
      </c>
      <c r="E60" t="s">
        <v>29</v>
      </c>
      <c r="F60" t="s">
        <v>31</v>
      </c>
      <c r="G60" t="s">
        <v>31</v>
      </c>
      <c r="H60" t="s">
        <v>31</v>
      </c>
      <c r="I60" t="b">
        <f t="shared" si="0"/>
        <v>1</v>
      </c>
    </row>
    <row r="61" spans="1:9">
      <c r="A61">
        <v>385</v>
      </c>
      <c r="B61" t="s">
        <v>2702</v>
      </c>
      <c r="C61" t="s">
        <v>253</v>
      </c>
      <c r="D61" t="s">
        <v>30</v>
      </c>
      <c r="E61" t="s">
        <v>29</v>
      </c>
      <c r="F61" t="s">
        <v>31</v>
      </c>
      <c r="G61" t="s">
        <v>31</v>
      </c>
      <c r="H61" t="s">
        <v>31</v>
      </c>
      <c r="I61" t="b">
        <f t="shared" si="0"/>
        <v>1</v>
      </c>
    </row>
    <row r="62" spans="1:9">
      <c r="A62">
        <v>378</v>
      </c>
      <c r="B62" t="s">
        <v>2703</v>
      </c>
      <c r="C62" t="s">
        <v>254</v>
      </c>
      <c r="D62" t="s">
        <v>30</v>
      </c>
      <c r="E62" t="s">
        <v>29</v>
      </c>
      <c r="F62" t="s">
        <v>31</v>
      </c>
      <c r="G62" t="s">
        <v>31</v>
      </c>
      <c r="H62" t="s">
        <v>31</v>
      </c>
      <c r="I62" t="b">
        <f t="shared" si="0"/>
        <v>1</v>
      </c>
    </row>
    <row r="63" spans="1:9">
      <c r="A63">
        <v>380</v>
      </c>
      <c r="B63" t="s">
        <v>2704</v>
      </c>
      <c r="C63" t="s">
        <v>255</v>
      </c>
      <c r="D63" t="s">
        <v>30</v>
      </c>
      <c r="E63" t="s">
        <v>29</v>
      </c>
      <c r="F63" t="s">
        <v>31</v>
      </c>
      <c r="G63" t="s">
        <v>31</v>
      </c>
      <c r="H63" t="s">
        <v>31</v>
      </c>
      <c r="I63" t="b">
        <f t="shared" si="0"/>
        <v>1</v>
      </c>
    </row>
    <row r="64" spans="1:9">
      <c r="A64">
        <v>381</v>
      </c>
      <c r="B64" t="s">
        <v>2705</v>
      </c>
      <c r="C64" t="s">
        <v>256</v>
      </c>
      <c r="D64" t="s">
        <v>30</v>
      </c>
      <c r="E64" t="s">
        <v>29</v>
      </c>
      <c r="F64" t="s">
        <v>31</v>
      </c>
      <c r="G64" t="s">
        <v>31</v>
      </c>
      <c r="H64" t="s">
        <v>31</v>
      </c>
      <c r="I64" t="b">
        <f t="shared" si="0"/>
        <v>1</v>
      </c>
    </row>
    <row r="65" spans="1:9">
      <c r="A65">
        <v>383</v>
      </c>
      <c r="B65" t="s">
        <v>2706</v>
      </c>
      <c r="C65" t="s">
        <v>257</v>
      </c>
      <c r="D65" t="s">
        <v>30</v>
      </c>
      <c r="E65" t="s">
        <v>29</v>
      </c>
      <c r="F65" t="s">
        <v>31</v>
      </c>
      <c r="G65" t="s">
        <v>31</v>
      </c>
      <c r="H65" t="s">
        <v>31</v>
      </c>
      <c r="I65" t="b">
        <f t="shared" si="0"/>
        <v>1</v>
      </c>
    </row>
    <row r="66" spans="1:9">
      <c r="A66">
        <v>384</v>
      </c>
      <c r="B66" t="s">
        <v>2707</v>
      </c>
      <c r="C66" t="s">
        <v>258</v>
      </c>
      <c r="D66" t="s">
        <v>30</v>
      </c>
      <c r="E66" t="s">
        <v>29</v>
      </c>
      <c r="F66" t="s">
        <v>31</v>
      </c>
      <c r="G66" t="s">
        <v>31</v>
      </c>
      <c r="H66" t="s">
        <v>31</v>
      </c>
      <c r="I66" t="b">
        <f t="shared" si="0"/>
        <v>1</v>
      </c>
    </row>
    <row r="67" spans="1:9">
      <c r="A67">
        <v>135</v>
      </c>
      <c r="B67" t="s">
        <v>2708</v>
      </c>
      <c r="C67" t="s">
        <v>259</v>
      </c>
      <c r="D67" t="s">
        <v>30</v>
      </c>
      <c r="E67" t="s">
        <v>35</v>
      </c>
      <c r="F67" t="s">
        <v>31</v>
      </c>
      <c r="G67" t="s">
        <v>31</v>
      </c>
      <c r="H67" t="s">
        <v>31</v>
      </c>
      <c r="I67" t="b">
        <f t="shared" ref="I67:I130" si="1">F67=G67</f>
        <v>1</v>
      </c>
    </row>
    <row r="68" spans="1:9">
      <c r="A68">
        <v>134</v>
      </c>
      <c r="B68" t="s">
        <v>2709</v>
      </c>
      <c r="C68" t="s">
        <v>260</v>
      </c>
      <c r="D68" t="s">
        <v>30</v>
      </c>
      <c r="E68" t="s">
        <v>35</v>
      </c>
      <c r="F68" t="s">
        <v>31</v>
      </c>
      <c r="G68" t="s">
        <v>31</v>
      </c>
      <c r="H68" t="s">
        <v>31</v>
      </c>
      <c r="I68" t="b">
        <f t="shared" si="1"/>
        <v>1</v>
      </c>
    </row>
    <row r="69" spans="1:9">
      <c r="A69">
        <v>141</v>
      </c>
      <c r="B69" t="s">
        <v>2710</v>
      </c>
      <c r="C69" t="s">
        <v>261</v>
      </c>
      <c r="D69" t="s">
        <v>30</v>
      </c>
      <c r="E69" t="s">
        <v>29</v>
      </c>
      <c r="F69" t="s">
        <v>31</v>
      </c>
      <c r="G69" t="s">
        <v>31</v>
      </c>
      <c r="H69" t="s">
        <v>31</v>
      </c>
      <c r="I69" t="b">
        <f t="shared" si="1"/>
        <v>1</v>
      </c>
    </row>
    <row r="70" spans="1:9">
      <c r="A70">
        <v>133</v>
      </c>
      <c r="B70" t="s">
        <v>2711</v>
      </c>
      <c r="C70" t="s">
        <v>262</v>
      </c>
      <c r="D70" t="s">
        <v>30</v>
      </c>
      <c r="E70" t="s">
        <v>42</v>
      </c>
      <c r="F70" t="s">
        <v>31</v>
      </c>
      <c r="G70" t="s">
        <v>31</v>
      </c>
      <c r="H70" t="s">
        <v>31</v>
      </c>
      <c r="I70" t="b">
        <f t="shared" si="1"/>
        <v>1</v>
      </c>
    </row>
    <row r="71" spans="1:9">
      <c r="A71">
        <v>58</v>
      </c>
      <c r="B71" t="s">
        <v>2712</v>
      </c>
      <c r="C71" t="s">
        <v>263</v>
      </c>
      <c r="D71" t="s">
        <v>30</v>
      </c>
      <c r="E71" t="s">
        <v>54</v>
      </c>
      <c r="F71" t="s">
        <v>31</v>
      </c>
      <c r="G71" t="s">
        <v>31</v>
      </c>
      <c r="H71" t="s">
        <v>31</v>
      </c>
      <c r="I71" t="b">
        <f t="shared" si="1"/>
        <v>1</v>
      </c>
    </row>
    <row r="72" spans="1:9">
      <c r="A72">
        <v>60</v>
      </c>
      <c r="B72" t="s">
        <v>2713</v>
      </c>
      <c r="C72" t="s">
        <v>264</v>
      </c>
      <c r="D72" t="s">
        <v>30</v>
      </c>
      <c r="E72" t="s">
        <v>29</v>
      </c>
      <c r="F72" t="s">
        <v>31</v>
      </c>
      <c r="G72" t="s">
        <v>31</v>
      </c>
      <c r="H72" t="s">
        <v>31</v>
      </c>
      <c r="I72" t="b">
        <f t="shared" si="1"/>
        <v>1</v>
      </c>
    </row>
    <row r="73" spans="1:9">
      <c r="A73">
        <v>54</v>
      </c>
      <c r="B73" t="s">
        <v>2714</v>
      </c>
      <c r="C73" t="s">
        <v>265</v>
      </c>
      <c r="D73" t="s">
        <v>30</v>
      </c>
      <c r="E73" t="s">
        <v>29</v>
      </c>
      <c r="F73" t="s">
        <v>31</v>
      </c>
      <c r="G73" t="s">
        <v>31</v>
      </c>
      <c r="H73" t="s">
        <v>31</v>
      </c>
      <c r="I73" t="b">
        <f t="shared" si="1"/>
        <v>1</v>
      </c>
    </row>
    <row r="74" spans="1:9">
      <c r="A74">
        <v>56</v>
      </c>
      <c r="B74" t="s">
        <v>2715</v>
      </c>
      <c r="C74" t="s">
        <v>266</v>
      </c>
      <c r="D74" t="s">
        <v>30</v>
      </c>
      <c r="E74" t="s">
        <v>29</v>
      </c>
      <c r="F74" t="s">
        <v>31</v>
      </c>
      <c r="G74" t="s">
        <v>31</v>
      </c>
      <c r="H74" t="s">
        <v>31</v>
      </c>
      <c r="I74" t="b">
        <f t="shared" si="1"/>
        <v>1</v>
      </c>
    </row>
    <row r="75" spans="1:9">
      <c r="A75">
        <v>55</v>
      </c>
      <c r="B75" t="s">
        <v>2716</v>
      </c>
      <c r="C75" t="s">
        <v>267</v>
      </c>
      <c r="D75" t="s">
        <v>30</v>
      </c>
      <c r="E75" t="s">
        <v>29</v>
      </c>
      <c r="F75" t="s">
        <v>31</v>
      </c>
      <c r="G75" t="s">
        <v>31</v>
      </c>
      <c r="H75" t="s">
        <v>31</v>
      </c>
      <c r="I75" t="b">
        <f t="shared" si="1"/>
        <v>1</v>
      </c>
    </row>
    <row r="76" spans="1:9">
      <c r="A76">
        <v>57</v>
      </c>
      <c r="B76" t="s">
        <v>2717</v>
      </c>
      <c r="C76" t="s">
        <v>268</v>
      </c>
      <c r="D76" t="s">
        <v>30</v>
      </c>
      <c r="E76" t="s">
        <v>29</v>
      </c>
      <c r="F76" t="s">
        <v>31</v>
      </c>
      <c r="G76" t="s">
        <v>31</v>
      </c>
      <c r="H76" t="s">
        <v>31</v>
      </c>
      <c r="I76" t="b">
        <f t="shared" si="1"/>
        <v>1</v>
      </c>
    </row>
    <row r="77" spans="1:9">
      <c r="A77">
        <v>62</v>
      </c>
      <c r="B77" t="s">
        <v>2718</v>
      </c>
      <c r="C77" t="s">
        <v>269</v>
      </c>
      <c r="D77" t="s">
        <v>30</v>
      </c>
      <c r="E77" t="s">
        <v>29</v>
      </c>
      <c r="F77" t="s">
        <v>31</v>
      </c>
      <c r="G77" t="s">
        <v>31</v>
      </c>
      <c r="H77" t="s">
        <v>31</v>
      </c>
      <c r="I77" t="b">
        <f t="shared" si="1"/>
        <v>1</v>
      </c>
    </row>
    <row r="78" spans="1:9">
      <c r="A78">
        <v>65</v>
      </c>
      <c r="B78" t="s">
        <v>2719</v>
      </c>
      <c r="C78" t="s">
        <v>270</v>
      </c>
      <c r="D78" t="s">
        <v>30</v>
      </c>
      <c r="E78" t="s">
        <v>29</v>
      </c>
      <c r="F78" t="s">
        <v>37</v>
      </c>
      <c r="G78" t="s">
        <v>37</v>
      </c>
      <c r="H78" t="s">
        <v>45</v>
      </c>
      <c r="I78" t="b">
        <f t="shared" si="1"/>
        <v>1</v>
      </c>
    </row>
    <row r="79" spans="1:9">
      <c r="A79">
        <v>217</v>
      </c>
      <c r="B79" t="s">
        <v>2720</v>
      </c>
      <c r="C79" t="s">
        <v>271</v>
      </c>
      <c r="D79" t="s">
        <v>30</v>
      </c>
      <c r="E79" t="s">
        <v>54</v>
      </c>
      <c r="F79" t="s">
        <v>31</v>
      </c>
      <c r="G79" t="s">
        <v>31</v>
      </c>
      <c r="H79" t="s">
        <v>31</v>
      </c>
      <c r="I79" t="b">
        <f t="shared" si="1"/>
        <v>1</v>
      </c>
    </row>
    <row r="80" spans="1:9">
      <c r="A80">
        <v>232</v>
      </c>
      <c r="B80" t="s">
        <v>2721</v>
      </c>
      <c r="C80" t="s">
        <v>272</v>
      </c>
      <c r="D80" t="s">
        <v>30</v>
      </c>
      <c r="E80" t="s">
        <v>54</v>
      </c>
      <c r="F80" t="s">
        <v>31</v>
      </c>
      <c r="G80" t="s">
        <v>31</v>
      </c>
      <c r="H80" t="s">
        <v>31</v>
      </c>
      <c r="I80" t="b">
        <f t="shared" si="1"/>
        <v>1</v>
      </c>
    </row>
    <row r="81" spans="1:10">
      <c r="A81">
        <v>361</v>
      </c>
      <c r="B81" t="s">
        <v>2722</v>
      </c>
      <c r="C81" t="s">
        <v>273</v>
      </c>
      <c r="D81" t="s">
        <v>30</v>
      </c>
      <c r="E81" t="s">
        <v>54</v>
      </c>
      <c r="F81" t="s">
        <v>31</v>
      </c>
      <c r="G81" t="s">
        <v>31</v>
      </c>
      <c r="H81" t="s">
        <v>31</v>
      </c>
      <c r="I81" t="b">
        <f t="shared" si="1"/>
        <v>1</v>
      </c>
    </row>
    <row r="82" spans="1:10">
      <c r="A82">
        <v>127</v>
      </c>
      <c r="B82" t="s">
        <v>2723</v>
      </c>
      <c r="C82" t="s">
        <v>274</v>
      </c>
      <c r="D82" t="s">
        <v>30</v>
      </c>
      <c r="E82" t="s">
        <v>29</v>
      </c>
      <c r="F82" t="s">
        <v>31</v>
      </c>
      <c r="G82" t="s">
        <v>31</v>
      </c>
      <c r="H82" t="s">
        <v>31</v>
      </c>
      <c r="I82" t="b">
        <f t="shared" si="1"/>
        <v>1</v>
      </c>
    </row>
    <row r="83" spans="1:10">
      <c r="A83">
        <v>214</v>
      </c>
      <c r="B83" t="s">
        <v>2724</v>
      </c>
      <c r="C83" t="s">
        <v>275</v>
      </c>
      <c r="D83" t="s">
        <v>30</v>
      </c>
      <c r="E83" t="s">
        <v>42</v>
      </c>
      <c r="F83" t="s">
        <v>31</v>
      </c>
      <c r="G83" t="s">
        <v>31</v>
      </c>
      <c r="H83" t="s">
        <v>31</v>
      </c>
      <c r="I83" t="b">
        <f t="shared" si="1"/>
        <v>1</v>
      </c>
    </row>
    <row r="84" spans="1:10">
      <c r="A84">
        <v>672</v>
      </c>
      <c r="B84" t="s">
        <v>2725</v>
      </c>
      <c r="C84" t="s">
        <v>276</v>
      </c>
      <c r="D84" t="s">
        <v>30</v>
      </c>
      <c r="E84" t="s">
        <v>29</v>
      </c>
      <c r="F84" t="s">
        <v>31</v>
      </c>
      <c r="G84" t="s">
        <v>31</v>
      </c>
      <c r="H84" t="s">
        <v>31</v>
      </c>
      <c r="I84" t="b">
        <f t="shared" si="1"/>
        <v>1</v>
      </c>
    </row>
    <row r="85" spans="1:10">
      <c r="A85">
        <v>676</v>
      </c>
      <c r="B85" t="s">
        <v>2726</v>
      </c>
      <c r="C85" t="s">
        <v>277</v>
      </c>
      <c r="D85" t="s">
        <v>30</v>
      </c>
      <c r="E85" t="s">
        <v>29</v>
      </c>
      <c r="F85" t="s">
        <v>37</v>
      </c>
      <c r="G85" t="s">
        <v>37</v>
      </c>
      <c r="H85" t="s">
        <v>37</v>
      </c>
      <c r="I85" t="b">
        <f t="shared" si="1"/>
        <v>1</v>
      </c>
    </row>
    <row r="86" spans="1:10">
      <c r="A86">
        <v>673</v>
      </c>
      <c r="B86" t="s">
        <v>2727</v>
      </c>
      <c r="C86" t="s">
        <v>278</v>
      </c>
      <c r="D86" t="s">
        <v>30</v>
      </c>
      <c r="E86" t="s">
        <v>29</v>
      </c>
      <c r="F86" t="s">
        <v>31</v>
      </c>
      <c r="G86" t="s">
        <v>31</v>
      </c>
      <c r="H86" t="s">
        <v>31</v>
      </c>
      <c r="I86" t="b">
        <f t="shared" si="1"/>
        <v>1</v>
      </c>
    </row>
    <row r="87" spans="1:10">
      <c r="A87">
        <v>674</v>
      </c>
      <c r="B87" t="s">
        <v>2728</v>
      </c>
      <c r="C87" t="s">
        <v>279</v>
      </c>
      <c r="D87" t="s">
        <v>30</v>
      </c>
      <c r="E87" t="s">
        <v>29</v>
      </c>
      <c r="F87" t="s">
        <v>31</v>
      </c>
      <c r="G87" t="s">
        <v>31</v>
      </c>
      <c r="H87" t="s">
        <v>31</v>
      </c>
      <c r="I87" t="b">
        <f t="shared" si="1"/>
        <v>1</v>
      </c>
    </row>
    <row r="88" spans="1:10">
      <c r="A88">
        <v>84</v>
      </c>
      <c r="B88" t="s">
        <v>2729</v>
      </c>
      <c r="C88" t="s">
        <v>280</v>
      </c>
      <c r="D88" t="s">
        <v>30</v>
      </c>
      <c r="E88" t="s">
        <v>29</v>
      </c>
      <c r="F88" t="s">
        <v>31</v>
      </c>
      <c r="G88" t="s">
        <v>31</v>
      </c>
      <c r="H88" t="s">
        <v>31</v>
      </c>
      <c r="I88" t="b">
        <f t="shared" si="1"/>
        <v>1</v>
      </c>
    </row>
    <row r="89" spans="1:10">
      <c r="A89">
        <v>71</v>
      </c>
      <c r="B89" t="s">
        <v>2730</v>
      </c>
      <c r="C89" t="s">
        <v>281</v>
      </c>
      <c r="D89" t="s">
        <v>30</v>
      </c>
      <c r="E89" t="s">
        <v>231</v>
      </c>
      <c r="F89" t="s">
        <v>37</v>
      </c>
      <c r="G89" t="s">
        <v>37</v>
      </c>
      <c r="H89" t="s">
        <v>45</v>
      </c>
      <c r="I89" t="b">
        <f t="shared" si="1"/>
        <v>1</v>
      </c>
      <c r="J89" t="s">
        <v>2679</v>
      </c>
    </row>
    <row r="90" spans="1:10">
      <c r="A90">
        <v>661</v>
      </c>
      <c r="B90" t="s">
        <v>2731</v>
      </c>
      <c r="C90" t="s">
        <v>282</v>
      </c>
      <c r="D90" t="s">
        <v>30</v>
      </c>
      <c r="E90" t="s">
        <v>29</v>
      </c>
      <c r="F90" t="s">
        <v>31</v>
      </c>
      <c r="G90" t="s">
        <v>31</v>
      </c>
      <c r="H90" t="s">
        <v>31</v>
      </c>
      <c r="I90" t="b">
        <f t="shared" si="1"/>
        <v>1</v>
      </c>
    </row>
    <row r="91" spans="1:10">
      <c r="A91">
        <v>609</v>
      </c>
      <c r="B91" t="s">
        <v>2732</v>
      </c>
      <c r="C91" t="s">
        <v>283</v>
      </c>
      <c r="D91" t="s">
        <v>30</v>
      </c>
      <c r="E91" t="s">
        <v>29</v>
      </c>
      <c r="F91" t="s">
        <v>31</v>
      </c>
      <c r="G91" t="s">
        <v>31</v>
      </c>
      <c r="H91" t="s">
        <v>31</v>
      </c>
      <c r="I91" t="b">
        <f t="shared" si="1"/>
        <v>1</v>
      </c>
    </row>
    <row r="92" spans="1:10">
      <c r="A92">
        <v>610</v>
      </c>
      <c r="B92" t="s">
        <v>2733</v>
      </c>
      <c r="C92" t="s">
        <v>284</v>
      </c>
      <c r="D92" t="s">
        <v>30</v>
      </c>
      <c r="E92" t="s">
        <v>29</v>
      </c>
      <c r="F92" t="s">
        <v>31</v>
      </c>
      <c r="G92" t="s">
        <v>31</v>
      </c>
      <c r="H92" t="s">
        <v>31</v>
      </c>
      <c r="I92" t="b">
        <f t="shared" si="1"/>
        <v>1</v>
      </c>
    </row>
    <row r="93" spans="1:10">
      <c r="A93">
        <v>611</v>
      </c>
      <c r="B93" t="s">
        <v>2734</v>
      </c>
      <c r="C93" t="s">
        <v>285</v>
      </c>
      <c r="D93" t="s">
        <v>36</v>
      </c>
      <c r="E93" t="s">
        <v>54</v>
      </c>
      <c r="F93" t="s">
        <v>31</v>
      </c>
      <c r="G93" t="s">
        <v>31</v>
      </c>
      <c r="H93" t="s">
        <v>31</v>
      </c>
      <c r="I93" t="b">
        <f t="shared" si="1"/>
        <v>1</v>
      </c>
    </row>
    <row r="94" spans="1:10">
      <c r="A94">
        <v>841</v>
      </c>
      <c r="B94" t="s">
        <v>2735</v>
      </c>
      <c r="C94" t="s">
        <v>286</v>
      </c>
      <c r="D94" t="s">
        <v>30</v>
      </c>
      <c r="E94" t="s">
        <v>29</v>
      </c>
      <c r="F94" t="s">
        <v>31</v>
      </c>
      <c r="G94" t="s">
        <v>31</v>
      </c>
      <c r="H94" t="s">
        <v>31</v>
      </c>
      <c r="I94" t="b">
        <f t="shared" si="1"/>
        <v>1</v>
      </c>
    </row>
    <row r="95" spans="1:10">
      <c r="A95">
        <v>779</v>
      </c>
      <c r="B95" t="s">
        <v>2736</v>
      </c>
      <c r="C95" t="s">
        <v>287</v>
      </c>
      <c r="D95" t="s">
        <v>30</v>
      </c>
      <c r="E95" t="s">
        <v>29</v>
      </c>
      <c r="F95" t="s">
        <v>31</v>
      </c>
      <c r="G95" t="s">
        <v>31</v>
      </c>
      <c r="H95" t="s">
        <v>31</v>
      </c>
      <c r="I95" t="b">
        <f t="shared" si="1"/>
        <v>1</v>
      </c>
    </row>
    <row r="96" spans="1:10">
      <c r="A96">
        <v>368</v>
      </c>
      <c r="B96" t="s">
        <v>2737</v>
      </c>
      <c r="C96" t="s">
        <v>288</v>
      </c>
      <c r="D96" t="s">
        <v>30</v>
      </c>
      <c r="E96" t="s">
        <v>29</v>
      </c>
      <c r="F96" t="s">
        <v>31</v>
      </c>
      <c r="G96" t="s">
        <v>31</v>
      </c>
      <c r="H96" t="s">
        <v>31</v>
      </c>
      <c r="I96" t="b">
        <f t="shared" si="1"/>
        <v>1</v>
      </c>
    </row>
    <row r="97" spans="1:10">
      <c r="A97">
        <v>367</v>
      </c>
      <c r="B97" t="s">
        <v>2738</v>
      </c>
      <c r="C97" t="s">
        <v>289</v>
      </c>
      <c r="D97" t="s">
        <v>30</v>
      </c>
      <c r="E97" t="s">
        <v>29</v>
      </c>
      <c r="F97" t="s">
        <v>31</v>
      </c>
      <c r="G97" t="s">
        <v>31</v>
      </c>
      <c r="H97" t="s">
        <v>31</v>
      </c>
      <c r="I97" t="b">
        <f t="shared" si="1"/>
        <v>1</v>
      </c>
    </row>
    <row r="98" spans="1:10">
      <c r="A98">
        <v>369</v>
      </c>
      <c r="B98" t="s">
        <v>2739</v>
      </c>
      <c r="C98" t="s">
        <v>290</v>
      </c>
      <c r="D98" t="s">
        <v>30</v>
      </c>
      <c r="E98" t="s">
        <v>29</v>
      </c>
      <c r="F98" t="s">
        <v>31</v>
      </c>
      <c r="G98" t="s">
        <v>31</v>
      </c>
      <c r="H98" t="s">
        <v>31</v>
      </c>
      <c r="I98" t="b">
        <f t="shared" si="1"/>
        <v>1</v>
      </c>
    </row>
    <row r="99" spans="1:10">
      <c r="A99">
        <v>61</v>
      </c>
      <c r="B99" t="s">
        <v>2740</v>
      </c>
      <c r="C99" t="s">
        <v>291</v>
      </c>
      <c r="D99" t="s">
        <v>30</v>
      </c>
      <c r="E99" t="s">
        <v>29</v>
      </c>
      <c r="F99" t="s">
        <v>31</v>
      </c>
      <c r="G99" t="s">
        <v>31</v>
      </c>
      <c r="H99" t="s">
        <v>31</v>
      </c>
      <c r="I99" t="b">
        <f t="shared" si="1"/>
        <v>1</v>
      </c>
    </row>
    <row r="100" spans="1:10">
      <c r="A100">
        <v>430</v>
      </c>
      <c r="B100" t="s">
        <v>2741</v>
      </c>
      <c r="C100" t="s">
        <v>292</v>
      </c>
      <c r="D100" t="s">
        <v>30</v>
      </c>
      <c r="E100" t="s">
        <v>35</v>
      </c>
      <c r="F100" t="s">
        <v>31</v>
      </c>
      <c r="G100" t="s">
        <v>31</v>
      </c>
      <c r="H100" t="s">
        <v>31</v>
      </c>
      <c r="I100" t="b">
        <f t="shared" si="1"/>
        <v>1</v>
      </c>
    </row>
    <row r="101" spans="1:10">
      <c r="A101">
        <v>747</v>
      </c>
      <c r="B101" t="s">
        <v>2742</v>
      </c>
      <c r="C101" t="s">
        <v>293</v>
      </c>
      <c r="D101" t="s">
        <v>30</v>
      </c>
      <c r="E101" t="s">
        <v>231</v>
      </c>
      <c r="F101" t="s">
        <v>45</v>
      </c>
      <c r="G101" t="s">
        <v>45</v>
      </c>
      <c r="H101" t="s">
        <v>45</v>
      </c>
      <c r="I101" t="b">
        <f t="shared" si="1"/>
        <v>1</v>
      </c>
      <c r="J101" t="s">
        <v>2679</v>
      </c>
    </row>
    <row r="102" spans="1:10">
      <c r="A102">
        <v>748</v>
      </c>
      <c r="B102" t="s">
        <v>2743</v>
      </c>
      <c r="C102" t="s">
        <v>294</v>
      </c>
      <c r="D102" t="s">
        <v>30</v>
      </c>
      <c r="E102" t="s">
        <v>29</v>
      </c>
      <c r="F102" t="s">
        <v>31</v>
      </c>
      <c r="G102" t="s">
        <v>31</v>
      </c>
      <c r="H102" t="s">
        <v>31</v>
      </c>
      <c r="I102" t="b">
        <f t="shared" si="1"/>
        <v>1</v>
      </c>
    </row>
    <row r="103" spans="1:10">
      <c r="A103">
        <v>275</v>
      </c>
      <c r="B103" t="s">
        <v>2744</v>
      </c>
      <c r="C103" t="s">
        <v>295</v>
      </c>
      <c r="D103" t="s">
        <v>30</v>
      </c>
      <c r="E103" t="s">
        <v>29</v>
      </c>
      <c r="F103" t="s">
        <v>31</v>
      </c>
      <c r="G103" t="s">
        <v>31</v>
      </c>
      <c r="H103" t="s">
        <v>31</v>
      </c>
      <c r="I103" t="b">
        <f t="shared" si="1"/>
        <v>1</v>
      </c>
    </row>
    <row r="104" spans="1:10">
      <c r="A104">
        <v>274</v>
      </c>
      <c r="B104" t="s">
        <v>2745</v>
      </c>
      <c r="C104" t="s">
        <v>296</v>
      </c>
      <c r="D104" t="s">
        <v>30</v>
      </c>
      <c r="E104" t="s">
        <v>29</v>
      </c>
      <c r="F104" t="s">
        <v>31</v>
      </c>
      <c r="G104" t="s">
        <v>31</v>
      </c>
      <c r="H104" t="s">
        <v>31</v>
      </c>
      <c r="I104" t="b">
        <f t="shared" si="1"/>
        <v>1</v>
      </c>
    </row>
    <row r="105" spans="1:10">
      <c r="A105">
        <v>154</v>
      </c>
      <c r="B105" t="s">
        <v>2746</v>
      </c>
      <c r="C105" t="s">
        <v>297</v>
      </c>
      <c r="D105" t="s">
        <v>30</v>
      </c>
      <c r="E105" t="s">
        <v>29</v>
      </c>
      <c r="F105" t="s">
        <v>31</v>
      </c>
      <c r="G105" t="s">
        <v>31</v>
      </c>
      <c r="H105" t="s">
        <v>31</v>
      </c>
      <c r="I105" t="b">
        <f t="shared" si="1"/>
        <v>1</v>
      </c>
    </row>
    <row r="106" spans="1:10">
      <c r="A106">
        <v>152</v>
      </c>
      <c r="B106" t="s">
        <v>2747</v>
      </c>
      <c r="C106" t="s">
        <v>298</v>
      </c>
      <c r="D106" t="s">
        <v>30</v>
      </c>
      <c r="E106" t="s">
        <v>29</v>
      </c>
      <c r="F106" t="s">
        <v>31</v>
      </c>
      <c r="G106" t="s">
        <v>31</v>
      </c>
      <c r="H106" t="s">
        <v>31</v>
      </c>
      <c r="I106" t="b">
        <f t="shared" si="1"/>
        <v>1</v>
      </c>
    </row>
    <row r="107" spans="1:10">
      <c r="A107">
        <v>155</v>
      </c>
      <c r="B107" t="s">
        <v>2748</v>
      </c>
      <c r="C107" t="s">
        <v>299</v>
      </c>
      <c r="D107" t="s">
        <v>36</v>
      </c>
      <c r="E107" t="s">
        <v>54</v>
      </c>
      <c r="F107" t="s">
        <v>31</v>
      </c>
      <c r="G107" t="s">
        <v>31</v>
      </c>
      <c r="H107" t="s">
        <v>31</v>
      </c>
      <c r="I107" t="b">
        <f t="shared" si="1"/>
        <v>1</v>
      </c>
    </row>
    <row r="108" spans="1:10">
      <c r="A108">
        <v>63</v>
      </c>
      <c r="B108" t="s">
        <v>2749</v>
      </c>
      <c r="C108" t="s">
        <v>300</v>
      </c>
      <c r="D108" t="s">
        <v>30</v>
      </c>
      <c r="E108" t="s">
        <v>29</v>
      </c>
      <c r="F108" t="s">
        <v>31</v>
      </c>
      <c r="G108" t="s">
        <v>31</v>
      </c>
      <c r="H108" t="s">
        <v>31</v>
      </c>
      <c r="I108" t="b">
        <f t="shared" si="1"/>
        <v>1</v>
      </c>
    </row>
    <row r="109" spans="1:10">
      <c r="A109">
        <v>422</v>
      </c>
      <c r="B109" t="s">
        <v>2750</v>
      </c>
      <c r="C109" t="s">
        <v>301</v>
      </c>
      <c r="D109" t="s">
        <v>30</v>
      </c>
      <c r="E109" t="s">
        <v>29</v>
      </c>
      <c r="F109" t="s">
        <v>31</v>
      </c>
      <c r="G109" t="s">
        <v>31</v>
      </c>
      <c r="H109" t="s">
        <v>31</v>
      </c>
      <c r="I109" t="b">
        <f t="shared" si="1"/>
        <v>1</v>
      </c>
    </row>
    <row r="110" spans="1:10">
      <c r="A110">
        <v>614</v>
      </c>
      <c r="B110" t="s">
        <v>2751</v>
      </c>
      <c r="C110" t="s">
        <v>302</v>
      </c>
      <c r="D110" t="s">
        <v>30</v>
      </c>
      <c r="E110" t="s">
        <v>29</v>
      </c>
      <c r="F110" t="s">
        <v>31</v>
      </c>
      <c r="G110" t="s">
        <v>31</v>
      </c>
      <c r="H110" t="s">
        <v>31</v>
      </c>
      <c r="I110" t="b">
        <f t="shared" si="1"/>
        <v>1</v>
      </c>
    </row>
    <row r="111" spans="1:10">
      <c r="A111">
        <v>615</v>
      </c>
      <c r="B111" t="s">
        <v>2752</v>
      </c>
      <c r="C111" t="s">
        <v>303</v>
      </c>
      <c r="D111" t="s">
        <v>30</v>
      </c>
      <c r="E111" t="s">
        <v>29</v>
      </c>
      <c r="F111" t="s">
        <v>31</v>
      </c>
      <c r="G111" t="s">
        <v>31</v>
      </c>
      <c r="H111" t="s">
        <v>31</v>
      </c>
      <c r="I111" t="b">
        <f t="shared" si="1"/>
        <v>1</v>
      </c>
    </row>
    <row r="112" spans="1:10">
      <c r="A112">
        <v>488</v>
      </c>
      <c r="B112" t="s">
        <v>2753</v>
      </c>
      <c r="C112" t="s">
        <v>304</v>
      </c>
      <c r="D112" t="s">
        <v>30</v>
      </c>
      <c r="E112" t="s">
        <v>29</v>
      </c>
      <c r="F112" t="s">
        <v>31</v>
      </c>
      <c r="G112" t="s">
        <v>31</v>
      </c>
      <c r="H112" t="s">
        <v>31</v>
      </c>
      <c r="I112" t="b">
        <f t="shared" si="1"/>
        <v>1</v>
      </c>
    </row>
    <row r="113" spans="1:10">
      <c r="A113">
        <v>459</v>
      </c>
      <c r="B113" t="s">
        <v>2754</v>
      </c>
      <c r="C113" t="s">
        <v>305</v>
      </c>
      <c r="D113" t="s">
        <v>30</v>
      </c>
      <c r="E113" t="s">
        <v>29</v>
      </c>
      <c r="F113" t="s">
        <v>31</v>
      </c>
      <c r="G113" t="s">
        <v>31</v>
      </c>
      <c r="H113" t="s">
        <v>31</v>
      </c>
      <c r="I113" t="b">
        <f t="shared" si="1"/>
        <v>1</v>
      </c>
    </row>
    <row r="114" spans="1:10">
      <c r="A114">
        <v>461</v>
      </c>
      <c r="B114" t="s">
        <v>2755</v>
      </c>
      <c r="C114" t="s">
        <v>306</v>
      </c>
      <c r="D114" t="s">
        <v>36</v>
      </c>
      <c r="E114" t="s">
        <v>29</v>
      </c>
      <c r="F114" t="s">
        <v>31</v>
      </c>
      <c r="G114" t="s">
        <v>31</v>
      </c>
      <c r="H114" t="s">
        <v>31</v>
      </c>
      <c r="I114" t="b">
        <f t="shared" si="1"/>
        <v>1</v>
      </c>
    </row>
    <row r="115" spans="1:10">
      <c r="A115">
        <v>1037</v>
      </c>
      <c r="B115" t="s">
        <v>2756</v>
      </c>
      <c r="C115" s="5" t="s">
        <v>307</v>
      </c>
      <c r="D115" t="s">
        <v>30</v>
      </c>
      <c r="E115" t="s">
        <v>29</v>
      </c>
      <c r="F115" t="s">
        <v>37</v>
      </c>
      <c r="G115" t="s">
        <v>37</v>
      </c>
      <c r="H115" t="s">
        <v>37</v>
      </c>
      <c r="I115" t="b">
        <f t="shared" si="1"/>
        <v>1</v>
      </c>
      <c r="J115" t="s">
        <v>2757</v>
      </c>
    </row>
    <row r="116" spans="1:10">
      <c r="A116">
        <v>479</v>
      </c>
      <c r="B116" t="s">
        <v>2758</v>
      </c>
      <c r="C116" t="s">
        <v>838</v>
      </c>
      <c r="D116" t="s">
        <v>36</v>
      </c>
      <c r="E116" t="s">
        <v>42</v>
      </c>
      <c r="F116" t="s">
        <v>37</v>
      </c>
      <c r="G116" t="s">
        <v>37</v>
      </c>
      <c r="H116" t="s">
        <v>37</v>
      </c>
      <c r="I116" t="b">
        <f t="shared" si="1"/>
        <v>1</v>
      </c>
    </row>
    <row r="117" spans="1:10">
      <c r="A117">
        <v>460</v>
      </c>
      <c r="B117" t="s">
        <v>2759</v>
      </c>
      <c r="C117" t="s">
        <v>308</v>
      </c>
      <c r="D117" t="s">
        <v>30</v>
      </c>
      <c r="E117" t="s">
        <v>29</v>
      </c>
      <c r="F117" t="s">
        <v>31</v>
      </c>
      <c r="G117" t="s">
        <v>31</v>
      </c>
      <c r="H117" t="s">
        <v>31</v>
      </c>
      <c r="I117" t="b">
        <f t="shared" si="1"/>
        <v>1</v>
      </c>
    </row>
    <row r="118" spans="1:10">
      <c r="A118">
        <v>255</v>
      </c>
      <c r="B118" t="s">
        <v>2760</v>
      </c>
      <c r="C118" t="s">
        <v>309</v>
      </c>
      <c r="D118" t="s">
        <v>30</v>
      </c>
      <c r="E118" t="s">
        <v>54</v>
      </c>
      <c r="F118" t="s">
        <v>31</v>
      </c>
      <c r="G118" t="s">
        <v>31</v>
      </c>
      <c r="H118" t="s">
        <v>31</v>
      </c>
      <c r="I118" t="b">
        <f t="shared" si="1"/>
        <v>1</v>
      </c>
    </row>
    <row r="119" spans="1:10">
      <c r="A119">
        <v>254</v>
      </c>
      <c r="B119" t="s">
        <v>2761</v>
      </c>
      <c r="C119" t="s">
        <v>310</v>
      </c>
      <c r="D119" t="s">
        <v>30</v>
      </c>
      <c r="E119" t="s">
        <v>54</v>
      </c>
      <c r="F119" t="s">
        <v>45</v>
      </c>
      <c r="G119" t="s">
        <v>45</v>
      </c>
      <c r="H119" t="s">
        <v>31</v>
      </c>
      <c r="I119" t="b">
        <f t="shared" si="1"/>
        <v>1</v>
      </c>
    </row>
    <row r="120" spans="1:10">
      <c r="A120">
        <v>251</v>
      </c>
      <c r="B120" t="s">
        <v>2762</v>
      </c>
      <c r="C120" t="s">
        <v>311</v>
      </c>
      <c r="D120" t="s">
        <v>30</v>
      </c>
      <c r="E120" t="s">
        <v>42</v>
      </c>
      <c r="F120" t="s">
        <v>31</v>
      </c>
      <c r="G120" t="s">
        <v>31</v>
      </c>
      <c r="H120" t="s">
        <v>31</v>
      </c>
      <c r="I120" t="b">
        <f t="shared" si="1"/>
        <v>1</v>
      </c>
    </row>
    <row r="121" spans="1:10" s="24" customFormat="1">
      <c r="A121" s="24">
        <v>895</v>
      </c>
      <c r="B121" s="24" t="s">
        <v>2763</v>
      </c>
      <c r="C121" s="24" t="s">
        <v>312</v>
      </c>
      <c r="D121" s="24" t="s">
        <v>30</v>
      </c>
      <c r="E121" s="24" t="s">
        <v>29</v>
      </c>
      <c r="F121" s="24" t="s">
        <v>45</v>
      </c>
      <c r="G121" s="24" t="s">
        <v>37</v>
      </c>
      <c r="H121" s="24" t="s">
        <v>31</v>
      </c>
      <c r="I121" s="24" t="b">
        <f t="shared" si="1"/>
        <v>0</v>
      </c>
    </row>
    <row r="122" spans="1:10">
      <c r="A122">
        <v>253</v>
      </c>
      <c r="B122" t="s">
        <v>2764</v>
      </c>
      <c r="C122" t="s">
        <v>313</v>
      </c>
      <c r="D122" t="s">
        <v>30</v>
      </c>
      <c r="E122" t="s">
        <v>29</v>
      </c>
      <c r="F122" t="s">
        <v>31</v>
      </c>
      <c r="G122" t="s">
        <v>31</v>
      </c>
      <c r="H122" t="s">
        <v>31</v>
      </c>
      <c r="I122" t="b">
        <f t="shared" si="1"/>
        <v>1</v>
      </c>
    </row>
    <row r="123" spans="1:10">
      <c r="A123">
        <v>256</v>
      </c>
      <c r="B123" t="s">
        <v>2765</v>
      </c>
      <c r="C123" t="s">
        <v>314</v>
      </c>
      <c r="D123" t="s">
        <v>30</v>
      </c>
      <c r="E123" t="s">
        <v>29</v>
      </c>
      <c r="F123" t="s">
        <v>31</v>
      </c>
      <c r="G123" t="s">
        <v>31</v>
      </c>
      <c r="H123" t="s">
        <v>31</v>
      </c>
      <c r="I123" t="b">
        <f t="shared" si="1"/>
        <v>1</v>
      </c>
    </row>
    <row r="124" spans="1:10">
      <c r="A124">
        <v>627</v>
      </c>
      <c r="B124" t="s">
        <v>2766</v>
      </c>
      <c r="C124" t="s">
        <v>315</v>
      </c>
      <c r="D124" t="s">
        <v>30</v>
      </c>
      <c r="E124" t="s">
        <v>29</v>
      </c>
      <c r="F124" t="s">
        <v>31</v>
      </c>
      <c r="G124" t="s">
        <v>31</v>
      </c>
      <c r="H124" t="s">
        <v>31</v>
      </c>
      <c r="I124" t="b">
        <f t="shared" si="1"/>
        <v>1</v>
      </c>
    </row>
    <row r="125" spans="1:10">
      <c r="A125">
        <v>628</v>
      </c>
      <c r="B125" t="s">
        <v>2767</v>
      </c>
      <c r="C125" t="s">
        <v>316</v>
      </c>
      <c r="D125" t="s">
        <v>30</v>
      </c>
      <c r="E125" t="s">
        <v>29</v>
      </c>
      <c r="F125" t="s">
        <v>31</v>
      </c>
      <c r="G125" t="s">
        <v>31</v>
      </c>
      <c r="H125" t="s">
        <v>31</v>
      </c>
      <c r="I125" t="b">
        <f t="shared" si="1"/>
        <v>1</v>
      </c>
    </row>
    <row r="126" spans="1:10">
      <c r="A126">
        <v>513</v>
      </c>
      <c r="B126" t="s">
        <v>2768</v>
      </c>
      <c r="C126" t="s">
        <v>317</v>
      </c>
      <c r="D126" t="s">
        <v>30</v>
      </c>
      <c r="E126" t="s">
        <v>29</v>
      </c>
      <c r="F126" t="s">
        <v>31</v>
      </c>
      <c r="G126" t="s">
        <v>31</v>
      </c>
      <c r="H126" t="s">
        <v>31</v>
      </c>
      <c r="I126" t="b">
        <f t="shared" si="1"/>
        <v>1</v>
      </c>
    </row>
    <row r="127" spans="1:10">
      <c r="A127">
        <v>447</v>
      </c>
      <c r="B127" t="s">
        <v>2769</v>
      </c>
      <c r="C127" t="s">
        <v>318</v>
      </c>
      <c r="D127" t="s">
        <v>30</v>
      </c>
      <c r="E127" t="s">
        <v>29</v>
      </c>
      <c r="F127" t="s">
        <v>31</v>
      </c>
      <c r="G127" t="s">
        <v>31</v>
      </c>
      <c r="H127" t="s">
        <v>31</v>
      </c>
      <c r="I127" t="b">
        <f t="shared" si="1"/>
        <v>1</v>
      </c>
    </row>
    <row r="128" spans="1:10">
      <c r="A128">
        <v>446</v>
      </c>
      <c r="B128" t="s">
        <v>2770</v>
      </c>
      <c r="C128" t="s">
        <v>319</v>
      </c>
      <c r="D128" t="s">
        <v>30</v>
      </c>
      <c r="E128" t="s">
        <v>29</v>
      </c>
      <c r="F128" t="s">
        <v>31</v>
      </c>
      <c r="G128" t="s">
        <v>31</v>
      </c>
      <c r="H128" t="s">
        <v>31</v>
      </c>
      <c r="I128" t="b">
        <f t="shared" si="1"/>
        <v>1</v>
      </c>
    </row>
    <row r="129" spans="1:9">
      <c r="A129">
        <v>448</v>
      </c>
      <c r="B129" t="s">
        <v>2771</v>
      </c>
      <c r="C129" t="s">
        <v>320</v>
      </c>
      <c r="D129" t="s">
        <v>36</v>
      </c>
      <c r="E129" t="s">
        <v>29</v>
      </c>
      <c r="F129" t="s">
        <v>31</v>
      </c>
      <c r="G129" t="s">
        <v>31</v>
      </c>
      <c r="H129" t="s">
        <v>31</v>
      </c>
      <c r="I129" t="b">
        <f t="shared" si="1"/>
        <v>1</v>
      </c>
    </row>
    <row r="130" spans="1:9">
      <c r="A130">
        <v>569</v>
      </c>
      <c r="B130" t="s">
        <v>2772</v>
      </c>
      <c r="C130" t="s">
        <v>321</v>
      </c>
      <c r="D130" t="s">
        <v>30</v>
      </c>
      <c r="E130" t="s">
        <v>29</v>
      </c>
      <c r="F130" t="s">
        <v>31</v>
      </c>
      <c r="G130" t="s">
        <v>31</v>
      </c>
      <c r="H130" t="s">
        <v>31</v>
      </c>
      <c r="I130" t="b">
        <f t="shared" si="1"/>
        <v>1</v>
      </c>
    </row>
    <row r="131" spans="1:9">
      <c r="A131">
        <v>173</v>
      </c>
      <c r="B131" t="s">
        <v>2773</v>
      </c>
      <c r="C131" t="s">
        <v>322</v>
      </c>
      <c r="D131" t="s">
        <v>30</v>
      </c>
      <c r="E131" t="s">
        <v>29</v>
      </c>
      <c r="F131" t="s">
        <v>31</v>
      </c>
      <c r="G131" t="s">
        <v>31</v>
      </c>
      <c r="H131" t="s">
        <v>31</v>
      </c>
      <c r="I131" t="b">
        <f t="shared" ref="I131:I194" si="2">F131=G131</f>
        <v>1</v>
      </c>
    </row>
    <row r="132" spans="1:9">
      <c r="A132">
        <v>371</v>
      </c>
      <c r="B132" t="s">
        <v>2774</v>
      </c>
      <c r="C132" t="s">
        <v>323</v>
      </c>
      <c r="D132" t="s">
        <v>30</v>
      </c>
      <c r="E132" t="s">
        <v>29</v>
      </c>
      <c r="F132" t="s">
        <v>31</v>
      </c>
      <c r="G132" t="s">
        <v>31</v>
      </c>
      <c r="H132" t="s">
        <v>31</v>
      </c>
      <c r="I132" t="b">
        <f t="shared" si="2"/>
        <v>1</v>
      </c>
    </row>
    <row r="133" spans="1:9">
      <c r="A133">
        <v>376</v>
      </c>
      <c r="B133" t="s">
        <v>2775</v>
      </c>
      <c r="C133" t="s">
        <v>324</v>
      </c>
      <c r="D133" t="s">
        <v>30</v>
      </c>
      <c r="E133" t="s">
        <v>29</v>
      </c>
      <c r="F133" t="s">
        <v>31</v>
      </c>
      <c r="G133" t="s">
        <v>31</v>
      </c>
      <c r="H133" t="s">
        <v>31</v>
      </c>
      <c r="I133" t="b">
        <f t="shared" si="2"/>
        <v>1</v>
      </c>
    </row>
    <row r="134" spans="1:9">
      <c r="A134">
        <v>375</v>
      </c>
      <c r="B134" t="s">
        <v>2776</v>
      </c>
      <c r="C134" t="s">
        <v>185</v>
      </c>
      <c r="D134" t="s">
        <v>30</v>
      </c>
      <c r="E134" t="s">
        <v>42</v>
      </c>
      <c r="F134" t="s">
        <v>45</v>
      </c>
      <c r="G134" t="s">
        <v>45</v>
      </c>
      <c r="H134" t="s">
        <v>45</v>
      </c>
      <c r="I134" t="b">
        <f t="shared" si="2"/>
        <v>1</v>
      </c>
    </row>
    <row r="135" spans="1:9">
      <c r="A135">
        <v>373</v>
      </c>
      <c r="B135" t="s">
        <v>2777</v>
      </c>
      <c r="C135" t="s">
        <v>325</v>
      </c>
      <c r="D135" t="s">
        <v>30</v>
      </c>
      <c r="E135" t="s">
        <v>29</v>
      </c>
      <c r="F135" t="s">
        <v>31</v>
      </c>
      <c r="G135" t="s">
        <v>31</v>
      </c>
      <c r="H135" t="s">
        <v>31</v>
      </c>
      <c r="I135" t="b">
        <f t="shared" si="2"/>
        <v>1</v>
      </c>
    </row>
    <row r="136" spans="1:9">
      <c r="A136">
        <v>372</v>
      </c>
      <c r="B136" t="s">
        <v>2778</v>
      </c>
      <c r="C136" t="s">
        <v>326</v>
      </c>
      <c r="D136" t="s">
        <v>30</v>
      </c>
      <c r="E136" t="s">
        <v>29</v>
      </c>
      <c r="F136" t="s">
        <v>31</v>
      </c>
      <c r="G136" t="s">
        <v>31</v>
      </c>
      <c r="H136" t="s">
        <v>31</v>
      </c>
      <c r="I136" t="b">
        <f t="shared" si="2"/>
        <v>1</v>
      </c>
    </row>
    <row r="137" spans="1:9">
      <c r="A137">
        <v>374</v>
      </c>
      <c r="B137" t="s">
        <v>2779</v>
      </c>
      <c r="C137" t="s">
        <v>327</v>
      </c>
      <c r="D137" t="s">
        <v>30</v>
      </c>
      <c r="E137" t="s">
        <v>29</v>
      </c>
      <c r="F137" t="s">
        <v>31</v>
      </c>
      <c r="G137" t="s">
        <v>31</v>
      </c>
      <c r="H137" t="s">
        <v>31</v>
      </c>
      <c r="I137" t="b">
        <f t="shared" si="2"/>
        <v>1</v>
      </c>
    </row>
    <row r="138" spans="1:9">
      <c r="A138">
        <v>377</v>
      </c>
      <c r="B138" t="s">
        <v>2780</v>
      </c>
      <c r="C138" t="s">
        <v>328</v>
      </c>
      <c r="D138" t="s">
        <v>30</v>
      </c>
      <c r="E138" t="s">
        <v>29</v>
      </c>
      <c r="F138" t="s">
        <v>37</v>
      </c>
      <c r="G138" t="s">
        <v>37</v>
      </c>
      <c r="H138" t="s">
        <v>37</v>
      </c>
      <c r="I138" t="b">
        <f t="shared" si="2"/>
        <v>1</v>
      </c>
    </row>
    <row r="139" spans="1:9">
      <c r="A139">
        <v>616</v>
      </c>
      <c r="B139" t="s">
        <v>2781</v>
      </c>
      <c r="C139" t="s">
        <v>329</v>
      </c>
      <c r="D139" t="s">
        <v>30</v>
      </c>
      <c r="E139" t="s">
        <v>29</v>
      </c>
      <c r="F139" t="s">
        <v>31</v>
      </c>
      <c r="G139" t="s">
        <v>31</v>
      </c>
      <c r="H139" t="s">
        <v>31</v>
      </c>
      <c r="I139" t="b">
        <f t="shared" si="2"/>
        <v>1</v>
      </c>
    </row>
    <row r="140" spans="1:9">
      <c r="A140">
        <v>516</v>
      </c>
      <c r="B140" t="s">
        <v>2782</v>
      </c>
      <c r="C140" t="s">
        <v>330</v>
      </c>
      <c r="D140" t="s">
        <v>30</v>
      </c>
      <c r="E140" t="s">
        <v>29</v>
      </c>
      <c r="F140" t="s">
        <v>31</v>
      </c>
      <c r="G140" t="s">
        <v>31</v>
      </c>
      <c r="H140" t="s">
        <v>31</v>
      </c>
      <c r="I140" t="b">
        <f t="shared" si="2"/>
        <v>1</v>
      </c>
    </row>
    <row r="141" spans="1:9">
      <c r="A141">
        <v>515</v>
      </c>
      <c r="B141" t="s">
        <v>2783</v>
      </c>
      <c r="C141" t="s">
        <v>331</v>
      </c>
      <c r="D141" t="s">
        <v>30</v>
      </c>
      <c r="E141" t="s">
        <v>29</v>
      </c>
      <c r="F141" t="s">
        <v>37</v>
      </c>
      <c r="G141" t="s">
        <v>37</v>
      </c>
      <c r="H141" t="s">
        <v>45</v>
      </c>
      <c r="I141" t="b">
        <f t="shared" si="2"/>
        <v>1</v>
      </c>
    </row>
    <row r="142" spans="1:9">
      <c r="A142">
        <v>503</v>
      </c>
      <c r="B142" t="s">
        <v>2784</v>
      </c>
      <c r="C142" t="s">
        <v>332</v>
      </c>
      <c r="D142" t="s">
        <v>30</v>
      </c>
      <c r="E142" t="s">
        <v>29</v>
      </c>
      <c r="F142" t="s">
        <v>31</v>
      </c>
      <c r="G142" t="s">
        <v>31</v>
      </c>
      <c r="H142" t="s">
        <v>31</v>
      </c>
      <c r="I142" t="b">
        <f t="shared" si="2"/>
        <v>1</v>
      </c>
    </row>
    <row r="143" spans="1:9">
      <c r="A143">
        <v>502</v>
      </c>
      <c r="B143" t="s">
        <v>2785</v>
      </c>
      <c r="C143" t="s">
        <v>333</v>
      </c>
      <c r="D143" t="s">
        <v>30</v>
      </c>
      <c r="E143" t="s">
        <v>29</v>
      </c>
      <c r="F143" t="s">
        <v>31</v>
      </c>
      <c r="G143" t="s">
        <v>31</v>
      </c>
      <c r="H143" t="s">
        <v>31</v>
      </c>
      <c r="I143" t="b">
        <f t="shared" si="2"/>
        <v>1</v>
      </c>
    </row>
    <row r="144" spans="1:9">
      <c r="A144">
        <v>501</v>
      </c>
      <c r="B144" t="s">
        <v>2786</v>
      </c>
      <c r="C144" t="s">
        <v>334</v>
      </c>
      <c r="D144" t="s">
        <v>30</v>
      </c>
      <c r="E144" t="s">
        <v>29</v>
      </c>
      <c r="F144" t="s">
        <v>31</v>
      </c>
      <c r="G144" t="s">
        <v>31</v>
      </c>
      <c r="H144" t="s">
        <v>31</v>
      </c>
      <c r="I144" t="b">
        <f t="shared" si="2"/>
        <v>1</v>
      </c>
    </row>
    <row r="145" spans="1:11">
      <c r="A145">
        <v>500</v>
      </c>
      <c r="B145" t="s">
        <v>2787</v>
      </c>
      <c r="C145" t="s">
        <v>335</v>
      </c>
      <c r="D145" t="s">
        <v>30</v>
      </c>
      <c r="E145" t="s">
        <v>29</v>
      </c>
      <c r="F145" t="s">
        <v>37</v>
      </c>
      <c r="G145" t="s">
        <v>37</v>
      </c>
      <c r="H145" t="s">
        <v>37</v>
      </c>
      <c r="I145" t="b">
        <f t="shared" si="2"/>
        <v>1</v>
      </c>
    </row>
    <row r="146" spans="1:11">
      <c r="A146">
        <v>4131</v>
      </c>
      <c r="B146" t="s">
        <v>2788</v>
      </c>
      <c r="C146" t="s">
        <v>336</v>
      </c>
      <c r="D146" t="s">
        <v>30</v>
      </c>
      <c r="E146" t="s">
        <v>29</v>
      </c>
      <c r="F146" t="s">
        <v>31</v>
      </c>
      <c r="G146" t="s">
        <v>31</v>
      </c>
      <c r="H146" t="s">
        <v>31</v>
      </c>
      <c r="I146" t="b">
        <f t="shared" si="2"/>
        <v>1</v>
      </c>
    </row>
    <row r="147" spans="1:11">
      <c r="A147">
        <v>353</v>
      </c>
      <c r="B147" t="s">
        <v>2789</v>
      </c>
      <c r="C147" t="s">
        <v>337</v>
      </c>
      <c r="D147" t="s">
        <v>30</v>
      </c>
      <c r="E147" t="s">
        <v>231</v>
      </c>
      <c r="F147" t="s">
        <v>45</v>
      </c>
      <c r="G147" t="s">
        <v>45</v>
      </c>
      <c r="H147" t="s">
        <v>31</v>
      </c>
      <c r="I147" t="b">
        <f t="shared" si="2"/>
        <v>1</v>
      </c>
      <c r="J147" t="s">
        <v>2790</v>
      </c>
    </row>
    <row r="148" spans="1:11">
      <c r="A148">
        <v>355</v>
      </c>
      <c r="B148" t="s">
        <v>2791</v>
      </c>
      <c r="C148" t="s">
        <v>338</v>
      </c>
      <c r="D148" t="s">
        <v>30</v>
      </c>
      <c r="E148" t="s">
        <v>29</v>
      </c>
      <c r="F148" t="s">
        <v>37</v>
      </c>
      <c r="G148" t="s">
        <v>37</v>
      </c>
      <c r="H148" t="s">
        <v>37</v>
      </c>
      <c r="I148" t="b">
        <f t="shared" si="2"/>
        <v>1</v>
      </c>
    </row>
    <row r="149" spans="1:11">
      <c r="A149">
        <v>583</v>
      </c>
      <c r="B149" t="s">
        <v>2792</v>
      </c>
      <c r="C149" t="s">
        <v>339</v>
      </c>
      <c r="D149" t="s">
        <v>30</v>
      </c>
      <c r="E149" t="s">
        <v>29</v>
      </c>
      <c r="F149" t="s">
        <v>31</v>
      </c>
      <c r="G149" t="s">
        <v>31</v>
      </c>
      <c r="H149" t="s">
        <v>31</v>
      </c>
      <c r="I149" t="b">
        <f t="shared" si="2"/>
        <v>1</v>
      </c>
    </row>
    <row r="150" spans="1:11">
      <c r="A150">
        <v>588</v>
      </c>
      <c r="B150" t="s">
        <v>2793</v>
      </c>
      <c r="C150" t="s">
        <v>340</v>
      </c>
      <c r="D150" t="s">
        <v>30</v>
      </c>
      <c r="E150" t="s">
        <v>29</v>
      </c>
      <c r="F150" t="s">
        <v>31</v>
      </c>
      <c r="G150" t="s">
        <v>31</v>
      </c>
      <c r="H150" t="s">
        <v>31</v>
      </c>
      <c r="I150" t="b">
        <f t="shared" si="2"/>
        <v>1</v>
      </c>
    </row>
    <row r="151" spans="1:11">
      <c r="A151">
        <v>586</v>
      </c>
      <c r="B151" t="s">
        <v>2794</v>
      </c>
      <c r="C151" t="s">
        <v>341</v>
      </c>
      <c r="D151" t="s">
        <v>30</v>
      </c>
      <c r="E151" t="s">
        <v>29</v>
      </c>
      <c r="F151" t="s">
        <v>31</v>
      </c>
      <c r="G151" t="s">
        <v>31</v>
      </c>
      <c r="H151" t="s">
        <v>31</v>
      </c>
      <c r="I151" t="b">
        <f t="shared" si="2"/>
        <v>1</v>
      </c>
    </row>
    <row r="152" spans="1:11">
      <c r="A152">
        <v>585</v>
      </c>
      <c r="B152" t="s">
        <v>2795</v>
      </c>
      <c r="C152" t="s">
        <v>342</v>
      </c>
      <c r="D152" t="s">
        <v>30</v>
      </c>
      <c r="E152" t="s">
        <v>29</v>
      </c>
      <c r="F152" t="s">
        <v>31</v>
      </c>
      <c r="G152" t="s">
        <v>31</v>
      </c>
      <c r="H152" t="s">
        <v>31</v>
      </c>
      <c r="I152" t="b">
        <f t="shared" si="2"/>
        <v>1</v>
      </c>
    </row>
    <row r="153" spans="1:11">
      <c r="A153">
        <v>584</v>
      </c>
      <c r="B153" t="s">
        <v>2796</v>
      </c>
      <c r="C153" t="s">
        <v>343</v>
      </c>
      <c r="D153" t="s">
        <v>30</v>
      </c>
      <c r="E153" t="s">
        <v>29</v>
      </c>
      <c r="F153" t="s">
        <v>31</v>
      </c>
      <c r="G153" t="s">
        <v>31</v>
      </c>
      <c r="H153" t="s">
        <v>31</v>
      </c>
      <c r="I153" t="b">
        <f t="shared" si="2"/>
        <v>1</v>
      </c>
    </row>
    <row r="154" spans="1:11">
      <c r="A154">
        <v>4123</v>
      </c>
      <c r="B154" t="s">
        <v>2797</v>
      </c>
      <c r="C154" t="s">
        <v>344</v>
      </c>
      <c r="D154" t="s">
        <v>36</v>
      </c>
      <c r="E154" t="s">
        <v>54</v>
      </c>
      <c r="F154" t="s">
        <v>45</v>
      </c>
      <c r="G154" t="s">
        <v>45</v>
      </c>
      <c r="H154" t="s">
        <v>31</v>
      </c>
      <c r="I154" t="b">
        <f t="shared" si="2"/>
        <v>1</v>
      </c>
    </row>
    <row r="155" spans="1:11">
      <c r="A155">
        <v>465</v>
      </c>
      <c r="B155" t="s">
        <v>2798</v>
      </c>
      <c r="C155" t="s">
        <v>345</v>
      </c>
      <c r="D155" t="s">
        <v>30</v>
      </c>
      <c r="E155" t="s">
        <v>54</v>
      </c>
      <c r="F155" t="s">
        <v>45</v>
      </c>
      <c r="G155" t="s">
        <v>45</v>
      </c>
      <c r="H155" t="s">
        <v>31</v>
      </c>
      <c r="I155" t="b">
        <f t="shared" si="2"/>
        <v>1</v>
      </c>
    </row>
    <row r="156" spans="1:11">
      <c r="A156">
        <v>4125</v>
      </c>
      <c r="B156" t="s">
        <v>2799</v>
      </c>
      <c r="C156" t="s">
        <v>346</v>
      </c>
      <c r="D156" t="s">
        <v>30</v>
      </c>
      <c r="E156" t="s">
        <v>29</v>
      </c>
      <c r="F156" t="s">
        <v>45</v>
      </c>
      <c r="G156" t="s">
        <v>31</v>
      </c>
      <c r="H156" t="s">
        <v>31</v>
      </c>
      <c r="I156" t="b">
        <f t="shared" si="2"/>
        <v>0</v>
      </c>
      <c r="K156" s="17">
        <f>9/667</f>
        <v>1.3493253373313344E-2</v>
      </c>
    </row>
    <row r="157" spans="1:11">
      <c r="A157">
        <v>4126</v>
      </c>
      <c r="B157" t="s">
        <v>2800</v>
      </c>
      <c r="C157" t="s">
        <v>347</v>
      </c>
      <c r="D157" t="s">
        <v>30</v>
      </c>
      <c r="E157" t="s">
        <v>29</v>
      </c>
      <c r="F157" t="s">
        <v>31</v>
      </c>
      <c r="G157" t="s">
        <v>31</v>
      </c>
      <c r="H157" t="s">
        <v>31</v>
      </c>
      <c r="I157" t="b">
        <f t="shared" si="2"/>
        <v>1</v>
      </c>
    </row>
    <row r="158" spans="1:11">
      <c r="A158">
        <v>4127</v>
      </c>
      <c r="B158" t="s">
        <v>2801</v>
      </c>
      <c r="C158" t="s">
        <v>348</v>
      </c>
      <c r="D158" t="s">
        <v>30</v>
      </c>
      <c r="E158" t="s">
        <v>29</v>
      </c>
      <c r="F158" t="s">
        <v>31</v>
      </c>
      <c r="G158" t="s">
        <v>31</v>
      </c>
      <c r="H158" t="s">
        <v>31</v>
      </c>
      <c r="I158" t="b">
        <f t="shared" si="2"/>
        <v>1</v>
      </c>
    </row>
    <row r="159" spans="1:11">
      <c r="A159">
        <v>394</v>
      </c>
      <c r="B159" t="s">
        <v>2802</v>
      </c>
      <c r="C159" t="s">
        <v>349</v>
      </c>
      <c r="D159" t="s">
        <v>30</v>
      </c>
      <c r="E159" t="s">
        <v>29</v>
      </c>
      <c r="F159" t="s">
        <v>31</v>
      </c>
      <c r="G159" t="s">
        <v>31</v>
      </c>
      <c r="H159" t="s">
        <v>31</v>
      </c>
      <c r="I159" t="b">
        <f t="shared" si="2"/>
        <v>1</v>
      </c>
    </row>
    <row r="160" spans="1:11">
      <c r="A160">
        <v>358</v>
      </c>
      <c r="B160" t="s">
        <v>2803</v>
      </c>
      <c r="C160" t="s">
        <v>350</v>
      </c>
      <c r="D160" t="s">
        <v>30</v>
      </c>
      <c r="E160" t="s">
        <v>29</v>
      </c>
      <c r="F160" t="s">
        <v>37</v>
      </c>
      <c r="G160" t="s">
        <v>37</v>
      </c>
      <c r="H160" t="s">
        <v>31</v>
      </c>
      <c r="I160" t="b">
        <f t="shared" si="2"/>
        <v>1</v>
      </c>
    </row>
    <row r="161" spans="1:9">
      <c r="A161">
        <v>1038</v>
      </c>
      <c r="B161" t="s">
        <v>2804</v>
      </c>
      <c r="C161" t="s">
        <v>351</v>
      </c>
      <c r="D161" t="s">
        <v>30</v>
      </c>
      <c r="E161" t="s">
        <v>29</v>
      </c>
      <c r="F161" t="s">
        <v>45</v>
      </c>
      <c r="G161" t="s">
        <v>45</v>
      </c>
      <c r="H161" t="s">
        <v>45</v>
      </c>
      <c r="I161" t="b">
        <f t="shared" si="2"/>
        <v>1</v>
      </c>
    </row>
    <row r="162" spans="1:9">
      <c r="A162">
        <v>540</v>
      </c>
      <c r="B162" t="s">
        <v>2805</v>
      </c>
      <c r="C162" t="s">
        <v>352</v>
      </c>
      <c r="D162" t="s">
        <v>36</v>
      </c>
      <c r="E162" t="s">
        <v>54</v>
      </c>
      <c r="F162" t="s">
        <v>31</v>
      </c>
      <c r="G162" t="s">
        <v>31</v>
      </c>
      <c r="H162" t="s">
        <v>31</v>
      </c>
      <c r="I162" t="b">
        <f t="shared" si="2"/>
        <v>1</v>
      </c>
    </row>
    <row r="163" spans="1:9">
      <c r="A163">
        <v>772</v>
      </c>
      <c r="B163" t="s">
        <v>2806</v>
      </c>
      <c r="C163" t="s">
        <v>353</v>
      </c>
      <c r="D163" t="s">
        <v>30</v>
      </c>
      <c r="E163" t="s">
        <v>29</v>
      </c>
      <c r="F163" t="s">
        <v>31</v>
      </c>
      <c r="G163" t="s">
        <v>31</v>
      </c>
      <c r="H163" t="s">
        <v>31</v>
      </c>
      <c r="I163" t="b">
        <f t="shared" si="2"/>
        <v>1</v>
      </c>
    </row>
    <row r="164" spans="1:9">
      <c r="A164">
        <v>774</v>
      </c>
      <c r="B164" t="s">
        <v>2807</v>
      </c>
      <c r="C164" t="s">
        <v>354</v>
      </c>
      <c r="D164" t="s">
        <v>30</v>
      </c>
      <c r="E164" t="s">
        <v>29</v>
      </c>
      <c r="F164" t="s">
        <v>31</v>
      </c>
      <c r="G164" t="s">
        <v>31</v>
      </c>
      <c r="H164" t="s">
        <v>31</v>
      </c>
      <c r="I164" t="b">
        <f t="shared" si="2"/>
        <v>1</v>
      </c>
    </row>
    <row r="165" spans="1:9">
      <c r="A165">
        <v>233</v>
      </c>
      <c r="B165" t="s">
        <v>2808</v>
      </c>
      <c r="C165" t="s">
        <v>355</v>
      </c>
      <c r="D165" t="s">
        <v>30</v>
      </c>
      <c r="E165" t="s">
        <v>29</v>
      </c>
      <c r="F165" t="s">
        <v>31</v>
      </c>
      <c r="G165" t="s">
        <v>31</v>
      </c>
      <c r="H165" t="s">
        <v>31</v>
      </c>
      <c r="I165" t="b">
        <f t="shared" si="2"/>
        <v>1</v>
      </c>
    </row>
    <row r="166" spans="1:9">
      <c r="A166">
        <v>238</v>
      </c>
      <c r="B166" t="s">
        <v>2809</v>
      </c>
      <c r="C166" t="s">
        <v>356</v>
      </c>
      <c r="D166" t="s">
        <v>30</v>
      </c>
      <c r="E166" t="s">
        <v>29</v>
      </c>
      <c r="F166" t="s">
        <v>31</v>
      </c>
      <c r="G166" t="s">
        <v>31</v>
      </c>
      <c r="H166" t="s">
        <v>31</v>
      </c>
      <c r="I166" t="b">
        <f t="shared" si="2"/>
        <v>1</v>
      </c>
    </row>
    <row r="167" spans="1:9">
      <c r="A167">
        <v>474</v>
      </c>
      <c r="B167" t="s">
        <v>2810</v>
      </c>
      <c r="C167" t="s">
        <v>357</v>
      </c>
      <c r="D167" t="s">
        <v>30</v>
      </c>
      <c r="E167" t="s">
        <v>29</v>
      </c>
      <c r="F167" t="s">
        <v>31</v>
      </c>
      <c r="G167" t="s">
        <v>31</v>
      </c>
      <c r="H167" t="s">
        <v>31</v>
      </c>
      <c r="I167" t="b">
        <f t="shared" si="2"/>
        <v>1</v>
      </c>
    </row>
    <row r="168" spans="1:9">
      <c r="A168">
        <v>305</v>
      </c>
      <c r="B168" t="s">
        <v>2811</v>
      </c>
      <c r="C168" t="s">
        <v>358</v>
      </c>
      <c r="D168" t="s">
        <v>30</v>
      </c>
      <c r="E168" t="s">
        <v>29</v>
      </c>
      <c r="F168" t="s">
        <v>31</v>
      </c>
      <c r="G168" t="s">
        <v>31</v>
      </c>
      <c r="H168" t="s">
        <v>31</v>
      </c>
      <c r="I168" t="b">
        <f t="shared" si="2"/>
        <v>1</v>
      </c>
    </row>
    <row r="169" spans="1:9">
      <c r="A169">
        <v>304</v>
      </c>
      <c r="B169" t="s">
        <v>2812</v>
      </c>
      <c r="C169" t="s">
        <v>359</v>
      </c>
      <c r="D169" t="s">
        <v>30</v>
      </c>
      <c r="E169" t="s">
        <v>29</v>
      </c>
      <c r="F169" t="s">
        <v>31</v>
      </c>
      <c r="G169" t="s">
        <v>31</v>
      </c>
      <c r="H169" t="s">
        <v>31</v>
      </c>
      <c r="I169" t="b">
        <f t="shared" si="2"/>
        <v>1</v>
      </c>
    </row>
    <row r="170" spans="1:9">
      <c r="A170">
        <v>550</v>
      </c>
      <c r="B170" t="s">
        <v>2813</v>
      </c>
      <c r="C170" t="s">
        <v>360</v>
      </c>
      <c r="D170" t="s">
        <v>30</v>
      </c>
      <c r="E170" t="s">
        <v>29</v>
      </c>
      <c r="F170" t="s">
        <v>31</v>
      </c>
      <c r="G170" t="s">
        <v>31</v>
      </c>
      <c r="H170" t="s">
        <v>31</v>
      </c>
      <c r="I170" t="b">
        <f t="shared" si="2"/>
        <v>1</v>
      </c>
    </row>
    <row r="171" spans="1:9">
      <c r="A171">
        <v>720</v>
      </c>
      <c r="B171" t="s">
        <v>2814</v>
      </c>
      <c r="C171" t="s">
        <v>361</v>
      </c>
      <c r="D171" t="s">
        <v>30</v>
      </c>
      <c r="E171" t="s">
        <v>29</v>
      </c>
      <c r="F171" t="s">
        <v>37</v>
      </c>
      <c r="G171" t="s">
        <v>37</v>
      </c>
      <c r="H171" t="s">
        <v>37</v>
      </c>
      <c r="I171" t="b">
        <f t="shared" si="2"/>
        <v>1</v>
      </c>
    </row>
    <row r="172" spans="1:9">
      <c r="A172">
        <v>717</v>
      </c>
      <c r="B172" t="s">
        <v>2815</v>
      </c>
      <c r="C172" t="s">
        <v>362</v>
      </c>
      <c r="D172" t="s">
        <v>30</v>
      </c>
      <c r="E172" t="s">
        <v>29</v>
      </c>
      <c r="F172" t="s">
        <v>31</v>
      </c>
      <c r="G172" t="s">
        <v>31</v>
      </c>
      <c r="H172" t="s">
        <v>31</v>
      </c>
      <c r="I172" t="b">
        <f t="shared" si="2"/>
        <v>1</v>
      </c>
    </row>
    <row r="173" spans="1:9">
      <c r="A173">
        <v>719</v>
      </c>
      <c r="B173" t="s">
        <v>2816</v>
      </c>
      <c r="C173" t="s">
        <v>363</v>
      </c>
      <c r="D173" t="s">
        <v>30</v>
      </c>
      <c r="E173" t="s">
        <v>29</v>
      </c>
      <c r="F173" t="s">
        <v>31</v>
      </c>
      <c r="G173" t="s">
        <v>31</v>
      </c>
      <c r="H173" t="s">
        <v>31</v>
      </c>
      <c r="I173" t="b">
        <f t="shared" si="2"/>
        <v>1</v>
      </c>
    </row>
    <row r="174" spans="1:9">
      <c r="A174">
        <v>451</v>
      </c>
      <c r="B174" t="s">
        <v>2817</v>
      </c>
      <c r="C174" t="s">
        <v>364</v>
      </c>
      <c r="D174" t="s">
        <v>30</v>
      </c>
      <c r="E174" t="s">
        <v>29</v>
      </c>
      <c r="F174" t="s">
        <v>31</v>
      </c>
      <c r="G174" t="s">
        <v>31</v>
      </c>
      <c r="H174" t="s">
        <v>31</v>
      </c>
      <c r="I174" t="b">
        <f t="shared" si="2"/>
        <v>1</v>
      </c>
    </row>
    <row r="175" spans="1:9">
      <c r="A175">
        <v>352</v>
      </c>
      <c r="B175" t="s">
        <v>2818</v>
      </c>
      <c r="C175" t="s">
        <v>365</v>
      </c>
      <c r="D175" t="s">
        <v>30</v>
      </c>
      <c r="E175" t="s">
        <v>29</v>
      </c>
      <c r="F175" t="s">
        <v>31</v>
      </c>
      <c r="G175" t="s">
        <v>31</v>
      </c>
      <c r="H175" t="s">
        <v>31</v>
      </c>
      <c r="I175" t="b">
        <f t="shared" si="2"/>
        <v>1</v>
      </c>
    </row>
    <row r="176" spans="1:9">
      <c r="A176">
        <v>350</v>
      </c>
      <c r="B176" t="s">
        <v>2819</v>
      </c>
      <c r="C176" t="s">
        <v>366</v>
      </c>
      <c r="D176" t="s">
        <v>30</v>
      </c>
      <c r="E176" t="s">
        <v>29</v>
      </c>
      <c r="F176" t="s">
        <v>31</v>
      </c>
      <c r="G176" t="s">
        <v>31</v>
      </c>
      <c r="H176" t="s">
        <v>31</v>
      </c>
      <c r="I176" t="b">
        <f t="shared" si="2"/>
        <v>1</v>
      </c>
    </row>
    <row r="177" spans="1:10">
      <c r="A177">
        <v>351</v>
      </c>
      <c r="B177" t="s">
        <v>2820</v>
      </c>
      <c r="C177" t="s">
        <v>367</v>
      </c>
      <c r="D177" t="s">
        <v>30</v>
      </c>
      <c r="E177" t="s">
        <v>29</v>
      </c>
      <c r="F177" t="s">
        <v>31</v>
      </c>
      <c r="G177" t="s">
        <v>31</v>
      </c>
      <c r="H177" t="s">
        <v>31</v>
      </c>
      <c r="I177" t="b">
        <f t="shared" si="2"/>
        <v>1</v>
      </c>
    </row>
    <row r="178" spans="1:10">
      <c r="A178">
        <v>593</v>
      </c>
      <c r="B178" t="s">
        <v>2821</v>
      </c>
      <c r="C178" t="s">
        <v>368</v>
      </c>
      <c r="D178" t="s">
        <v>30</v>
      </c>
      <c r="E178" t="s">
        <v>29</v>
      </c>
      <c r="F178" t="s">
        <v>37</v>
      </c>
      <c r="G178" t="s">
        <v>37</v>
      </c>
      <c r="H178" t="s">
        <v>37</v>
      </c>
      <c r="I178" t="b">
        <f t="shared" si="2"/>
        <v>1</v>
      </c>
    </row>
    <row r="179" spans="1:10">
      <c r="A179">
        <v>78</v>
      </c>
      <c r="B179" t="s">
        <v>2822</v>
      </c>
      <c r="C179" t="s">
        <v>369</v>
      </c>
      <c r="D179" t="s">
        <v>30</v>
      </c>
      <c r="E179" t="s">
        <v>29</v>
      </c>
      <c r="F179" t="s">
        <v>31</v>
      </c>
      <c r="G179" t="s">
        <v>31</v>
      </c>
      <c r="H179" t="s">
        <v>31</v>
      </c>
      <c r="I179" t="b">
        <f t="shared" si="2"/>
        <v>1</v>
      </c>
    </row>
    <row r="180" spans="1:10">
      <c r="A180">
        <v>80</v>
      </c>
      <c r="B180" t="s">
        <v>2823</v>
      </c>
      <c r="C180" t="s">
        <v>370</v>
      </c>
      <c r="D180" t="s">
        <v>30</v>
      </c>
      <c r="E180" t="s">
        <v>29</v>
      </c>
      <c r="F180" t="s">
        <v>31</v>
      </c>
      <c r="G180" t="s">
        <v>31</v>
      </c>
      <c r="H180" t="s">
        <v>31</v>
      </c>
      <c r="I180" t="b">
        <f t="shared" si="2"/>
        <v>1</v>
      </c>
    </row>
    <row r="181" spans="1:10">
      <c r="A181">
        <v>77</v>
      </c>
      <c r="B181" t="s">
        <v>2824</v>
      </c>
      <c r="C181" s="1" t="s">
        <v>371</v>
      </c>
      <c r="D181" t="s">
        <v>30</v>
      </c>
      <c r="E181" t="s">
        <v>29</v>
      </c>
      <c r="F181" t="s">
        <v>31</v>
      </c>
      <c r="G181" t="s">
        <v>31</v>
      </c>
      <c r="H181" t="s">
        <v>31</v>
      </c>
      <c r="I181" t="b">
        <f t="shared" si="2"/>
        <v>1</v>
      </c>
      <c r="J181" t="s">
        <v>2825</v>
      </c>
    </row>
    <row r="182" spans="1:10">
      <c r="A182">
        <v>79</v>
      </c>
      <c r="B182" t="s">
        <v>2826</v>
      </c>
      <c r="C182" t="s">
        <v>372</v>
      </c>
      <c r="D182" t="s">
        <v>30</v>
      </c>
      <c r="E182" t="s">
        <v>35</v>
      </c>
      <c r="F182" t="s">
        <v>31</v>
      </c>
      <c r="G182" t="s">
        <v>31</v>
      </c>
      <c r="H182" t="s">
        <v>31</v>
      </c>
      <c r="I182" t="b">
        <f t="shared" si="2"/>
        <v>1</v>
      </c>
    </row>
    <row r="183" spans="1:10">
      <c r="A183">
        <v>736</v>
      </c>
      <c r="B183" t="s">
        <v>2827</v>
      </c>
      <c r="C183" t="s">
        <v>373</v>
      </c>
      <c r="D183" t="s">
        <v>30</v>
      </c>
      <c r="E183" t="s">
        <v>29</v>
      </c>
      <c r="F183" t="s">
        <v>31</v>
      </c>
      <c r="G183" t="s">
        <v>31</v>
      </c>
      <c r="H183" t="s">
        <v>31</v>
      </c>
      <c r="I183" t="b">
        <f t="shared" si="2"/>
        <v>1</v>
      </c>
    </row>
    <row r="184" spans="1:10">
      <c r="A184">
        <v>758</v>
      </c>
      <c r="B184" t="s">
        <v>2828</v>
      </c>
      <c r="C184" t="s">
        <v>374</v>
      </c>
      <c r="D184" t="s">
        <v>30</v>
      </c>
      <c r="E184" t="s">
        <v>29</v>
      </c>
      <c r="F184" t="s">
        <v>31</v>
      </c>
      <c r="G184" t="s">
        <v>31</v>
      </c>
      <c r="H184" t="s">
        <v>31</v>
      </c>
      <c r="I184" t="b">
        <f t="shared" si="2"/>
        <v>1</v>
      </c>
    </row>
    <row r="185" spans="1:10">
      <c r="A185">
        <v>756</v>
      </c>
      <c r="B185" t="s">
        <v>2829</v>
      </c>
      <c r="C185" t="s">
        <v>375</v>
      </c>
      <c r="D185" t="s">
        <v>30</v>
      </c>
      <c r="E185" t="s">
        <v>29</v>
      </c>
      <c r="F185" t="s">
        <v>31</v>
      </c>
      <c r="G185" t="s">
        <v>31</v>
      </c>
      <c r="H185" t="s">
        <v>31</v>
      </c>
      <c r="I185" t="b">
        <f t="shared" si="2"/>
        <v>1</v>
      </c>
    </row>
    <row r="186" spans="1:10">
      <c r="A186">
        <v>760</v>
      </c>
      <c r="B186" t="s">
        <v>2830</v>
      </c>
      <c r="C186" t="s">
        <v>376</v>
      </c>
      <c r="D186" t="s">
        <v>30</v>
      </c>
      <c r="E186" t="s">
        <v>29</v>
      </c>
      <c r="F186" t="s">
        <v>31</v>
      </c>
      <c r="G186" t="s">
        <v>31</v>
      </c>
      <c r="H186" t="s">
        <v>31</v>
      </c>
      <c r="I186" t="b">
        <f t="shared" si="2"/>
        <v>1</v>
      </c>
    </row>
    <row r="187" spans="1:10">
      <c r="A187">
        <v>764</v>
      </c>
      <c r="B187" t="s">
        <v>2831</v>
      </c>
      <c r="C187" t="s">
        <v>377</v>
      </c>
      <c r="D187" t="s">
        <v>30</v>
      </c>
      <c r="E187" t="s">
        <v>29</v>
      </c>
      <c r="F187" t="s">
        <v>31</v>
      </c>
      <c r="G187" t="s">
        <v>31</v>
      </c>
      <c r="H187" t="s">
        <v>31</v>
      </c>
      <c r="I187" t="b">
        <f t="shared" si="2"/>
        <v>1</v>
      </c>
    </row>
    <row r="188" spans="1:10">
      <c r="A188">
        <v>755</v>
      </c>
      <c r="B188" t="s">
        <v>2832</v>
      </c>
      <c r="C188" t="s">
        <v>378</v>
      </c>
      <c r="D188" t="s">
        <v>30</v>
      </c>
      <c r="E188" t="s">
        <v>29</v>
      </c>
      <c r="F188" t="s">
        <v>31</v>
      </c>
      <c r="G188" t="s">
        <v>31</v>
      </c>
      <c r="H188" t="s">
        <v>31</v>
      </c>
      <c r="I188" t="b">
        <f t="shared" si="2"/>
        <v>1</v>
      </c>
    </row>
    <row r="189" spans="1:10">
      <c r="A189">
        <v>761</v>
      </c>
      <c r="B189" t="s">
        <v>2833</v>
      </c>
      <c r="C189" t="s">
        <v>839</v>
      </c>
      <c r="D189" t="s">
        <v>30</v>
      </c>
      <c r="E189" t="s">
        <v>42</v>
      </c>
      <c r="F189" t="s">
        <v>37</v>
      </c>
      <c r="G189" t="s">
        <v>37</v>
      </c>
      <c r="H189" t="s">
        <v>45</v>
      </c>
      <c r="I189" t="b">
        <f t="shared" si="2"/>
        <v>1</v>
      </c>
    </row>
    <row r="190" spans="1:10">
      <c r="A190">
        <v>763</v>
      </c>
      <c r="B190" t="s">
        <v>2834</v>
      </c>
      <c r="C190" t="s">
        <v>379</v>
      </c>
      <c r="D190" t="s">
        <v>30</v>
      </c>
      <c r="E190" t="s">
        <v>29</v>
      </c>
      <c r="F190" t="s">
        <v>31</v>
      </c>
      <c r="G190" t="s">
        <v>31</v>
      </c>
      <c r="H190" t="s">
        <v>31</v>
      </c>
      <c r="I190" t="b">
        <f t="shared" si="2"/>
        <v>1</v>
      </c>
    </row>
    <row r="191" spans="1:10">
      <c r="A191">
        <v>145</v>
      </c>
      <c r="B191" t="s">
        <v>2835</v>
      </c>
      <c r="C191" t="s">
        <v>380</v>
      </c>
      <c r="D191" t="s">
        <v>30</v>
      </c>
      <c r="E191" t="s">
        <v>29</v>
      </c>
      <c r="F191" t="s">
        <v>31</v>
      </c>
      <c r="G191" t="s">
        <v>31</v>
      </c>
      <c r="H191" t="s">
        <v>31</v>
      </c>
      <c r="I191" t="b">
        <f t="shared" si="2"/>
        <v>1</v>
      </c>
    </row>
    <row r="192" spans="1:10">
      <c r="A192">
        <v>147</v>
      </c>
      <c r="B192" t="s">
        <v>2836</v>
      </c>
      <c r="C192" t="s">
        <v>186</v>
      </c>
      <c r="D192" t="s">
        <v>30</v>
      </c>
      <c r="E192" t="s">
        <v>60</v>
      </c>
      <c r="F192" t="s">
        <v>45</v>
      </c>
      <c r="G192" t="s">
        <v>45</v>
      </c>
      <c r="H192" t="s">
        <v>45</v>
      </c>
      <c r="I192" t="b">
        <f t="shared" si="2"/>
        <v>1</v>
      </c>
    </row>
    <row r="193" spans="1:10">
      <c r="A193">
        <v>146</v>
      </c>
      <c r="B193" t="s">
        <v>2837</v>
      </c>
      <c r="C193" t="s">
        <v>381</v>
      </c>
      <c r="D193" t="s">
        <v>30</v>
      </c>
      <c r="E193" t="s">
        <v>29</v>
      </c>
      <c r="F193" t="s">
        <v>31</v>
      </c>
      <c r="G193" t="s">
        <v>31</v>
      </c>
      <c r="H193" t="s">
        <v>31</v>
      </c>
      <c r="I193" t="b">
        <f t="shared" si="2"/>
        <v>1</v>
      </c>
    </row>
    <row r="194" spans="1:10">
      <c r="A194">
        <v>166</v>
      </c>
      <c r="B194" t="s">
        <v>2838</v>
      </c>
      <c r="C194" t="s">
        <v>382</v>
      </c>
      <c r="D194" t="s">
        <v>30</v>
      </c>
      <c r="E194" t="s">
        <v>29</v>
      </c>
      <c r="F194" t="s">
        <v>37</v>
      </c>
      <c r="G194" t="s">
        <v>37</v>
      </c>
      <c r="H194" t="s">
        <v>45</v>
      </c>
      <c r="I194" t="b">
        <f t="shared" si="2"/>
        <v>1</v>
      </c>
    </row>
    <row r="195" spans="1:10">
      <c r="A195">
        <v>168</v>
      </c>
      <c r="B195" t="s">
        <v>2839</v>
      </c>
      <c r="C195" t="s">
        <v>383</v>
      </c>
      <c r="D195" t="s">
        <v>30</v>
      </c>
      <c r="E195" t="s">
        <v>231</v>
      </c>
      <c r="F195" t="s">
        <v>31</v>
      </c>
      <c r="G195" t="s">
        <v>31</v>
      </c>
      <c r="H195" t="s">
        <v>31</v>
      </c>
      <c r="I195" t="b">
        <f t="shared" ref="I195:I258" si="3">F195=G195</f>
        <v>1</v>
      </c>
      <c r="J195" t="s">
        <v>2679</v>
      </c>
    </row>
    <row r="196" spans="1:10">
      <c r="A196">
        <v>169</v>
      </c>
      <c r="B196" t="s">
        <v>2840</v>
      </c>
      <c r="C196" t="s">
        <v>384</v>
      </c>
      <c r="D196" t="s">
        <v>30</v>
      </c>
      <c r="E196" t="s">
        <v>35</v>
      </c>
      <c r="F196" t="s">
        <v>31</v>
      </c>
      <c r="G196" t="s">
        <v>31</v>
      </c>
      <c r="H196" t="s">
        <v>31</v>
      </c>
      <c r="I196" t="b">
        <f t="shared" si="3"/>
        <v>1</v>
      </c>
    </row>
    <row r="197" spans="1:10">
      <c r="A197">
        <v>170</v>
      </c>
      <c r="B197" t="s">
        <v>2841</v>
      </c>
      <c r="C197" t="s">
        <v>385</v>
      </c>
      <c r="D197" t="s">
        <v>30</v>
      </c>
      <c r="E197" t="s">
        <v>29</v>
      </c>
      <c r="F197" t="s">
        <v>31</v>
      </c>
      <c r="G197" t="s">
        <v>31</v>
      </c>
      <c r="H197" t="s">
        <v>31</v>
      </c>
      <c r="I197" t="b">
        <f t="shared" si="3"/>
        <v>1</v>
      </c>
    </row>
    <row r="198" spans="1:10">
      <c r="A198">
        <v>167</v>
      </c>
      <c r="B198" t="s">
        <v>2842</v>
      </c>
      <c r="C198" t="s">
        <v>386</v>
      </c>
      <c r="D198" t="s">
        <v>30</v>
      </c>
      <c r="E198" t="s">
        <v>42</v>
      </c>
      <c r="F198" t="s">
        <v>31</v>
      </c>
      <c r="G198" t="s">
        <v>31</v>
      </c>
      <c r="H198" t="s">
        <v>31</v>
      </c>
      <c r="I198" t="b">
        <f t="shared" si="3"/>
        <v>1</v>
      </c>
    </row>
    <row r="199" spans="1:10">
      <c r="A199">
        <v>648</v>
      </c>
      <c r="B199" t="s">
        <v>2843</v>
      </c>
      <c r="C199" t="s">
        <v>387</v>
      </c>
      <c r="D199" t="s">
        <v>30</v>
      </c>
      <c r="E199" t="s">
        <v>29</v>
      </c>
      <c r="F199" t="s">
        <v>31</v>
      </c>
      <c r="G199" t="s">
        <v>31</v>
      </c>
      <c r="H199" t="s">
        <v>31</v>
      </c>
      <c r="I199" t="b">
        <f t="shared" si="3"/>
        <v>1</v>
      </c>
    </row>
    <row r="200" spans="1:10">
      <c r="A200">
        <v>630</v>
      </c>
      <c r="B200" t="s">
        <v>2844</v>
      </c>
      <c r="C200" t="s">
        <v>388</v>
      </c>
      <c r="D200" t="s">
        <v>30</v>
      </c>
      <c r="E200" t="s">
        <v>29</v>
      </c>
      <c r="F200" t="s">
        <v>31</v>
      </c>
      <c r="G200" t="s">
        <v>31</v>
      </c>
      <c r="H200" t="s">
        <v>31</v>
      </c>
      <c r="I200" t="b">
        <f t="shared" si="3"/>
        <v>1</v>
      </c>
    </row>
    <row r="201" spans="1:10">
      <c r="A201">
        <v>634</v>
      </c>
      <c r="B201" t="s">
        <v>2845</v>
      </c>
      <c r="C201" t="s">
        <v>389</v>
      </c>
      <c r="D201" t="s">
        <v>30</v>
      </c>
      <c r="E201" t="s">
        <v>29</v>
      </c>
      <c r="F201" t="s">
        <v>31</v>
      </c>
      <c r="G201" t="s">
        <v>31</v>
      </c>
      <c r="H201" t="s">
        <v>31</v>
      </c>
      <c r="I201" t="b">
        <f t="shared" si="3"/>
        <v>1</v>
      </c>
    </row>
    <row r="202" spans="1:10">
      <c r="A202">
        <v>642</v>
      </c>
      <c r="B202" t="s">
        <v>2846</v>
      </c>
      <c r="C202" t="s">
        <v>390</v>
      </c>
      <c r="D202" t="s">
        <v>30</v>
      </c>
      <c r="E202" t="s">
        <v>29</v>
      </c>
      <c r="F202" t="s">
        <v>31</v>
      </c>
      <c r="G202" t="s">
        <v>31</v>
      </c>
      <c r="H202" t="s">
        <v>31</v>
      </c>
      <c r="I202" t="b">
        <f t="shared" si="3"/>
        <v>1</v>
      </c>
    </row>
    <row r="203" spans="1:10">
      <c r="A203">
        <v>635</v>
      </c>
      <c r="B203" t="s">
        <v>2847</v>
      </c>
      <c r="C203" t="s">
        <v>391</v>
      </c>
      <c r="D203" t="s">
        <v>30</v>
      </c>
      <c r="E203" t="s">
        <v>29</v>
      </c>
      <c r="F203" t="s">
        <v>31</v>
      </c>
      <c r="G203" t="s">
        <v>31</v>
      </c>
      <c r="H203" t="s">
        <v>31</v>
      </c>
      <c r="I203" t="b">
        <f t="shared" si="3"/>
        <v>1</v>
      </c>
    </row>
    <row r="204" spans="1:10">
      <c r="A204">
        <v>644</v>
      </c>
      <c r="B204" t="s">
        <v>2848</v>
      </c>
      <c r="C204" t="s">
        <v>392</v>
      </c>
      <c r="D204" t="s">
        <v>30</v>
      </c>
      <c r="E204" t="s">
        <v>29</v>
      </c>
      <c r="F204" t="s">
        <v>31</v>
      </c>
      <c r="G204" t="s">
        <v>31</v>
      </c>
      <c r="H204" t="s">
        <v>31</v>
      </c>
      <c r="I204" t="b">
        <f t="shared" si="3"/>
        <v>1</v>
      </c>
    </row>
    <row r="205" spans="1:10">
      <c r="A205">
        <v>637</v>
      </c>
      <c r="B205" t="s">
        <v>2849</v>
      </c>
      <c r="C205" t="s">
        <v>393</v>
      </c>
      <c r="D205" t="s">
        <v>30</v>
      </c>
      <c r="E205" t="s">
        <v>29</v>
      </c>
      <c r="F205" t="s">
        <v>31</v>
      </c>
      <c r="G205" t="s">
        <v>31</v>
      </c>
      <c r="H205" t="s">
        <v>31</v>
      </c>
      <c r="I205" t="b">
        <f t="shared" si="3"/>
        <v>1</v>
      </c>
    </row>
    <row r="206" spans="1:10">
      <c r="A206">
        <v>4138</v>
      </c>
      <c r="B206" t="s">
        <v>2850</v>
      </c>
      <c r="C206" t="s">
        <v>394</v>
      </c>
      <c r="D206" t="s">
        <v>30</v>
      </c>
      <c r="E206" t="s">
        <v>29</v>
      </c>
      <c r="F206" t="s">
        <v>45</v>
      </c>
      <c r="G206" t="s">
        <v>45</v>
      </c>
      <c r="H206" t="s">
        <v>31</v>
      </c>
      <c r="I206" t="b">
        <f t="shared" si="3"/>
        <v>1</v>
      </c>
    </row>
    <row r="207" spans="1:10">
      <c r="A207">
        <v>629</v>
      </c>
      <c r="B207" t="s">
        <v>2851</v>
      </c>
      <c r="C207" t="s">
        <v>395</v>
      </c>
      <c r="D207" t="s">
        <v>30</v>
      </c>
      <c r="E207" t="s">
        <v>29</v>
      </c>
      <c r="F207" t="s">
        <v>31</v>
      </c>
      <c r="G207" t="s">
        <v>31</v>
      </c>
      <c r="H207" t="s">
        <v>31</v>
      </c>
      <c r="I207" t="b">
        <f t="shared" si="3"/>
        <v>1</v>
      </c>
    </row>
    <row r="208" spans="1:10">
      <c r="A208">
        <v>639</v>
      </c>
      <c r="B208" t="s">
        <v>2852</v>
      </c>
      <c r="C208" t="s">
        <v>396</v>
      </c>
      <c r="D208" t="s">
        <v>30</v>
      </c>
      <c r="E208" t="s">
        <v>29</v>
      </c>
      <c r="F208" t="s">
        <v>31</v>
      </c>
      <c r="G208" t="s">
        <v>31</v>
      </c>
      <c r="H208" t="s">
        <v>31</v>
      </c>
      <c r="I208" t="b">
        <f t="shared" si="3"/>
        <v>1</v>
      </c>
    </row>
    <row r="209" spans="1:9">
      <c r="A209">
        <v>647</v>
      </c>
      <c r="B209" t="s">
        <v>2853</v>
      </c>
      <c r="C209" t="s">
        <v>397</v>
      </c>
      <c r="D209" t="s">
        <v>30</v>
      </c>
      <c r="E209" t="s">
        <v>29</v>
      </c>
      <c r="F209" t="s">
        <v>31</v>
      </c>
      <c r="G209" t="s">
        <v>31</v>
      </c>
      <c r="H209" t="s">
        <v>31</v>
      </c>
      <c r="I209" t="b">
        <f t="shared" si="3"/>
        <v>1</v>
      </c>
    </row>
    <row r="210" spans="1:9">
      <c r="A210">
        <v>641</v>
      </c>
      <c r="B210" t="s">
        <v>2854</v>
      </c>
      <c r="C210" t="s">
        <v>398</v>
      </c>
      <c r="D210" t="s">
        <v>30</v>
      </c>
      <c r="E210" t="s">
        <v>29</v>
      </c>
      <c r="F210" t="s">
        <v>31</v>
      </c>
      <c r="G210" t="s">
        <v>31</v>
      </c>
      <c r="H210" t="s">
        <v>31</v>
      </c>
      <c r="I210" t="b">
        <f t="shared" si="3"/>
        <v>1</v>
      </c>
    </row>
    <row r="211" spans="1:9">
      <c r="A211">
        <v>638</v>
      </c>
      <c r="B211" t="s">
        <v>2855</v>
      </c>
      <c r="C211" t="s">
        <v>399</v>
      </c>
      <c r="D211" t="s">
        <v>30</v>
      </c>
      <c r="E211" t="s">
        <v>29</v>
      </c>
      <c r="F211" t="s">
        <v>31</v>
      </c>
      <c r="G211" t="s">
        <v>31</v>
      </c>
      <c r="H211" t="s">
        <v>31</v>
      </c>
      <c r="I211" t="b">
        <f t="shared" si="3"/>
        <v>1</v>
      </c>
    </row>
    <row r="212" spans="1:9">
      <c r="A212">
        <v>631</v>
      </c>
      <c r="B212" t="s">
        <v>2856</v>
      </c>
      <c r="C212" t="s">
        <v>400</v>
      </c>
      <c r="D212" t="s">
        <v>30</v>
      </c>
      <c r="E212" t="s">
        <v>29</v>
      </c>
      <c r="F212" t="s">
        <v>31</v>
      </c>
      <c r="G212" t="s">
        <v>31</v>
      </c>
      <c r="H212" t="s">
        <v>31</v>
      </c>
      <c r="I212" t="b">
        <f t="shared" si="3"/>
        <v>1</v>
      </c>
    </row>
    <row r="213" spans="1:9">
      <c r="A213">
        <v>646</v>
      </c>
      <c r="B213" t="s">
        <v>2857</v>
      </c>
      <c r="C213" t="s">
        <v>401</v>
      </c>
      <c r="D213" t="s">
        <v>30</v>
      </c>
      <c r="E213" t="s">
        <v>29</v>
      </c>
      <c r="F213" t="s">
        <v>31</v>
      </c>
      <c r="G213" t="s">
        <v>31</v>
      </c>
      <c r="H213" t="s">
        <v>31</v>
      </c>
      <c r="I213" t="b">
        <f t="shared" si="3"/>
        <v>1</v>
      </c>
    </row>
    <row r="214" spans="1:9">
      <c r="A214">
        <v>346</v>
      </c>
      <c r="B214" t="s">
        <v>2858</v>
      </c>
      <c r="C214" t="s">
        <v>402</v>
      </c>
      <c r="D214" t="s">
        <v>30</v>
      </c>
      <c r="E214" t="s">
        <v>29</v>
      </c>
      <c r="F214" t="s">
        <v>31</v>
      </c>
      <c r="G214" t="s">
        <v>31</v>
      </c>
      <c r="H214" t="s">
        <v>31</v>
      </c>
      <c r="I214" t="b">
        <f t="shared" si="3"/>
        <v>1</v>
      </c>
    </row>
    <row r="215" spans="1:9">
      <c r="A215">
        <v>348</v>
      </c>
      <c r="B215" t="s">
        <v>2859</v>
      </c>
      <c r="C215" t="s">
        <v>403</v>
      </c>
      <c r="D215" t="s">
        <v>30</v>
      </c>
      <c r="E215" t="s">
        <v>29</v>
      </c>
      <c r="F215" t="s">
        <v>31</v>
      </c>
      <c r="G215" t="s">
        <v>31</v>
      </c>
      <c r="H215" t="s">
        <v>31</v>
      </c>
      <c r="I215" t="b">
        <f t="shared" si="3"/>
        <v>1</v>
      </c>
    </row>
    <row r="216" spans="1:9">
      <c r="A216">
        <v>347</v>
      </c>
      <c r="B216" t="s">
        <v>2860</v>
      </c>
      <c r="C216" t="s">
        <v>404</v>
      </c>
      <c r="D216" t="s">
        <v>30</v>
      </c>
      <c r="E216" t="s">
        <v>29</v>
      </c>
      <c r="F216" t="s">
        <v>31</v>
      </c>
      <c r="G216" t="s">
        <v>31</v>
      </c>
      <c r="H216" t="s">
        <v>31</v>
      </c>
      <c r="I216" t="b">
        <f t="shared" si="3"/>
        <v>1</v>
      </c>
    </row>
    <row r="217" spans="1:9">
      <c r="A217">
        <v>136</v>
      </c>
      <c r="B217" t="s">
        <v>2861</v>
      </c>
      <c r="C217" t="s">
        <v>405</v>
      </c>
      <c r="D217" t="s">
        <v>30</v>
      </c>
      <c r="E217" t="s">
        <v>29</v>
      </c>
      <c r="F217" t="s">
        <v>31</v>
      </c>
      <c r="G217" t="s">
        <v>31</v>
      </c>
      <c r="H217" t="s">
        <v>31</v>
      </c>
      <c r="I217" t="b">
        <f t="shared" si="3"/>
        <v>1</v>
      </c>
    </row>
    <row r="218" spans="1:9">
      <c r="A218">
        <v>825</v>
      </c>
      <c r="B218" t="s">
        <v>2862</v>
      </c>
      <c r="C218" t="s">
        <v>406</v>
      </c>
      <c r="D218" t="s">
        <v>30</v>
      </c>
      <c r="E218" t="s">
        <v>29</v>
      </c>
      <c r="F218" t="s">
        <v>31</v>
      </c>
      <c r="G218" t="s">
        <v>31</v>
      </c>
      <c r="H218" t="s">
        <v>31</v>
      </c>
      <c r="I218" t="b">
        <f t="shared" si="3"/>
        <v>1</v>
      </c>
    </row>
    <row r="219" spans="1:9">
      <c r="A219">
        <v>391</v>
      </c>
      <c r="B219" t="s">
        <v>2863</v>
      </c>
      <c r="C219" t="s">
        <v>407</v>
      </c>
      <c r="D219" t="s">
        <v>30</v>
      </c>
      <c r="E219" t="s">
        <v>29</v>
      </c>
      <c r="F219" t="s">
        <v>31</v>
      </c>
      <c r="G219" t="s">
        <v>31</v>
      </c>
      <c r="H219" t="s">
        <v>31</v>
      </c>
      <c r="I219" t="b">
        <f t="shared" si="3"/>
        <v>1</v>
      </c>
    </row>
    <row r="220" spans="1:9">
      <c r="A220">
        <v>390</v>
      </c>
      <c r="B220" t="s">
        <v>2864</v>
      </c>
      <c r="C220" t="s">
        <v>408</v>
      </c>
      <c r="D220" t="s">
        <v>30</v>
      </c>
      <c r="E220" t="s">
        <v>29</v>
      </c>
      <c r="F220" t="s">
        <v>31</v>
      </c>
      <c r="G220" t="s">
        <v>31</v>
      </c>
      <c r="H220" t="s">
        <v>31</v>
      </c>
      <c r="I220" t="b">
        <f t="shared" si="3"/>
        <v>1</v>
      </c>
    </row>
    <row r="221" spans="1:9">
      <c r="A221">
        <v>312</v>
      </c>
      <c r="B221" t="s">
        <v>2865</v>
      </c>
      <c r="C221" t="s">
        <v>409</v>
      </c>
      <c r="D221" t="s">
        <v>30</v>
      </c>
      <c r="E221" t="s">
        <v>29</v>
      </c>
      <c r="F221" t="s">
        <v>31</v>
      </c>
      <c r="G221" t="s">
        <v>31</v>
      </c>
      <c r="H221" t="s">
        <v>31</v>
      </c>
      <c r="I221" t="b">
        <f t="shared" si="3"/>
        <v>1</v>
      </c>
    </row>
    <row r="222" spans="1:9">
      <c r="A222">
        <v>313</v>
      </c>
      <c r="B222" t="s">
        <v>2866</v>
      </c>
      <c r="C222" t="s">
        <v>840</v>
      </c>
      <c r="D222" t="s">
        <v>30</v>
      </c>
      <c r="E222" t="s">
        <v>35</v>
      </c>
      <c r="F222" t="s">
        <v>37</v>
      </c>
      <c r="G222" t="s">
        <v>37</v>
      </c>
      <c r="H222" t="s">
        <v>37</v>
      </c>
      <c r="I222" t="b">
        <f t="shared" si="3"/>
        <v>1</v>
      </c>
    </row>
    <row r="223" spans="1:9">
      <c r="A223">
        <v>311</v>
      </c>
      <c r="B223" t="s">
        <v>2867</v>
      </c>
      <c r="C223" t="s">
        <v>410</v>
      </c>
      <c r="D223" t="s">
        <v>30</v>
      </c>
      <c r="E223" t="s">
        <v>29</v>
      </c>
      <c r="F223" t="s">
        <v>31</v>
      </c>
      <c r="G223" t="s">
        <v>31</v>
      </c>
      <c r="H223" t="s">
        <v>31</v>
      </c>
      <c r="I223" t="b">
        <f t="shared" si="3"/>
        <v>1</v>
      </c>
    </row>
    <row r="224" spans="1:9">
      <c r="A224">
        <v>322</v>
      </c>
      <c r="B224" t="s">
        <v>2868</v>
      </c>
      <c r="C224" t="s">
        <v>411</v>
      </c>
      <c r="D224" t="s">
        <v>30</v>
      </c>
      <c r="E224" t="s">
        <v>29</v>
      </c>
      <c r="F224" t="s">
        <v>31</v>
      </c>
      <c r="G224" t="s">
        <v>31</v>
      </c>
      <c r="H224" t="s">
        <v>31</v>
      </c>
      <c r="I224" t="b">
        <f t="shared" si="3"/>
        <v>1</v>
      </c>
    </row>
    <row r="225" spans="1:9">
      <c r="A225">
        <v>940</v>
      </c>
      <c r="B225" t="s">
        <v>2869</v>
      </c>
      <c r="C225" t="s">
        <v>412</v>
      </c>
      <c r="D225" t="s">
        <v>30</v>
      </c>
      <c r="E225" t="s">
        <v>29</v>
      </c>
      <c r="F225" t="s">
        <v>31</v>
      </c>
      <c r="G225" t="s">
        <v>31</v>
      </c>
      <c r="H225" t="s">
        <v>31</v>
      </c>
      <c r="I225" t="b">
        <f t="shared" si="3"/>
        <v>1</v>
      </c>
    </row>
    <row r="226" spans="1:9">
      <c r="A226">
        <v>413</v>
      </c>
      <c r="B226" t="s">
        <v>2870</v>
      </c>
      <c r="C226" t="s">
        <v>413</v>
      </c>
      <c r="D226" t="s">
        <v>30</v>
      </c>
      <c r="E226" t="s">
        <v>29</v>
      </c>
      <c r="F226" t="s">
        <v>31</v>
      </c>
      <c r="G226" t="s">
        <v>31</v>
      </c>
      <c r="H226" t="s">
        <v>31</v>
      </c>
      <c r="I226" t="b">
        <f t="shared" si="3"/>
        <v>1</v>
      </c>
    </row>
    <row r="227" spans="1:9">
      <c r="A227">
        <v>412</v>
      </c>
      <c r="B227" t="s">
        <v>2871</v>
      </c>
      <c r="C227" t="s">
        <v>414</v>
      </c>
      <c r="D227" t="s">
        <v>30</v>
      </c>
      <c r="E227" t="s">
        <v>54</v>
      </c>
      <c r="F227" t="s">
        <v>31</v>
      </c>
      <c r="G227" t="s">
        <v>31</v>
      </c>
      <c r="H227" t="s">
        <v>31</v>
      </c>
      <c r="I227" t="b">
        <f t="shared" si="3"/>
        <v>1</v>
      </c>
    </row>
    <row r="228" spans="1:9">
      <c r="A228">
        <v>415</v>
      </c>
      <c r="B228" t="s">
        <v>2872</v>
      </c>
      <c r="C228" t="s">
        <v>415</v>
      </c>
      <c r="D228" t="s">
        <v>30</v>
      </c>
      <c r="E228" t="s">
        <v>29</v>
      </c>
      <c r="F228" t="s">
        <v>31</v>
      </c>
      <c r="G228" t="s">
        <v>31</v>
      </c>
      <c r="H228" t="s">
        <v>31</v>
      </c>
      <c r="I228" t="b">
        <f t="shared" si="3"/>
        <v>1</v>
      </c>
    </row>
    <row r="229" spans="1:9">
      <c r="A229">
        <v>414</v>
      </c>
      <c r="B229" t="s">
        <v>2873</v>
      </c>
      <c r="C229" t="s">
        <v>416</v>
      </c>
      <c r="D229" t="s">
        <v>30</v>
      </c>
      <c r="E229" t="s">
        <v>29</v>
      </c>
      <c r="F229" t="s">
        <v>37</v>
      </c>
      <c r="G229" t="s">
        <v>37</v>
      </c>
      <c r="H229" t="s">
        <v>37</v>
      </c>
      <c r="I229" t="b">
        <f t="shared" si="3"/>
        <v>1</v>
      </c>
    </row>
    <row r="230" spans="1:9">
      <c r="A230">
        <v>524</v>
      </c>
      <c r="B230" t="s">
        <v>2874</v>
      </c>
      <c r="C230" t="s">
        <v>417</v>
      </c>
      <c r="D230" t="s">
        <v>30</v>
      </c>
      <c r="E230" t="s">
        <v>29</v>
      </c>
      <c r="F230" t="s">
        <v>31</v>
      </c>
      <c r="G230" t="s">
        <v>31</v>
      </c>
      <c r="H230" t="s">
        <v>31</v>
      </c>
      <c r="I230" t="b">
        <f t="shared" si="3"/>
        <v>1</v>
      </c>
    </row>
    <row r="231" spans="1:9">
      <c r="A231">
        <v>522</v>
      </c>
      <c r="B231" t="s">
        <v>2875</v>
      </c>
      <c r="C231" t="s">
        <v>418</v>
      </c>
      <c r="D231" t="s">
        <v>30</v>
      </c>
      <c r="E231" t="s">
        <v>29</v>
      </c>
      <c r="F231" t="s">
        <v>31</v>
      </c>
      <c r="G231" t="s">
        <v>31</v>
      </c>
      <c r="H231" t="s">
        <v>31</v>
      </c>
      <c r="I231" t="b">
        <f t="shared" si="3"/>
        <v>1</v>
      </c>
    </row>
    <row r="232" spans="1:9">
      <c r="A232">
        <v>523</v>
      </c>
      <c r="B232" t="s">
        <v>2876</v>
      </c>
      <c r="C232" t="s">
        <v>419</v>
      </c>
      <c r="D232" t="s">
        <v>30</v>
      </c>
      <c r="E232" t="s">
        <v>29</v>
      </c>
      <c r="F232" t="s">
        <v>31</v>
      </c>
      <c r="G232" t="s">
        <v>31</v>
      </c>
      <c r="H232" t="s">
        <v>31</v>
      </c>
      <c r="I232" t="b">
        <f t="shared" si="3"/>
        <v>1</v>
      </c>
    </row>
    <row r="233" spans="1:9">
      <c r="A233">
        <v>397</v>
      </c>
      <c r="B233" t="s">
        <v>2877</v>
      </c>
      <c r="C233" t="s">
        <v>420</v>
      </c>
      <c r="D233" t="s">
        <v>30</v>
      </c>
      <c r="E233" t="s">
        <v>29</v>
      </c>
      <c r="F233" t="s">
        <v>31</v>
      </c>
      <c r="G233" t="s">
        <v>31</v>
      </c>
      <c r="H233" t="s">
        <v>31</v>
      </c>
      <c r="I233" t="b">
        <f t="shared" si="3"/>
        <v>1</v>
      </c>
    </row>
    <row r="234" spans="1:9">
      <c r="A234">
        <v>578</v>
      </c>
      <c r="B234" t="s">
        <v>2878</v>
      </c>
      <c r="C234" t="s">
        <v>421</v>
      </c>
      <c r="D234" t="s">
        <v>30</v>
      </c>
      <c r="E234" t="s">
        <v>29</v>
      </c>
      <c r="F234" t="s">
        <v>31</v>
      </c>
      <c r="G234" t="s">
        <v>31</v>
      </c>
      <c r="H234" t="s">
        <v>31</v>
      </c>
      <c r="I234" t="b">
        <f t="shared" si="3"/>
        <v>1</v>
      </c>
    </row>
    <row r="235" spans="1:9">
      <c r="A235">
        <v>580</v>
      </c>
      <c r="B235" t="s">
        <v>2879</v>
      </c>
      <c r="C235" t="s">
        <v>422</v>
      </c>
      <c r="D235" t="s">
        <v>30</v>
      </c>
      <c r="E235" t="s">
        <v>29</v>
      </c>
      <c r="F235" t="s">
        <v>31</v>
      </c>
      <c r="G235" t="s">
        <v>31</v>
      </c>
      <c r="H235" t="s">
        <v>31</v>
      </c>
      <c r="I235" t="b">
        <f t="shared" si="3"/>
        <v>1</v>
      </c>
    </row>
    <row r="236" spans="1:9">
      <c r="A236">
        <v>579</v>
      </c>
      <c r="B236" t="s">
        <v>2880</v>
      </c>
      <c r="C236" t="s">
        <v>423</v>
      </c>
      <c r="D236" t="s">
        <v>30</v>
      </c>
      <c r="E236" t="s">
        <v>29</v>
      </c>
      <c r="F236" t="s">
        <v>31</v>
      </c>
      <c r="G236" t="s">
        <v>31</v>
      </c>
      <c r="H236" t="s">
        <v>31</v>
      </c>
      <c r="I236" t="b">
        <f t="shared" si="3"/>
        <v>1</v>
      </c>
    </row>
    <row r="237" spans="1:9">
      <c r="A237">
        <v>189</v>
      </c>
      <c r="B237" t="s">
        <v>2881</v>
      </c>
      <c r="C237" t="s">
        <v>424</v>
      </c>
      <c r="D237" t="s">
        <v>30</v>
      </c>
      <c r="E237" t="s">
        <v>29</v>
      </c>
      <c r="F237" t="s">
        <v>31</v>
      </c>
      <c r="G237" t="s">
        <v>31</v>
      </c>
      <c r="H237" t="s">
        <v>31</v>
      </c>
      <c r="I237" t="b">
        <f t="shared" si="3"/>
        <v>1</v>
      </c>
    </row>
    <row r="238" spans="1:9">
      <c r="A238">
        <v>190</v>
      </c>
      <c r="B238" t="s">
        <v>2882</v>
      </c>
      <c r="C238" t="s">
        <v>425</v>
      </c>
      <c r="D238" t="s">
        <v>30</v>
      </c>
      <c r="E238" t="s">
        <v>29</v>
      </c>
      <c r="F238" t="s">
        <v>31</v>
      </c>
      <c r="G238" t="s">
        <v>31</v>
      </c>
      <c r="H238" t="s">
        <v>31</v>
      </c>
      <c r="I238" t="b">
        <f t="shared" si="3"/>
        <v>1</v>
      </c>
    </row>
    <row r="239" spans="1:9">
      <c r="A239">
        <v>735</v>
      </c>
      <c r="B239" t="s">
        <v>2883</v>
      </c>
      <c r="C239" t="s">
        <v>426</v>
      </c>
      <c r="D239" t="s">
        <v>30</v>
      </c>
      <c r="E239" t="s">
        <v>29</v>
      </c>
      <c r="F239" t="s">
        <v>31</v>
      </c>
      <c r="G239" t="s">
        <v>31</v>
      </c>
      <c r="H239" t="s">
        <v>31</v>
      </c>
      <c r="I239" t="b">
        <f t="shared" si="3"/>
        <v>1</v>
      </c>
    </row>
    <row r="240" spans="1:9">
      <c r="A240">
        <v>199</v>
      </c>
      <c r="B240" t="s">
        <v>2884</v>
      </c>
      <c r="C240" t="s">
        <v>427</v>
      </c>
      <c r="D240" t="s">
        <v>30</v>
      </c>
      <c r="E240" t="s">
        <v>29</v>
      </c>
      <c r="F240" t="s">
        <v>31</v>
      </c>
      <c r="G240" t="s">
        <v>31</v>
      </c>
      <c r="H240" t="s">
        <v>31</v>
      </c>
      <c r="I240" t="b">
        <f t="shared" si="3"/>
        <v>1</v>
      </c>
    </row>
    <row r="241" spans="1:10">
      <c r="A241">
        <v>198</v>
      </c>
      <c r="B241" t="s">
        <v>2885</v>
      </c>
      <c r="C241" t="s">
        <v>428</v>
      </c>
      <c r="D241" t="s">
        <v>30</v>
      </c>
      <c r="E241" t="s">
        <v>231</v>
      </c>
      <c r="F241" t="s">
        <v>31</v>
      </c>
      <c r="G241" t="s">
        <v>31</v>
      </c>
      <c r="H241" t="s">
        <v>31</v>
      </c>
      <c r="I241" t="b">
        <f t="shared" si="3"/>
        <v>1</v>
      </c>
      <c r="J241" t="s">
        <v>2679</v>
      </c>
    </row>
    <row r="242" spans="1:10">
      <c r="A242">
        <v>339</v>
      </c>
      <c r="B242" t="s">
        <v>2886</v>
      </c>
      <c r="C242" t="s">
        <v>429</v>
      </c>
      <c r="D242" t="s">
        <v>30</v>
      </c>
      <c r="E242" t="s">
        <v>29</v>
      </c>
      <c r="F242" t="s">
        <v>31</v>
      </c>
      <c r="G242" t="s">
        <v>31</v>
      </c>
      <c r="H242" t="s">
        <v>31</v>
      </c>
      <c r="I242" t="b">
        <f t="shared" si="3"/>
        <v>1</v>
      </c>
    </row>
    <row r="243" spans="1:10">
      <c r="A243">
        <v>865</v>
      </c>
      <c r="B243" t="s">
        <v>2887</v>
      </c>
      <c r="C243" t="s">
        <v>430</v>
      </c>
      <c r="D243" t="s">
        <v>30</v>
      </c>
      <c r="E243" t="s">
        <v>29</v>
      </c>
      <c r="F243" t="s">
        <v>31</v>
      </c>
      <c r="G243" t="s">
        <v>31</v>
      </c>
      <c r="H243" t="s">
        <v>31</v>
      </c>
      <c r="I243" t="b">
        <f t="shared" si="3"/>
        <v>1</v>
      </c>
    </row>
    <row r="244" spans="1:10">
      <c r="A244">
        <v>860</v>
      </c>
      <c r="B244" t="s">
        <v>2888</v>
      </c>
      <c r="C244" t="s">
        <v>431</v>
      </c>
      <c r="D244" t="s">
        <v>30</v>
      </c>
      <c r="E244" t="s">
        <v>29</v>
      </c>
      <c r="F244" t="s">
        <v>31</v>
      </c>
      <c r="G244" t="s">
        <v>31</v>
      </c>
      <c r="H244" t="s">
        <v>31</v>
      </c>
      <c r="I244" t="b">
        <f t="shared" si="3"/>
        <v>1</v>
      </c>
    </row>
    <row r="245" spans="1:10">
      <c r="A245">
        <v>921</v>
      </c>
      <c r="B245" t="s">
        <v>2889</v>
      </c>
      <c r="C245" t="s">
        <v>432</v>
      </c>
      <c r="D245" t="s">
        <v>30</v>
      </c>
      <c r="E245" t="s">
        <v>54</v>
      </c>
      <c r="F245" t="s">
        <v>37</v>
      </c>
      <c r="G245" t="s">
        <v>37</v>
      </c>
      <c r="H245" t="s">
        <v>45</v>
      </c>
      <c r="I245" t="b">
        <f t="shared" si="3"/>
        <v>1</v>
      </c>
    </row>
    <row r="246" spans="1:10">
      <c r="A246">
        <v>866</v>
      </c>
      <c r="B246" t="s">
        <v>2890</v>
      </c>
      <c r="C246" t="s">
        <v>433</v>
      </c>
      <c r="D246" t="s">
        <v>30</v>
      </c>
      <c r="E246" t="s">
        <v>29</v>
      </c>
      <c r="F246" t="s">
        <v>31</v>
      </c>
      <c r="G246" t="s">
        <v>31</v>
      </c>
      <c r="H246" t="s">
        <v>31</v>
      </c>
      <c r="I246" t="b">
        <f t="shared" si="3"/>
        <v>1</v>
      </c>
    </row>
    <row r="247" spans="1:10">
      <c r="A247">
        <v>867</v>
      </c>
      <c r="B247" t="s">
        <v>2891</v>
      </c>
      <c r="C247" t="s">
        <v>434</v>
      </c>
      <c r="D247" t="s">
        <v>30</v>
      </c>
      <c r="E247" t="s">
        <v>29</v>
      </c>
      <c r="F247" t="s">
        <v>31</v>
      </c>
      <c r="G247" t="s">
        <v>31</v>
      </c>
      <c r="H247" t="s">
        <v>31</v>
      </c>
      <c r="I247" t="b">
        <f t="shared" si="3"/>
        <v>1</v>
      </c>
    </row>
    <row r="248" spans="1:10">
      <c r="A248">
        <v>869</v>
      </c>
      <c r="B248" t="s">
        <v>2892</v>
      </c>
      <c r="C248" t="s">
        <v>435</v>
      </c>
      <c r="D248" t="s">
        <v>36</v>
      </c>
      <c r="E248" t="s">
        <v>54</v>
      </c>
      <c r="F248" t="s">
        <v>31</v>
      </c>
      <c r="G248" t="s">
        <v>31</v>
      </c>
      <c r="H248" t="s">
        <v>31</v>
      </c>
      <c r="I248" t="b">
        <f t="shared" si="3"/>
        <v>1</v>
      </c>
    </row>
    <row r="249" spans="1:10">
      <c r="A249">
        <v>859</v>
      </c>
      <c r="B249" t="s">
        <v>2893</v>
      </c>
      <c r="C249" t="s">
        <v>436</v>
      </c>
      <c r="D249" t="s">
        <v>30</v>
      </c>
      <c r="E249" t="s">
        <v>29</v>
      </c>
      <c r="F249" t="s">
        <v>31</v>
      </c>
      <c r="G249" t="s">
        <v>31</v>
      </c>
      <c r="H249" t="s">
        <v>31</v>
      </c>
      <c r="I249" t="b">
        <f t="shared" si="3"/>
        <v>1</v>
      </c>
    </row>
    <row r="250" spans="1:10">
      <c r="A250">
        <v>858</v>
      </c>
      <c r="B250" t="s">
        <v>2894</v>
      </c>
      <c r="C250" t="s">
        <v>437</v>
      </c>
      <c r="D250" t="s">
        <v>30</v>
      </c>
      <c r="E250" t="s">
        <v>29</v>
      </c>
      <c r="F250" t="s">
        <v>31</v>
      </c>
      <c r="G250" t="s">
        <v>31</v>
      </c>
      <c r="H250" t="s">
        <v>31</v>
      </c>
      <c r="I250" t="b">
        <f t="shared" si="3"/>
        <v>1</v>
      </c>
    </row>
    <row r="251" spans="1:10">
      <c r="A251">
        <v>863</v>
      </c>
      <c r="B251" t="s">
        <v>2895</v>
      </c>
      <c r="C251" t="s">
        <v>438</v>
      </c>
      <c r="D251" t="s">
        <v>30</v>
      </c>
      <c r="E251" t="s">
        <v>29</v>
      </c>
      <c r="F251" t="s">
        <v>31</v>
      </c>
      <c r="G251" t="s">
        <v>31</v>
      </c>
      <c r="H251" t="s">
        <v>31</v>
      </c>
      <c r="I251" t="b">
        <f t="shared" si="3"/>
        <v>1</v>
      </c>
    </row>
    <row r="252" spans="1:10">
      <c r="A252">
        <v>856</v>
      </c>
      <c r="B252" t="s">
        <v>2896</v>
      </c>
      <c r="C252" t="s">
        <v>439</v>
      </c>
      <c r="D252" t="s">
        <v>30</v>
      </c>
      <c r="E252" t="s">
        <v>29</v>
      </c>
      <c r="F252" t="s">
        <v>37</v>
      </c>
      <c r="G252" t="s">
        <v>37</v>
      </c>
      <c r="H252" t="s">
        <v>45</v>
      </c>
      <c r="I252" t="b">
        <f t="shared" si="3"/>
        <v>1</v>
      </c>
    </row>
    <row r="253" spans="1:10">
      <c r="A253">
        <v>855</v>
      </c>
      <c r="B253" t="s">
        <v>2897</v>
      </c>
      <c r="C253" t="s">
        <v>440</v>
      </c>
      <c r="D253" t="s">
        <v>36</v>
      </c>
      <c r="E253" t="s">
        <v>29</v>
      </c>
      <c r="F253" t="s">
        <v>31</v>
      </c>
      <c r="G253" t="s">
        <v>31</v>
      </c>
      <c r="H253" t="s">
        <v>31</v>
      </c>
      <c r="I253" t="b">
        <f t="shared" si="3"/>
        <v>1</v>
      </c>
    </row>
    <row r="254" spans="1:10">
      <c r="A254">
        <v>612</v>
      </c>
      <c r="B254" t="s">
        <v>2898</v>
      </c>
      <c r="C254" t="s">
        <v>441</v>
      </c>
      <c r="D254" t="s">
        <v>36</v>
      </c>
      <c r="E254" t="s">
        <v>29</v>
      </c>
      <c r="F254" t="s">
        <v>31</v>
      </c>
      <c r="G254" t="s">
        <v>31</v>
      </c>
      <c r="H254" t="s">
        <v>31</v>
      </c>
      <c r="I254" t="b">
        <f t="shared" si="3"/>
        <v>1</v>
      </c>
    </row>
    <row r="255" spans="1:10">
      <c r="A255">
        <v>340</v>
      </c>
      <c r="B255" t="s">
        <v>2899</v>
      </c>
      <c r="C255" t="s">
        <v>442</v>
      </c>
      <c r="D255" t="s">
        <v>30</v>
      </c>
      <c r="E255" t="s">
        <v>29</v>
      </c>
      <c r="F255" t="s">
        <v>31</v>
      </c>
      <c r="G255" t="s">
        <v>31</v>
      </c>
      <c r="H255" t="s">
        <v>31</v>
      </c>
      <c r="I255" t="b">
        <f t="shared" si="3"/>
        <v>1</v>
      </c>
    </row>
    <row r="256" spans="1:10">
      <c r="A256">
        <v>344</v>
      </c>
      <c r="B256" t="s">
        <v>2900</v>
      </c>
      <c r="C256" t="s">
        <v>443</v>
      </c>
      <c r="D256" t="s">
        <v>30</v>
      </c>
      <c r="E256" t="s">
        <v>29</v>
      </c>
      <c r="F256" t="s">
        <v>31</v>
      </c>
      <c r="G256" t="s">
        <v>31</v>
      </c>
      <c r="H256" t="s">
        <v>31</v>
      </c>
      <c r="I256" t="b">
        <f t="shared" si="3"/>
        <v>1</v>
      </c>
    </row>
    <row r="257" spans="1:9">
      <c r="A257">
        <v>341</v>
      </c>
      <c r="B257" t="s">
        <v>2901</v>
      </c>
      <c r="C257" t="s">
        <v>444</v>
      </c>
      <c r="D257" t="s">
        <v>30</v>
      </c>
      <c r="E257" t="s">
        <v>29</v>
      </c>
      <c r="F257" t="s">
        <v>31</v>
      </c>
      <c r="G257" t="s">
        <v>31</v>
      </c>
      <c r="H257" t="s">
        <v>31</v>
      </c>
      <c r="I257" t="b">
        <f t="shared" si="3"/>
        <v>1</v>
      </c>
    </row>
    <row r="258" spans="1:9">
      <c r="A258">
        <v>343</v>
      </c>
      <c r="B258" t="s">
        <v>2902</v>
      </c>
      <c r="C258" t="s">
        <v>445</v>
      </c>
      <c r="D258" t="s">
        <v>30</v>
      </c>
      <c r="E258" t="s">
        <v>29</v>
      </c>
      <c r="F258" t="s">
        <v>31</v>
      </c>
      <c r="G258" t="s">
        <v>31</v>
      </c>
      <c r="H258" t="s">
        <v>31</v>
      </c>
      <c r="I258" t="b">
        <f t="shared" si="3"/>
        <v>1</v>
      </c>
    </row>
    <row r="259" spans="1:9">
      <c r="A259">
        <v>594</v>
      </c>
      <c r="B259" t="s">
        <v>2903</v>
      </c>
      <c r="C259" t="s">
        <v>446</v>
      </c>
      <c r="D259" t="s">
        <v>30</v>
      </c>
      <c r="E259" t="s">
        <v>29</v>
      </c>
      <c r="F259" t="s">
        <v>31</v>
      </c>
      <c r="G259" t="s">
        <v>31</v>
      </c>
      <c r="H259" t="s">
        <v>31</v>
      </c>
      <c r="I259" t="b">
        <f t="shared" ref="I259:I322" si="4">F259=G259</f>
        <v>1</v>
      </c>
    </row>
    <row r="260" spans="1:9">
      <c r="A260">
        <v>659</v>
      </c>
      <c r="B260" t="s">
        <v>2904</v>
      </c>
      <c r="C260" t="s">
        <v>447</v>
      </c>
      <c r="D260" t="s">
        <v>30</v>
      </c>
      <c r="E260" t="s">
        <v>29</v>
      </c>
      <c r="F260" t="s">
        <v>31</v>
      </c>
      <c r="G260" t="s">
        <v>31</v>
      </c>
      <c r="H260" t="s">
        <v>31</v>
      </c>
      <c r="I260" t="b">
        <f t="shared" si="4"/>
        <v>1</v>
      </c>
    </row>
    <row r="261" spans="1:9">
      <c r="A261">
        <v>658</v>
      </c>
      <c r="B261" t="s">
        <v>2905</v>
      </c>
      <c r="C261" t="s">
        <v>448</v>
      </c>
      <c r="D261" t="s">
        <v>30</v>
      </c>
      <c r="E261" t="s">
        <v>29</v>
      </c>
      <c r="F261" t="s">
        <v>31</v>
      </c>
      <c r="G261" t="s">
        <v>31</v>
      </c>
      <c r="H261" t="s">
        <v>31</v>
      </c>
      <c r="I261" t="b">
        <f t="shared" si="4"/>
        <v>1</v>
      </c>
    </row>
    <row r="262" spans="1:9">
      <c r="A262">
        <v>276</v>
      </c>
      <c r="B262" t="s">
        <v>2906</v>
      </c>
      <c r="C262" t="s">
        <v>449</v>
      </c>
      <c r="D262" t="s">
        <v>30</v>
      </c>
      <c r="E262" t="s">
        <v>42</v>
      </c>
      <c r="F262" t="s">
        <v>31</v>
      </c>
      <c r="G262" t="s">
        <v>31</v>
      </c>
      <c r="H262" t="s">
        <v>31</v>
      </c>
      <c r="I262" t="b">
        <f t="shared" si="4"/>
        <v>1</v>
      </c>
    </row>
    <row r="263" spans="1:9">
      <c r="A263">
        <v>277</v>
      </c>
      <c r="B263" t="s">
        <v>2907</v>
      </c>
      <c r="C263" t="s">
        <v>450</v>
      </c>
      <c r="D263" t="s">
        <v>30</v>
      </c>
      <c r="E263" t="s">
        <v>29</v>
      </c>
      <c r="F263" t="s">
        <v>31</v>
      </c>
      <c r="G263" t="s">
        <v>31</v>
      </c>
      <c r="H263" t="s">
        <v>31</v>
      </c>
      <c r="I263" t="b">
        <f t="shared" si="4"/>
        <v>1</v>
      </c>
    </row>
    <row r="264" spans="1:9">
      <c r="A264">
        <v>766</v>
      </c>
      <c r="B264" t="s">
        <v>2908</v>
      </c>
      <c r="C264" t="s">
        <v>451</v>
      </c>
      <c r="D264" t="s">
        <v>30</v>
      </c>
      <c r="E264" t="s">
        <v>29</v>
      </c>
      <c r="F264" t="s">
        <v>31</v>
      </c>
      <c r="G264" t="s">
        <v>31</v>
      </c>
      <c r="H264" t="s">
        <v>31</v>
      </c>
      <c r="I264" t="b">
        <f t="shared" si="4"/>
        <v>1</v>
      </c>
    </row>
    <row r="265" spans="1:9">
      <c r="A265">
        <v>765</v>
      </c>
      <c r="B265" t="s">
        <v>2909</v>
      </c>
      <c r="C265" t="s">
        <v>452</v>
      </c>
      <c r="D265" t="s">
        <v>30</v>
      </c>
      <c r="E265" t="s">
        <v>29</v>
      </c>
      <c r="F265" t="s">
        <v>31</v>
      </c>
      <c r="G265" t="s">
        <v>31</v>
      </c>
      <c r="H265" t="s">
        <v>31</v>
      </c>
      <c r="I265" t="b">
        <f t="shared" si="4"/>
        <v>1</v>
      </c>
    </row>
    <row r="266" spans="1:9">
      <c r="A266">
        <v>387</v>
      </c>
      <c r="B266" t="s">
        <v>2910</v>
      </c>
      <c r="C266" t="s">
        <v>453</v>
      </c>
      <c r="D266" t="s">
        <v>30</v>
      </c>
      <c r="E266" t="s">
        <v>29</v>
      </c>
      <c r="F266" t="s">
        <v>31</v>
      </c>
      <c r="G266" t="s">
        <v>31</v>
      </c>
      <c r="H266" t="s">
        <v>31</v>
      </c>
      <c r="I266" t="b">
        <f t="shared" si="4"/>
        <v>1</v>
      </c>
    </row>
    <row r="267" spans="1:9">
      <c r="A267">
        <v>507</v>
      </c>
      <c r="B267" t="s">
        <v>2911</v>
      </c>
      <c r="C267" t="s">
        <v>454</v>
      </c>
      <c r="D267" t="s">
        <v>30</v>
      </c>
      <c r="E267" t="s">
        <v>29</v>
      </c>
      <c r="F267" t="s">
        <v>31</v>
      </c>
      <c r="G267" t="s">
        <v>31</v>
      </c>
      <c r="H267" t="s">
        <v>31</v>
      </c>
      <c r="I267" t="b">
        <f t="shared" si="4"/>
        <v>1</v>
      </c>
    </row>
    <row r="268" spans="1:9">
      <c r="A268">
        <v>101</v>
      </c>
      <c r="B268" t="s">
        <v>2912</v>
      </c>
      <c r="C268" t="s">
        <v>455</v>
      </c>
      <c r="D268" t="s">
        <v>30</v>
      </c>
      <c r="E268" t="s">
        <v>54</v>
      </c>
      <c r="F268" t="s">
        <v>31</v>
      </c>
      <c r="G268" t="s">
        <v>31</v>
      </c>
      <c r="H268" t="s">
        <v>31</v>
      </c>
      <c r="I268" t="b">
        <f t="shared" si="4"/>
        <v>1</v>
      </c>
    </row>
    <row r="269" spans="1:9">
      <c r="A269">
        <v>100</v>
      </c>
      <c r="B269" t="s">
        <v>2913</v>
      </c>
      <c r="C269" t="s">
        <v>456</v>
      </c>
      <c r="D269" t="s">
        <v>30</v>
      </c>
      <c r="E269" t="s">
        <v>29</v>
      </c>
      <c r="F269" t="s">
        <v>31</v>
      </c>
      <c r="G269" t="s">
        <v>31</v>
      </c>
      <c r="H269" t="s">
        <v>31</v>
      </c>
      <c r="I269" t="b">
        <f t="shared" si="4"/>
        <v>1</v>
      </c>
    </row>
    <row r="270" spans="1:9">
      <c r="A270">
        <v>450</v>
      </c>
      <c r="B270" t="s">
        <v>2914</v>
      </c>
      <c r="C270" t="s">
        <v>457</v>
      </c>
      <c r="D270" t="s">
        <v>30</v>
      </c>
      <c r="E270" t="s">
        <v>29</v>
      </c>
      <c r="F270" t="s">
        <v>31</v>
      </c>
      <c r="G270" t="s">
        <v>31</v>
      </c>
      <c r="H270" t="s">
        <v>31</v>
      </c>
      <c r="I270" t="b">
        <f t="shared" si="4"/>
        <v>1</v>
      </c>
    </row>
    <row r="271" spans="1:9">
      <c r="A271">
        <v>452</v>
      </c>
      <c r="B271" t="s">
        <v>2915</v>
      </c>
      <c r="C271" t="s">
        <v>458</v>
      </c>
      <c r="D271" t="s">
        <v>30</v>
      </c>
      <c r="E271" t="s">
        <v>29</v>
      </c>
      <c r="F271" t="s">
        <v>31</v>
      </c>
      <c r="G271" t="s">
        <v>31</v>
      </c>
      <c r="H271" t="s">
        <v>31</v>
      </c>
      <c r="I271" t="b">
        <f t="shared" si="4"/>
        <v>1</v>
      </c>
    </row>
    <row r="272" spans="1:9">
      <c r="A272">
        <v>581</v>
      </c>
      <c r="B272" t="s">
        <v>2916</v>
      </c>
      <c r="C272" t="s">
        <v>459</v>
      </c>
      <c r="D272" t="s">
        <v>30</v>
      </c>
      <c r="E272" t="s">
        <v>29</v>
      </c>
      <c r="F272" t="s">
        <v>31</v>
      </c>
      <c r="G272" t="s">
        <v>31</v>
      </c>
      <c r="H272" t="s">
        <v>31</v>
      </c>
      <c r="I272" t="b">
        <f t="shared" si="4"/>
        <v>1</v>
      </c>
    </row>
    <row r="273" spans="1:9">
      <c r="A273">
        <v>582</v>
      </c>
      <c r="B273" t="s">
        <v>2917</v>
      </c>
      <c r="C273" t="s">
        <v>460</v>
      </c>
      <c r="D273" t="s">
        <v>30</v>
      </c>
      <c r="E273" t="s">
        <v>29</v>
      </c>
      <c r="F273" t="s">
        <v>31</v>
      </c>
      <c r="G273" t="s">
        <v>31</v>
      </c>
      <c r="H273" t="s">
        <v>31</v>
      </c>
      <c r="I273" t="b">
        <f t="shared" si="4"/>
        <v>1</v>
      </c>
    </row>
    <row r="274" spans="1:9">
      <c r="A274">
        <v>517</v>
      </c>
      <c r="B274" t="s">
        <v>2918</v>
      </c>
      <c r="C274" t="s">
        <v>461</v>
      </c>
      <c r="D274" t="s">
        <v>30</v>
      </c>
      <c r="E274" t="s">
        <v>29</v>
      </c>
      <c r="F274" t="s">
        <v>31</v>
      </c>
      <c r="G274" t="s">
        <v>31</v>
      </c>
      <c r="H274" t="s">
        <v>31</v>
      </c>
      <c r="I274" t="b">
        <f t="shared" si="4"/>
        <v>1</v>
      </c>
    </row>
    <row r="275" spans="1:9">
      <c r="A275">
        <v>518</v>
      </c>
      <c r="B275" t="s">
        <v>2919</v>
      </c>
      <c r="C275" t="s">
        <v>462</v>
      </c>
      <c r="D275" t="s">
        <v>30</v>
      </c>
      <c r="E275" t="s">
        <v>29</v>
      </c>
      <c r="F275" t="s">
        <v>31</v>
      </c>
      <c r="G275" t="s">
        <v>31</v>
      </c>
      <c r="H275" t="s">
        <v>31</v>
      </c>
      <c r="I275" t="b">
        <f t="shared" si="4"/>
        <v>1</v>
      </c>
    </row>
    <row r="276" spans="1:9">
      <c r="A276">
        <v>712</v>
      </c>
      <c r="B276" t="s">
        <v>2920</v>
      </c>
      <c r="C276" t="s">
        <v>463</v>
      </c>
      <c r="D276" t="s">
        <v>30</v>
      </c>
      <c r="E276" t="s">
        <v>29</v>
      </c>
      <c r="F276" t="s">
        <v>31</v>
      </c>
      <c r="G276" t="s">
        <v>31</v>
      </c>
      <c r="H276" t="s">
        <v>31</v>
      </c>
      <c r="I276" t="b">
        <f t="shared" si="4"/>
        <v>1</v>
      </c>
    </row>
    <row r="277" spans="1:9">
      <c r="A277">
        <v>64</v>
      </c>
      <c r="B277" t="s">
        <v>2921</v>
      </c>
      <c r="C277" t="s">
        <v>464</v>
      </c>
      <c r="D277" t="s">
        <v>30</v>
      </c>
      <c r="E277" t="s">
        <v>29</v>
      </c>
      <c r="F277" t="s">
        <v>31</v>
      </c>
      <c r="G277" t="s">
        <v>31</v>
      </c>
      <c r="H277" t="s">
        <v>31</v>
      </c>
      <c r="I277" t="b">
        <f t="shared" si="4"/>
        <v>1</v>
      </c>
    </row>
    <row r="278" spans="1:9">
      <c r="A278">
        <v>59</v>
      </c>
      <c r="B278" t="s">
        <v>2922</v>
      </c>
      <c r="C278" t="s">
        <v>465</v>
      </c>
      <c r="D278" t="s">
        <v>30</v>
      </c>
      <c r="E278" t="s">
        <v>29</v>
      </c>
      <c r="F278" t="s">
        <v>31</v>
      </c>
      <c r="G278" t="s">
        <v>31</v>
      </c>
      <c r="H278" t="s">
        <v>31</v>
      </c>
      <c r="I278" t="b">
        <f t="shared" si="4"/>
        <v>1</v>
      </c>
    </row>
    <row r="279" spans="1:9">
      <c r="A279">
        <v>130</v>
      </c>
      <c r="B279" t="s">
        <v>2923</v>
      </c>
      <c r="C279" t="s">
        <v>466</v>
      </c>
      <c r="D279" t="s">
        <v>30</v>
      </c>
      <c r="E279" t="s">
        <v>54</v>
      </c>
      <c r="F279" t="s">
        <v>31</v>
      </c>
      <c r="G279" t="s">
        <v>31</v>
      </c>
      <c r="H279" t="s">
        <v>31</v>
      </c>
      <c r="I279" t="b">
        <f t="shared" si="4"/>
        <v>1</v>
      </c>
    </row>
    <row r="280" spans="1:9">
      <c r="A280">
        <v>566</v>
      </c>
      <c r="B280" t="s">
        <v>2924</v>
      </c>
      <c r="C280" t="s">
        <v>467</v>
      </c>
      <c r="D280" t="s">
        <v>30</v>
      </c>
      <c r="E280" t="s">
        <v>29</v>
      </c>
      <c r="F280" t="s">
        <v>31</v>
      </c>
      <c r="G280" t="s">
        <v>31</v>
      </c>
      <c r="H280" t="s">
        <v>31</v>
      </c>
      <c r="I280" t="b">
        <f t="shared" si="4"/>
        <v>1</v>
      </c>
    </row>
    <row r="281" spans="1:9">
      <c r="A281">
        <v>572</v>
      </c>
      <c r="B281" t="s">
        <v>2925</v>
      </c>
      <c r="C281" t="s">
        <v>468</v>
      </c>
      <c r="D281" t="s">
        <v>30</v>
      </c>
      <c r="E281" t="s">
        <v>29</v>
      </c>
      <c r="F281" t="s">
        <v>31</v>
      </c>
      <c r="G281" t="s">
        <v>31</v>
      </c>
      <c r="H281" t="s">
        <v>31</v>
      </c>
      <c r="I281" t="b">
        <f t="shared" si="4"/>
        <v>1</v>
      </c>
    </row>
    <row r="282" spans="1:9">
      <c r="A282">
        <v>571</v>
      </c>
      <c r="B282" t="s">
        <v>2926</v>
      </c>
      <c r="C282" t="s">
        <v>469</v>
      </c>
      <c r="D282" t="s">
        <v>30</v>
      </c>
      <c r="E282" t="s">
        <v>29</v>
      </c>
      <c r="F282" t="s">
        <v>31</v>
      </c>
      <c r="G282" t="s">
        <v>31</v>
      </c>
      <c r="H282" t="s">
        <v>31</v>
      </c>
      <c r="I282" t="b">
        <f t="shared" si="4"/>
        <v>1</v>
      </c>
    </row>
    <row r="283" spans="1:9">
      <c r="A283">
        <v>873</v>
      </c>
      <c r="B283" t="s">
        <v>2927</v>
      </c>
      <c r="C283" t="s">
        <v>470</v>
      </c>
      <c r="D283" t="s">
        <v>30</v>
      </c>
      <c r="E283" t="s">
        <v>29</v>
      </c>
      <c r="F283" t="s">
        <v>31</v>
      </c>
      <c r="G283" t="s">
        <v>31</v>
      </c>
      <c r="H283" t="s">
        <v>31</v>
      </c>
      <c r="I283" t="b">
        <f t="shared" si="4"/>
        <v>1</v>
      </c>
    </row>
    <row r="284" spans="1:9">
      <c r="A284">
        <v>874</v>
      </c>
      <c r="B284" t="s">
        <v>2928</v>
      </c>
      <c r="C284" t="s">
        <v>471</v>
      </c>
      <c r="D284" t="s">
        <v>30</v>
      </c>
      <c r="E284" t="s">
        <v>29</v>
      </c>
      <c r="F284" t="s">
        <v>31</v>
      </c>
      <c r="G284" t="s">
        <v>31</v>
      </c>
      <c r="H284" t="s">
        <v>31</v>
      </c>
      <c r="I284" t="b">
        <f t="shared" si="4"/>
        <v>1</v>
      </c>
    </row>
    <row r="285" spans="1:9">
      <c r="A285">
        <v>871</v>
      </c>
      <c r="B285" t="s">
        <v>2929</v>
      </c>
      <c r="C285" t="s">
        <v>472</v>
      </c>
      <c r="D285" t="s">
        <v>30</v>
      </c>
      <c r="E285" t="s">
        <v>29</v>
      </c>
      <c r="F285" t="s">
        <v>31</v>
      </c>
      <c r="G285" t="s">
        <v>31</v>
      </c>
      <c r="H285" t="s">
        <v>31</v>
      </c>
      <c r="I285" t="b">
        <f t="shared" si="4"/>
        <v>1</v>
      </c>
    </row>
    <row r="286" spans="1:9">
      <c r="A286">
        <v>872</v>
      </c>
      <c r="B286" t="s">
        <v>2930</v>
      </c>
      <c r="C286" t="s">
        <v>473</v>
      </c>
      <c r="D286" t="s">
        <v>30</v>
      </c>
      <c r="E286" t="s">
        <v>29</v>
      </c>
      <c r="F286" t="s">
        <v>31</v>
      </c>
      <c r="G286" t="s">
        <v>31</v>
      </c>
      <c r="H286" t="s">
        <v>31</v>
      </c>
      <c r="I286" t="b">
        <f t="shared" si="4"/>
        <v>1</v>
      </c>
    </row>
    <row r="287" spans="1:9">
      <c r="A287">
        <v>75</v>
      </c>
      <c r="B287" t="s">
        <v>2931</v>
      </c>
      <c r="C287" t="s">
        <v>474</v>
      </c>
      <c r="D287" t="s">
        <v>30</v>
      </c>
      <c r="E287" t="s">
        <v>35</v>
      </c>
      <c r="F287" t="s">
        <v>31</v>
      </c>
      <c r="G287" t="s">
        <v>31</v>
      </c>
      <c r="H287" t="s">
        <v>31</v>
      </c>
      <c r="I287" t="b">
        <f t="shared" si="4"/>
        <v>1</v>
      </c>
    </row>
    <row r="288" spans="1:9">
      <c r="A288">
        <v>626</v>
      </c>
      <c r="B288" t="s">
        <v>2932</v>
      </c>
      <c r="C288" t="s">
        <v>475</v>
      </c>
      <c r="D288" t="s">
        <v>30</v>
      </c>
      <c r="E288" t="s">
        <v>29</v>
      </c>
      <c r="F288" t="s">
        <v>31</v>
      </c>
      <c r="G288" t="s">
        <v>31</v>
      </c>
      <c r="H288" t="s">
        <v>31</v>
      </c>
      <c r="I288" t="b">
        <f t="shared" si="4"/>
        <v>1</v>
      </c>
    </row>
    <row r="289" spans="1:9">
      <c r="A289">
        <v>600</v>
      </c>
      <c r="B289" t="s">
        <v>2933</v>
      </c>
      <c r="C289" t="s">
        <v>476</v>
      </c>
      <c r="D289" t="s">
        <v>30</v>
      </c>
      <c r="E289" t="s">
        <v>29</v>
      </c>
      <c r="F289" t="s">
        <v>31</v>
      </c>
      <c r="G289" t="s">
        <v>31</v>
      </c>
      <c r="H289" t="s">
        <v>31</v>
      </c>
      <c r="I289" t="b">
        <f t="shared" si="4"/>
        <v>1</v>
      </c>
    </row>
    <row r="290" spans="1:9">
      <c r="A290">
        <v>602</v>
      </c>
      <c r="B290" t="s">
        <v>2934</v>
      </c>
      <c r="C290" t="s">
        <v>477</v>
      </c>
      <c r="D290" t="s">
        <v>30</v>
      </c>
      <c r="E290" t="s">
        <v>29</v>
      </c>
      <c r="F290" t="s">
        <v>31</v>
      </c>
      <c r="G290" t="s">
        <v>31</v>
      </c>
      <c r="H290" t="s">
        <v>31</v>
      </c>
      <c r="I290" t="b">
        <f t="shared" si="4"/>
        <v>1</v>
      </c>
    </row>
    <row r="291" spans="1:9">
      <c r="A291">
        <v>601</v>
      </c>
      <c r="B291" t="s">
        <v>2935</v>
      </c>
      <c r="C291" t="s">
        <v>478</v>
      </c>
      <c r="D291" t="s">
        <v>30</v>
      </c>
      <c r="E291" t="s">
        <v>29</v>
      </c>
      <c r="F291" t="s">
        <v>31</v>
      </c>
      <c r="G291" t="s">
        <v>31</v>
      </c>
      <c r="H291" t="s">
        <v>31</v>
      </c>
      <c r="I291" t="b">
        <f t="shared" si="4"/>
        <v>1</v>
      </c>
    </row>
    <row r="292" spans="1:9">
      <c r="A292">
        <v>486</v>
      </c>
      <c r="B292" t="s">
        <v>2936</v>
      </c>
      <c r="C292" t="s">
        <v>479</v>
      </c>
      <c r="D292" t="s">
        <v>30</v>
      </c>
      <c r="E292" t="s">
        <v>29</v>
      </c>
      <c r="F292" t="s">
        <v>31</v>
      </c>
      <c r="G292" t="s">
        <v>31</v>
      </c>
      <c r="H292" t="s">
        <v>31</v>
      </c>
      <c r="I292" t="b">
        <f t="shared" si="4"/>
        <v>1</v>
      </c>
    </row>
    <row r="293" spans="1:9">
      <c r="A293">
        <v>484</v>
      </c>
      <c r="B293" t="s">
        <v>2937</v>
      </c>
      <c r="C293" t="s">
        <v>480</v>
      </c>
      <c r="D293" t="s">
        <v>30</v>
      </c>
      <c r="E293" t="s">
        <v>29</v>
      </c>
      <c r="F293" t="s">
        <v>31</v>
      </c>
      <c r="G293" t="s">
        <v>31</v>
      </c>
      <c r="H293" t="s">
        <v>31</v>
      </c>
      <c r="I293" t="b">
        <f t="shared" si="4"/>
        <v>1</v>
      </c>
    </row>
    <row r="294" spans="1:9">
      <c r="A294">
        <v>485</v>
      </c>
      <c r="B294" t="s">
        <v>2938</v>
      </c>
      <c r="C294" t="s">
        <v>481</v>
      </c>
      <c r="D294" t="s">
        <v>30</v>
      </c>
      <c r="E294" t="s">
        <v>29</v>
      </c>
      <c r="F294" t="s">
        <v>31</v>
      </c>
      <c r="G294" t="s">
        <v>31</v>
      </c>
      <c r="H294" t="s">
        <v>31</v>
      </c>
      <c r="I294" t="b">
        <f t="shared" si="4"/>
        <v>1</v>
      </c>
    </row>
    <row r="295" spans="1:9">
      <c r="A295">
        <v>843</v>
      </c>
      <c r="B295" t="s">
        <v>2939</v>
      </c>
      <c r="C295" t="s">
        <v>482</v>
      </c>
      <c r="D295" t="s">
        <v>30</v>
      </c>
      <c r="E295" t="s">
        <v>29</v>
      </c>
      <c r="F295" t="s">
        <v>31</v>
      </c>
      <c r="G295" t="s">
        <v>31</v>
      </c>
      <c r="H295" t="s">
        <v>31</v>
      </c>
      <c r="I295" t="b">
        <f t="shared" si="4"/>
        <v>1</v>
      </c>
    </row>
    <row r="296" spans="1:9">
      <c r="A296">
        <v>812</v>
      </c>
      <c r="B296" t="s">
        <v>2940</v>
      </c>
      <c r="C296" t="s">
        <v>483</v>
      </c>
      <c r="D296" t="s">
        <v>30</v>
      </c>
      <c r="E296" t="s">
        <v>29</v>
      </c>
      <c r="F296" t="s">
        <v>31</v>
      </c>
      <c r="G296" t="s">
        <v>31</v>
      </c>
      <c r="H296" t="s">
        <v>31</v>
      </c>
      <c r="I296" t="b">
        <f t="shared" si="4"/>
        <v>1</v>
      </c>
    </row>
    <row r="297" spans="1:9">
      <c r="A297">
        <v>814</v>
      </c>
      <c r="B297" t="s">
        <v>2941</v>
      </c>
      <c r="C297" t="s">
        <v>484</v>
      </c>
      <c r="D297" t="s">
        <v>30</v>
      </c>
      <c r="E297" t="s">
        <v>29</v>
      </c>
      <c r="F297" t="s">
        <v>31</v>
      </c>
      <c r="G297" t="s">
        <v>31</v>
      </c>
      <c r="H297" t="s">
        <v>31</v>
      </c>
      <c r="I297" t="b">
        <f t="shared" si="4"/>
        <v>1</v>
      </c>
    </row>
    <row r="298" spans="1:9">
      <c r="A298">
        <v>813</v>
      </c>
      <c r="B298" t="s">
        <v>2942</v>
      </c>
      <c r="C298" t="s">
        <v>485</v>
      </c>
      <c r="D298" t="s">
        <v>30</v>
      </c>
      <c r="E298" t="s">
        <v>29</v>
      </c>
      <c r="F298" t="s">
        <v>31</v>
      </c>
      <c r="G298" t="s">
        <v>31</v>
      </c>
      <c r="H298" t="s">
        <v>31</v>
      </c>
      <c r="I298" t="b">
        <f t="shared" si="4"/>
        <v>1</v>
      </c>
    </row>
    <row r="299" spans="1:9">
      <c r="A299">
        <v>816</v>
      </c>
      <c r="B299" t="s">
        <v>2943</v>
      </c>
      <c r="C299" t="s">
        <v>486</v>
      </c>
      <c r="D299" t="s">
        <v>30</v>
      </c>
      <c r="E299" t="s">
        <v>29</v>
      </c>
      <c r="F299" t="s">
        <v>31</v>
      </c>
      <c r="G299" t="s">
        <v>31</v>
      </c>
      <c r="H299" t="s">
        <v>31</v>
      </c>
      <c r="I299" t="b">
        <f t="shared" si="4"/>
        <v>1</v>
      </c>
    </row>
    <row r="300" spans="1:9">
      <c r="A300">
        <v>810</v>
      </c>
      <c r="B300" t="s">
        <v>2944</v>
      </c>
      <c r="C300" t="s">
        <v>487</v>
      </c>
      <c r="D300" t="s">
        <v>30</v>
      </c>
      <c r="E300" t="s">
        <v>29</v>
      </c>
      <c r="F300" t="s">
        <v>31</v>
      </c>
      <c r="G300" t="s">
        <v>31</v>
      </c>
      <c r="H300" t="s">
        <v>31</v>
      </c>
      <c r="I300" t="b">
        <f t="shared" si="4"/>
        <v>1</v>
      </c>
    </row>
    <row r="301" spans="1:9">
      <c r="A301">
        <v>808</v>
      </c>
      <c r="B301" t="s">
        <v>2945</v>
      </c>
      <c r="C301" t="s">
        <v>488</v>
      </c>
      <c r="D301" t="s">
        <v>30</v>
      </c>
      <c r="E301" t="s">
        <v>29</v>
      </c>
      <c r="F301" t="s">
        <v>31</v>
      </c>
      <c r="G301" t="s">
        <v>31</v>
      </c>
      <c r="H301" t="s">
        <v>31</v>
      </c>
      <c r="I301" t="b">
        <f t="shared" si="4"/>
        <v>1</v>
      </c>
    </row>
    <row r="302" spans="1:9">
      <c r="A302">
        <v>818</v>
      </c>
      <c r="B302" t="s">
        <v>2946</v>
      </c>
      <c r="C302" t="s">
        <v>489</v>
      </c>
      <c r="D302" t="s">
        <v>30</v>
      </c>
      <c r="E302" t="s">
        <v>29</v>
      </c>
      <c r="F302" t="s">
        <v>31</v>
      </c>
      <c r="G302" t="s">
        <v>31</v>
      </c>
      <c r="H302" t="s">
        <v>31</v>
      </c>
      <c r="I302" t="b">
        <f t="shared" si="4"/>
        <v>1</v>
      </c>
    </row>
    <row r="303" spans="1:9">
      <c r="A303">
        <v>223</v>
      </c>
      <c r="B303" t="s">
        <v>2947</v>
      </c>
      <c r="C303" t="s">
        <v>490</v>
      </c>
      <c r="D303" t="s">
        <v>30</v>
      </c>
      <c r="E303" t="s">
        <v>42</v>
      </c>
      <c r="F303" t="s">
        <v>31</v>
      </c>
      <c r="G303" t="s">
        <v>31</v>
      </c>
      <c r="H303" t="s">
        <v>31</v>
      </c>
      <c r="I303" t="b">
        <f t="shared" si="4"/>
        <v>1</v>
      </c>
    </row>
    <row r="304" spans="1:9">
      <c r="A304">
        <v>222</v>
      </c>
      <c r="B304" t="s">
        <v>2948</v>
      </c>
      <c r="C304" t="s">
        <v>491</v>
      </c>
      <c r="D304" t="s">
        <v>30</v>
      </c>
      <c r="E304" t="s">
        <v>42</v>
      </c>
      <c r="F304" t="s">
        <v>31</v>
      </c>
      <c r="G304" t="s">
        <v>31</v>
      </c>
      <c r="H304" t="s">
        <v>31</v>
      </c>
      <c r="I304" t="b">
        <f t="shared" si="4"/>
        <v>1</v>
      </c>
    </row>
    <row r="305" spans="1:9">
      <c r="A305">
        <v>730</v>
      </c>
      <c r="B305" t="s">
        <v>2949</v>
      </c>
      <c r="C305" t="s">
        <v>492</v>
      </c>
      <c r="D305" t="s">
        <v>30</v>
      </c>
      <c r="E305" t="s">
        <v>29</v>
      </c>
      <c r="F305" t="s">
        <v>31</v>
      </c>
      <c r="G305" t="s">
        <v>31</v>
      </c>
      <c r="H305" t="s">
        <v>31</v>
      </c>
      <c r="I305" t="b">
        <f t="shared" si="4"/>
        <v>1</v>
      </c>
    </row>
    <row r="306" spans="1:9">
      <c r="A306">
        <v>613</v>
      </c>
      <c r="B306" t="s">
        <v>2950</v>
      </c>
      <c r="C306" t="s">
        <v>493</v>
      </c>
      <c r="D306" t="s">
        <v>30</v>
      </c>
      <c r="E306" t="s">
        <v>29</v>
      </c>
      <c r="F306" t="s">
        <v>31</v>
      </c>
      <c r="G306" t="s">
        <v>31</v>
      </c>
      <c r="H306" t="s">
        <v>31</v>
      </c>
      <c r="I306" t="b">
        <f t="shared" si="4"/>
        <v>1</v>
      </c>
    </row>
    <row r="307" spans="1:9">
      <c r="A307">
        <v>416</v>
      </c>
      <c r="B307" t="s">
        <v>2951</v>
      </c>
      <c r="C307" t="s">
        <v>494</v>
      </c>
      <c r="D307" t="s">
        <v>30</v>
      </c>
      <c r="E307" t="s">
        <v>29</v>
      </c>
      <c r="F307" t="s">
        <v>31</v>
      </c>
      <c r="G307" t="s">
        <v>31</v>
      </c>
      <c r="H307" t="s">
        <v>31</v>
      </c>
      <c r="I307" t="b">
        <f t="shared" si="4"/>
        <v>1</v>
      </c>
    </row>
    <row r="308" spans="1:9">
      <c r="A308">
        <v>119</v>
      </c>
      <c r="B308" t="s">
        <v>2952</v>
      </c>
      <c r="C308" t="s">
        <v>495</v>
      </c>
      <c r="D308" t="s">
        <v>30</v>
      </c>
      <c r="E308" t="s">
        <v>29</v>
      </c>
      <c r="F308" t="s">
        <v>31</v>
      </c>
      <c r="G308" t="s">
        <v>31</v>
      </c>
      <c r="H308" t="s">
        <v>31</v>
      </c>
      <c r="I308" t="b">
        <f t="shared" si="4"/>
        <v>1</v>
      </c>
    </row>
    <row r="309" spans="1:9">
      <c r="A309">
        <v>114</v>
      </c>
      <c r="B309" t="s">
        <v>2953</v>
      </c>
      <c r="C309" t="s">
        <v>496</v>
      </c>
      <c r="D309" t="s">
        <v>30</v>
      </c>
      <c r="E309" t="s">
        <v>54</v>
      </c>
      <c r="F309" t="s">
        <v>31</v>
      </c>
      <c r="G309" t="s">
        <v>31</v>
      </c>
      <c r="H309" t="s">
        <v>31</v>
      </c>
      <c r="I309" t="b">
        <f t="shared" si="4"/>
        <v>1</v>
      </c>
    </row>
    <row r="310" spans="1:9">
      <c r="A310">
        <v>117</v>
      </c>
      <c r="B310" t="s">
        <v>2954</v>
      </c>
      <c r="C310" t="s">
        <v>497</v>
      </c>
      <c r="D310" t="s">
        <v>30</v>
      </c>
      <c r="E310" t="s">
        <v>29</v>
      </c>
      <c r="F310" t="s">
        <v>37</v>
      </c>
      <c r="G310" t="s">
        <v>37</v>
      </c>
      <c r="H310" t="s">
        <v>37</v>
      </c>
      <c r="I310" t="b">
        <f t="shared" si="4"/>
        <v>1</v>
      </c>
    </row>
    <row r="311" spans="1:9">
      <c r="A311">
        <v>888</v>
      </c>
      <c r="B311" t="s">
        <v>2955</v>
      </c>
      <c r="C311" t="s">
        <v>498</v>
      </c>
      <c r="D311" t="s">
        <v>30</v>
      </c>
      <c r="E311" t="s">
        <v>29</v>
      </c>
      <c r="F311" t="s">
        <v>37</v>
      </c>
      <c r="G311" t="s">
        <v>37</v>
      </c>
      <c r="H311" t="s">
        <v>31</v>
      </c>
      <c r="I311" t="b">
        <f t="shared" si="4"/>
        <v>1</v>
      </c>
    </row>
    <row r="312" spans="1:9">
      <c r="A312">
        <v>121</v>
      </c>
      <c r="B312" t="s">
        <v>2956</v>
      </c>
      <c r="C312" t="s">
        <v>499</v>
      </c>
      <c r="D312" t="s">
        <v>30</v>
      </c>
      <c r="E312" t="s">
        <v>29</v>
      </c>
      <c r="F312" t="s">
        <v>37</v>
      </c>
      <c r="G312" t="s">
        <v>37</v>
      </c>
      <c r="H312" t="s">
        <v>37</v>
      </c>
      <c r="I312" t="b">
        <f t="shared" si="4"/>
        <v>1</v>
      </c>
    </row>
    <row r="313" spans="1:9">
      <c r="A313">
        <v>887</v>
      </c>
      <c r="B313" t="s">
        <v>2957</v>
      </c>
      <c r="C313" t="s">
        <v>841</v>
      </c>
      <c r="D313" t="s">
        <v>30</v>
      </c>
      <c r="E313" t="s">
        <v>60</v>
      </c>
      <c r="F313" t="s">
        <v>37</v>
      </c>
      <c r="G313" t="s">
        <v>37</v>
      </c>
      <c r="H313" t="s">
        <v>37</v>
      </c>
      <c r="I313" t="b">
        <f t="shared" si="4"/>
        <v>1</v>
      </c>
    </row>
    <row r="314" spans="1:9">
      <c r="A314">
        <v>125</v>
      </c>
      <c r="B314" t="s">
        <v>2958</v>
      </c>
      <c r="C314" t="s">
        <v>500</v>
      </c>
      <c r="D314" t="s">
        <v>30</v>
      </c>
      <c r="E314" t="s">
        <v>42</v>
      </c>
      <c r="F314" t="s">
        <v>31</v>
      </c>
      <c r="G314" t="s">
        <v>31</v>
      </c>
      <c r="H314" t="s">
        <v>31</v>
      </c>
      <c r="I314" t="b">
        <f t="shared" si="4"/>
        <v>1</v>
      </c>
    </row>
    <row r="315" spans="1:9">
      <c r="A315">
        <v>113</v>
      </c>
      <c r="B315" t="s">
        <v>2959</v>
      </c>
      <c r="C315" t="s">
        <v>501</v>
      </c>
      <c r="D315" t="s">
        <v>30</v>
      </c>
      <c r="E315" t="s">
        <v>29</v>
      </c>
      <c r="F315" t="s">
        <v>31</v>
      </c>
      <c r="G315" t="s">
        <v>31</v>
      </c>
      <c r="H315" t="s">
        <v>31</v>
      </c>
      <c r="I315" t="b">
        <f t="shared" si="4"/>
        <v>1</v>
      </c>
    </row>
    <row r="316" spans="1:9">
      <c r="A316">
        <v>122</v>
      </c>
      <c r="B316" t="s">
        <v>2960</v>
      </c>
      <c r="C316" t="s">
        <v>502</v>
      </c>
      <c r="D316" t="s">
        <v>30</v>
      </c>
      <c r="E316" t="s">
        <v>29</v>
      </c>
      <c r="F316" t="s">
        <v>31</v>
      </c>
      <c r="G316" t="s">
        <v>31</v>
      </c>
      <c r="H316" t="s">
        <v>31</v>
      </c>
      <c r="I316" t="b">
        <f t="shared" si="4"/>
        <v>1</v>
      </c>
    </row>
    <row r="317" spans="1:9">
      <c r="A317">
        <v>123</v>
      </c>
      <c r="B317" t="s">
        <v>2961</v>
      </c>
      <c r="C317" t="s">
        <v>503</v>
      </c>
      <c r="D317" t="s">
        <v>30</v>
      </c>
      <c r="E317" t="s">
        <v>29</v>
      </c>
      <c r="F317" t="s">
        <v>31</v>
      </c>
      <c r="G317" t="s">
        <v>31</v>
      </c>
      <c r="H317" t="s">
        <v>31</v>
      </c>
      <c r="I317" t="b">
        <f t="shared" si="4"/>
        <v>1</v>
      </c>
    </row>
    <row r="318" spans="1:9">
      <c r="A318">
        <v>115</v>
      </c>
      <c r="B318" t="s">
        <v>2962</v>
      </c>
      <c r="C318" t="s">
        <v>504</v>
      </c>
      <c r="D318" t="s">
        <v>30</v>
      </c>
      <c r="E318" t="s">
        <v>29</v>
      </c>
      <c r="F318" t="s">
        <v>31</v>
      </c>
      <c r="G318" t="s">
        <v>31</v>
      </c>
      <c r="H318" t="s">
        <v>31</v>
      </c>
      <c r="I318" t="b">
        <f t="shared" si="4"/>
        <v>1</v>
      </c>
    </row>
    <row r="319" spans="1:9">
      <c r="A319">
        <v>120</v>
      </c>
      <c r="B319" t="s">
        <v>2963</v>
      </c>
      <c r="C319" t="s">
        <v>505</v>
      </c>
      <c r="D319" t="s">
        <v>30</v>
      </c>
      <c r="E319" t="s">
        <v>42</v>
      </c>
      <c r="F319" t="s">
        <v>31</v>
      </c>
      <c r="G319" t="s">
        <v>31</v>
      </c>
      <c r="H319" t="s">
        <v>31</v>
      </c>
      <c r="I319" t="b">
        <f t="shared" si="4"/>
        <v>1</v>
      </c>
    </row>
    <row r="320" spans="1:9">
      <c r="A320">
        <v>656</v>
      </c>
      <c r="B320" t="s">
        <v>2964</v>
      </c>
      <c r="C320" t="s">
        <v>506</v>
      </c>
      <c r="D320" t="s">
        <v>30</v>
      </c>
      <c r="E320" t="s">
        <v>29</v>
      </c>
      <c r="F320" t="s">
        <v>31</v>
      </c>
      <c r="G320" t="s">
        <v>31</v>
      </c>
      <c r="H320" t="s">
        <v>31</v>
      </c>
      <c r="I320" t="b">
        <f t="shared" si="4"/>
        <v>1</v>
      </c>
    </row>
    <row r="321" spans="1:10">
      <c r="A321">
        <v>212</v>
      </c>
      <c r="B321" t="s">
        <v>2965</v>
      </c>
      <c r="C321" t="s">
        <v>507</v>
      </c>
      <c r="D321" t="s">
        <v>30</v>
      </c>
      <c r="E321" t="s">
        <v>29</v>
      </c>
      <c r="F321" t="s">
        <v>31</v>
      </c>
      <c r="G321" t="s">
        <v>31</v>
      </c>
      <c r="H321" t="s">
        <v>31</v>
      </c>
      <c r="I321" t="b">
        <f t="shared" si="4"/>
        <v>1</v>
      </c>
    </row>
    <row r="322" spans="1:10">
      <c r="A322">
        <v>463</v>
      </c>
      <c r="B322" t="s">
        <v>2966</v>
      </c>
      <c r="C322" t="s">
        <v>508</v>
      </c>
      <c r="D322" t="s">
        <v>30</v>
      </c>
      <c r="E322" t="s">
        <v>29</v>
      </c>
      <c r="F322" t="s">
        <v>31</v>
      </c>
      <c r="G322" t="s">
        <v>31</v>
      </c>
      <c r="H322" t="s">
        <v>31</v>
      </c>
      <c r="I322" t="b">
        <f t="shared" si="4"/>
        <v>1</v>
      </c>
    </row>
    <row r="323" spans="1:10">
      <c r="A323">
        <v>250</v>
      </c>
      <c r="B323" t="s">
        <v>2967</v>
      </c>
      <c r="C323" t="s">
        <v>509</v>
      </c>
      <c r="D323" t="s">
        <v>30</v>
      </c>
      <c r="E323" t="s">
        <v>29</v>
      </c>
      <c r="F323" t="s">
        <v>31</v>
      </c>
      <c r="G323" t="s">
        <v>31</v>
      </c>
      <c r="H323" t="s">
        <v>31</v>
      </c>
      <c r="I323" t="b">
        <f t="shared" ref="I323:I386" si="5">F323=G323</f>
        <v>1</v>
      </c>
    </row>
    <row r="324" spans="1:10">
      <c r="A324">
        <v>210</v>
      </c>
      <c r="B324" t="s">
        <v>2968</v>
      </c>
      <c r="C324" t="s">
        <v>510</v>
      </c>
      <c r="D324" t="s">
        <v>30</v>
      </c>
      <c r="E324" t="s">
        <v>29</v>
      </c>
      <c r="F324" t="s">
        <v>31</v>
      </c>
      <c r="G324" t="s">
        <v>31</v>
      </c>
      <c r="H324" t="s">
        <v>31</v>
      </c>
      <c r="I324" t="b">
        <f t="shared" si="5"/>
        <v>1</v>
      </c>
    </row>
    <row r="325" spans="1:10">
      <c r="A325">
        <v>337</v>
      </c>
      <c r="B325" t="s">
        <v>2969</v>
      </c>
      <c r="C325" t="s">
        <v>511</v>
      </c>
      <c r="D325" t="s">
        <v>30</v>
      </c>
      <c r="E325" t="s">
        <v>29</v>
      </c>
      <c r="F325" t="s">
        <v>31</v>
      </c>
      <c r="G325" t="s">
        <v>31</v>
      </c>
      <c r="H325" t="s">
        <v>31</v>
      </c>
      <c r="I325" t="b">
        <f t="shared" si="5"/>
        <v>1</v>
      </c>
    </row>
    <row r="326" spans="1:10">
      <c r="A326">
        <v>445</v>
      </c>
      <c r="B326" t="s">
        <v>2970</v>
      </c>
      <c r="C326" t="s">
        <v>512</v>
      </c>
      <c r="D326" t="s">
        <v>30</v>
      </c>
      <c r="E326" t="s">
        <v>54</v>
      </c>
      <c r="F326" t="s">
        <v>31</v>
      </c>
      <c r="G326" t="s">
        <v>31</v>
      </c>
      <c r="H326" t="s">
        <v>31</v>
      </c>
      <c r="I326" t="b">
        <f t="shared" si="5"/>
        <v>1</v>
      </c>
    </row>
    <row r="327" spans="1:10">
      <c r="A327">
        <v>556</v>
      </c>
      <c r="B327" t="s">
        <v>2971</v>
      </c>
      <c r="C327" t="s">
        <v>187</v>
      </c>
      <c r="D327" t="s">
        <v>30</v>
      </c>
      <c r="E327" t="s">
        <v>42</v>
      </c>
      <c r="F327" t="s">
        <v>45</v>
      </c>
      <c r="G327" t="s">
        <v>45</v>
      </c>
      <c r="H327" t="s">
        <v>31</v>
      </c>
      <c r="I327" t="b">
        <f t="shared" si="5"/>
        <v>1</v>
      </c>
    </row>
    <row r="328" spans="1:10">
      <c r="A328">
        <v>558</v>
      </c>
      <c r="B328" t="s">
        <v>2972</v>
      </c>
      <c r="C328" t="s">
        <v>842</v>
      </c>
      <c r="D328" t="s">
        <v>30</v>
      </c>
      <c r="E328" t="s">
        <v>35</v>
      </c>
      <c r="F328" t="s">
        <v>37</v>
      </c>
      <c r="G328" t="s">
        <v>37</v>
      </c>
      <c r="H328" t="s">
        <v>31</v>
      </c>
      <c r="I328" t="b">
        <f t="shared" si="5"/>
        <v>1</v>
      </c>
    </row>
    <row r="329" spans="1:10">
      <c r="A329">
        <v>82</v>
      </c>
      <c r="B329" t="s">
        <v>2973</v>
      </c>
      <c r="C329" t="s">
        <v>513</v>
      </c>
      <c r="D329" t="s">
        <v>30</v>
      </c>
      <c r="E329" t="s">
        <v>54</v>
      </c>
      <c r="F329" t="s">
        <v>31</v>
      </c>
      <c r="G329" t="s">
        <v>31</v>
      </c>
      <c r="H329" t="s">
        <v>31</v>
      </c>
      <c r="I329" t="b">
        <f t="shared" si="5"/>
        <v>1</v>
      </c>
    </row>
    <row r="330" spans="1:10">
      <c r="A330">
        <v>282</v>
      </c>
      <c r="B330" t="s">
        <v>2974</v>
      </c>
      <c r="C330" t="s">
        <v>514</v>
      </c>
      <c r="D330" t="s">
        <v>30</v>
      </c>
      <c r="E330" t="s">
        <v>29</v>
      </c>
      <c r="F330" t="s">
        <v>31</v>
      </c>
      <c r="G330" t="s">
        <v>31</v>
      </c>
      <c r="H330" t="s">
        <v>31</v>
      </c>
      <c r="I330" t="b">
        <f t="shared" si="5"/>
        <v>1</v>
      </c>
    </row>
    <row r="331" spans="1:10">
      <c r="A331">
        <v>281</v>
      </c>
      <c r="B331" t="s">
        <v>2975</v>
      </c>
      <c r="C331" t="s">
        <v>515</v>
      </c>
      <c r="D331" t="s">
        <v>30</v>
      </c>
      <c r="E331" t="s">
        <v>231</v>
      </c>
      <c r="F331" t="s">
        <v>37</v>
      </c>
      <c r="G331" t="s">
        <v>37</v>
      </c>
      <c r="H331" t="s">
        <v>45</v>
      </c>
      <c r="I331" t="b">
        <f t="shared" si="5"/>
        <v>1</v>
      </c>
      <c r="J331" t="s">
        <v>2679</v>
      </c>
    </row>
    <row r="332" spans="1:10">
      <c r="A332">
        <v>842</v>
      </c>
      <c r="B332" t="s">
        <v>2976</v>
      </c>
      <c r="C332" t="s">
        <v>516</v>
      </c>
      <c r="D332" t="s">
        <v>30</v>
      </c>
      <c r="E332" t="s">
        <v>29</v>
      </c>
      <c r="F332" t="s">
        <v>45</v>
      </c>
      <c r="G332" t="s">
        <v>45</v>
      </c>
      <c r="H332" t="s">
        <v>31</v>
      </c>
      <c r="I332" t="b">
        <f t="shared" si="5"/>
        <v>1</v>
      </c>
    </row>
    <row r="333" spans="1:10">
      <c r="A333">
        <v>366</v>
      </c>
      <c r="B333" t="s">
        <v>2977</v>
      </c>
      <c r="C333" t="s">
        <v>517</v>
      </c>
      <c r="D333" t="s">
        <v>30</v>
      </c>
      <c r="E333" t="s">
        <v>29</v>
      </c>
      <c r="F333" t="s">
        <v>31</v>
      </c>
      <c r="G333" t="s">
        <v>31</v>
      </c>
      <c r="H333" t="s">
        <v>31</v>
      </c>
      <c r="I333" t="b">
        <f t="shared" si="5"/>
        <v>1</v>
      </c>
    </row>
    <row r="334" spans="1:10">
      <c r="A334">
        <v>365</v>
      </c>
      <c r="B334" t="s">
        <v>2978</v>
      </c>
      <c r="C334" t="s">
        <v>518</v>
      </c>
      <c r="D334" t="s">
        <v>30</v>
      </c>
      <c r="E334" t="s">
        <v>29</v>
      </c>
      <c r="F334" t="s">
        <v>31</v>
      </c>
      <c r="G334" t="s">
        <v>31</v>
      </c>
      <c r="H334" t="s">
        <v>31</v>
      </c>
      <c r="I334" t="b">
        <f t="shared" si="5"/>
        <v>1</v>
      </c>
    </row>
    <row r="335" spans="1:10">
      <c r="A335">
        <v>70</v>
      </c>
      <c r="B335" t="s">
        <v>2979</v>
      </c>
      <c r="C335" t="s">
        <v>519</v>
      </c>
      <c r="D335" t="s">
        <v>30</v>
      </c>
      <c r="E335" t="s">
        <v>42</v>
      </c>
      <c r="F335" t="s">
        <v>31</v>
      </c>
      <c r="G335" t="s">
        <v>31</v>
      </c>
      <c r="H335" t="s">
        <v>31</v>
      </c>
      <c r="I335" t="b">
        <f t="shared" si="5"/>
        <v>1</v>
      </c>
    </row>
    <row r="336" spans="1:10">
      <c r="A336">
        <v>840</v>
      </c>
      <c r="B336" t="s">
        <v>2980</v>
      </c>
      <c r="C336" t="s">
        <v>520</v>
      </c>
      <c r="D336" t="s">
        <v>30</v>
      </c>
      <c r="E336" t="s">
        <v>29</v>
      </c>
      <c r="F336" t="s">
        <v>31</v>
      </c>
      <c r="G336" t="s">
        <v>31</v>
      </c>
      <c r="H336" t="s">
        <v>31</v>
      </c>
      <c r="I336" t="b">
        <f t="shared" si="5"/>
        <v>1</v>
      </c>
    </row>
    <row r="337" spans="1:9">
      <c r="A337">
        <v>215</v>
      </c>
      <c r="B337" t="s">
        <v>2981</v>
      </c>
      <c r="C337" t="s">
        <v>521</v>
      </c>
      <c r="D337" t="s">
        <v>30</v>
      </c>
      <c r="E337" t="s">
        <v>35</v>
      </c>
      <c r="F337" t="s">
        <v>45</v>
      </c>
      <c r="G337" t="s">
        <v>31</v>
      </c>
      <c r="H337" t="s">
        <v>31</v>
      </c>
      <c r="I337" t="b">
        <f t="shared" si="5"/>
        <v>0</v>
      </c>
    </row>
    <row r="338" spans="1:9">
      <c r="A338">
        <v>216</v>
      </c>
      <c r="B338" t="s">
        <v>2982</v>
      </c>
      <c r="C338" t="s">
        <v>522</v>
      </c>
      <c r="D338" t="s">
        <v>30</v>
      </c>
      <c r="E338" t="s">
        <v>42</v>
      </c>
      <c r="F338" t="s">
        <v>31</v>
      </c>
      <c r="G338" t="s">
        <v>31</v>
      </c>
      <c r="H338" t="s">
        <v>31</v>
      </c>
      <c r="I338" t="b">
        <f t="shared" si="5"/>
        <v>1</v>
      </c>
    </row>
    <row r="339" spans="1:9">
      <c r="A339">
        <v>193</v>
      </c>
      <c r="B339" t="s">
        <v>2983</v>
      </c>
      <c r="C339" t="s">
        <v>523</v>
      </c>
      <c r="D339" t="s">
        <v>30</v>
      </c>
      <c r="E339" t="s">
        <v>29</v>
      </c>
      <c r="F339" t="s">
        <v>31</v>
      </c>
      <c r="G339" t="s">
        <v>31</v>
      </c>
      <c r="H339" t="s">
        <v>31</v>
      </c>
      <c r="I339" t="b">
        <f t="shared" si="5"/>
        <v>1</v>
      </c>
    </row>
    <row r="340" spans="1:9">
      <c r="A340">
        <v>788</v>
      </c>
      <c r="B340" t="s">
        <v>2984</v>
      </c>
      <c r="C340" t="s">
        <v>524</v>
      </c>
      <c r="D340" t="s">
        <v>30</v>
      </c>
      <c r="E340" t="s">
        <v>29</v>
      </c>
      <c r="F340" t="s">
        <v>31</v>
      </c>
      <c r="G340" t="s">
        <v>31</v>
      </c>
      <c r="H340" t="s">
        <v>31</v>
      </c>
      <c r="I340" t="b">
        <f t="shared" si="5"/>
        <v>1</v>
      </c>
    </row>
    <row r="341" spans="1:9">
      <c r="A341">
        <v>150</v>
      </c>
      <c r="B341" t="s">
        <v>2985</v>
      </c>
      <c r="C341" t="s">
        <v>188</v>
      </c>
      <c r="D341" t="s">
        <v>30</v>
      </c>
      <c r="E341" t="s">
        <v>60</v>
      </c>
      <c r="F341" t="s">
        <v>45</v>
      </c>
      <c r="G341" t="s">
        <v>45</v>
      </c>
      <c r="H341" t="s">
        <v>31</v>
      </c>
      <c r="I341" t="b">
        <f t="shared" si="5"/>
        <v>1</v>
      </c>
    </row>
    <row r="342" spans="1:9">
      <c r="A342">
        <v>112</v>
      </c>
      <c r="B342" t="s">
        <v>2986</v>
      </c>
      <c r="C342" t="s">
        <v>525</v>
      </c>
      <c r="D342" t="s">
        <v>30</v>
      </c>
      <c r="E342" t="s">
        <v>29</v>
      </c>
      <c r="F342" t="s">
        <v>45</v>
      </c>
      <c r="G342" t="s">
        <v>45</v>
      </c>
      <c r="H342" t="s">
        <v>31</v>
      </c>
      <c r="I342" t="b">
        <f t="shared" si="5"/>
        <v>1</v>
      </c>
    </row>
    <row r="343" spans="1:9">
      <c r="A343">
        <v>107</v>
      </c>
      <c r="B343" t="s">
        <v>2987</v>
      </c>
      <c r="C343" t="s">
        <v>526</v>
      </c>
      <c r="D343" t="s">
        <v>30</v>
      </c>
      <c r="E343" t="s">
        <v>60</v>
      </c>
      <c r="F343" t="s">
        <v>31</v>
      </c>
      <c r="G343" t="s">
        <v>31</v>
      </c>
      <c r="H343" t="s">
        <v>31</v>
      </c>
      <c r="I343" t="b">
        <f t="shared" si="5"/>
        <v>1</v>
      </c>
    </row>
    <row r="344" spans="1:9">
      <c r="A344">
        <v>106</v>
      </c>
      <c r="B344" t="s">
        <v>2988</v>
      </c>
      <c r="C344" t="s">
        <v>527</v>
      </c>
      <c r="D344" t="s">
        <v>30</v>
      </c>
      <c r="E344" t="s">
        <v>42</v>
      </c>
      <c r="F344" t="s">
        <v>31</v>
      </c>
      <c r="G344" t="s">
        <v>31</v>
      </c>
      <c r="H344" t="s">
        <v>31</v>
      </c>
      <c r="I344" t="b">
        <f t="shared" si="5"/>
        <v>1</v>
      </c>
    </row>
    <row r="345" spans="1:9">
      <c r="A345">
        <v>231</v>
      </c>
      <c r="B345" t="s">
        <v>2989</v>
      </c>
      <c r="C345" t="s">
        <v>528</v>
      </c>
      <c r="D345" t="s">
        <v>30</v>
      </c>
      <c r="E345" t="s">
        <v>29</v>
      </c>
      <c r="F345" t="s">
        <v>31</v>
      </c>
      <c r="G345" t="s">
        <v>31</v>
      </c>
      <c r="H345" t="s">
        <v>31</v>
      </c>
      <c r="I345" t="b">
        <f t="shared" si="5"/>
        <v>1</v>
      </c>
    </row>
    <row r="346" spans="1:9">
      <c r="A346">
        <v>402</v>
      </c>
      <c r="B346" t="s">
        <v>2990</v>
      </c>
      <c r="C346" t="s">
        <v>529</v>
      </c>
      <c r="D346" t="s">
        <v>30</v>
      </c>
      <c r="E346" t="s">
        <v>29</v>
      </c>
      <c r="F346" t="s">
        <v>31</v>
      </c>
      <c r="G346" t="s">
        <v>31</v>
      </c>
      <c r="H346" t="s">
        <v>31</v>
      </c>
      <c r="I346" t="b">
        <f t="shared" si="5"/>
        <v>1</v>
      </c>
    </row>
    <row r="347" spans="1:9">
      <c r="A347">
        <v>403</v>
      </c>
      <c r="B347" t="s">
        <v>2991</v>
      </c>
      <c r="C347" t="s">
        <v>530</v>
      </c>
      <c r="D347" t="s">
        <v>30</v>
      </c>
      <c r="E347" t="s">
        <v>29</v>
      </c>
      <c r="F347" t="s">
        <v>31</v>
      </c>
      <c r="G347" t="s">
        <v>31</v>
      </c>
      <c r="H347" t="s">
        <v>31</v>
      </c>
      <c r="I347" t="b">
        <f t="shared" si="5"/>
        <v>1</v>
      </c>
    </row>
    <row r="348" spans="1:9">
      <c r="A348">
        <v>401</v>
      </c>
      <c r="B348" t="s">
        <v>2992</v>
      </c>
      <c r="C348" t="s">
        <v>531</v>
      </c>
      <c r="D348" t="s">
        <v>30</v>
      </c>
      <c r="E348" t="s">
        <v>29</v>
      </c>
      <c r="F348" t="s">
        <v>31</v>
      </c>
      <c r="G348" t="s">
        <v>31</v>
      </c>
      <c r="H348" t="s">
        <v>31</v>
      </c>
      <c r="I348" t="b">
        <f t="shared" si="5"/>
        <v>1</v>
      </c>
    </row>
    <row r="349" spans="1:9">
      <c r="A349">
        <v>399</v>
      </c>
      <c r="B349" t="s">
        <v>2993</v>
      </c>
      <c r="C349" t="s">
        <v>532</v>
      </c>
      <c r="D349" t="s">
        <v>30</v>
      </c>
      <c r="E349" t="s">
        <v>29</v>
      </c>
      <c r="F349" t="s">
        <v>31</v>
      </c>
      <c r="G349" t="s">
        <v>31</v>
      </c>
      <c r="H349" t="s">
        <v>31</v>
      </c>
      <c r="I349" t="b">
        <f t="shared" si="5"/>
        <v>1</v>
      </c>
    </row>
    <row r="350" spans="1:9">
      <c r="A350">
        <v>400</v>
      </c>
      <c r="B350" t="s">
        <v>2994</v>
      </c>
      <c r="C350" t="s">
        <v>843</v>
      </c>
      <c r="D350" t="s">
        <v>30</v>
      </c>
      <c r="E350" t="s">
        <v>35</v>
      </c>
      <c r="F350" t="s">
        <v>37</v>
      </c>
      <c r="G350" t="s">
        <v>37</v>
      </c>
      <c r="H350" t="s">
        <v>37</v>
      </c>
      <c r="I350" t="b">
        <f t="shared" si="5"/>
        <v>1</v>
      </c>
    </row>
    <row r="351" spans="1:9">
      <c r="A351">
        <v>771</v>
      </c>
      <c r="B351" t="s">
        <v>2995</v>
      </c>
      <c r="C351" t="s">
        <v>533</v>
      </c>
      <c r="D351" t="s">
        <v>30</v>
      </c>
      <c r="E351" t="s">
        <v>29</v>
      </c>
      <c r="F351" t="s">
        <v>31</v>
      </c>
      <c r="G351" t="s">
        <v>31</v>
      </c>
      <c r="H351" t="s">
        <v>31</v>
      </c>
      <c r="I351" t="b">
        <f t="shared" si="5"/>
        <v>1</v>
      </c>
    </row>
    <row r="352" spans="1:9">
      <c r="A352">
        <v>473</v>
      </c>
      <c r="B352" t="s">
        <v>2996</v>
      </c>
      <c r="C352" t="s">
        <v>844</v>
      </c>
      <c r="D352" t="s">
        <v>36</v>
      </c>
      <c r="E352" t="s">
        <v>35</v>
      </c>
      <c r="F352" t="s">
        <v>37</v>
      </c>
      <c r="G352" t="s">
        <v>37</v>
      </c>
      <c r="H352" t="s">
        <v>45</v>
      </c>
      <c r="I352" t="b">
        <f t="shared" si="5"/>
        <v>1</v>
      </c>
    </row>
    <row r="353" spans="1:10">
      <c r="A353">
        <v>220</v>
      </c>
      <c r="B353" t="s">
        <v>2997</v>
      </c>
      <c r="C353" t="s">
        <v>534</v>
      </c>
      <c r="D353" t="s">
        <v>30</v>
      </c>
      <c r="E353" t="s">
        <v>54</v>
      </c>
      <c r="F353" t="s">
        <v>31</v>
      </c>
      <c r="G353" t="s">
        <v>31</v>
      </c>
      <c r="H353" t="s">
        <v>31</v>
      </c>
      <c r="I353" t="b">
        <f t="shared" si="5"/>
        <v>1</v>
      </c>
    </row>
    <row r="354" spans="1:10">
      <c r="A354">
        <v>140</v>
      </c>
      <c r="B354" t="s">
        <v>2998</v>
      </c>
      <c r="C354" t="s">
        <v>535</v>
      </c>
      <c r="D354" t="s">
        <v>30</v>
      </c>
      <c r="E354" t="s">
        <v>231</v>
      </c>
      <c r="F354" t="s">
        <v>45</v>
      </c>
      <c r="G354" t="s">
        <v>45</v>
      </c>
      <c r="H354" t="s">
        <v>31</v>
      </c>
      <c r="I354" t="b">
        <f t="shared" si="5"/>
        <v>1</v>
      </c>
      <c r="J354" t="s">
        <v>2679</v>
      </c>
    </row>
    <row r="355" spans="1:10">
      <c r="A355">
        <v>139</v>
      </c>
      <c r="B355" t="s">
        <v>2999</v>
      </c>
      <c r="C355" t="s">
        <v>536</v>
      </c>
      <c r="D355" t="s">
        <v>30</v>
      </c>
      <c r="E355" t="s">
        <v>29</v>
      </c>
      <c r="F355" t="s">
        <v>31</v>
      </c>
      <c r="G355" t="s">
        <v>31</v>
      </c>
      <c r="H355" t="s">
        <v>31</v>
      </c>
      <c r="I355" t="b">
        <f t="shared" si="5"/>
        <v>1</v>
      </c>
    </row>
    <row r="356" spans="1:10">
      <c r="A356">
        <v>137</v>
      </c>
      <c r="B356" t="s">
        <v>3000</v>
      </c>
      <c r="C356" t="s">
        <v>537</v>
      </c>
      <c r="D356" t="s">
        <v>30</v>
      </c>
      <c r="E356" t="s">
        <v>29</v>
      </c>
      <c r="F356" t="s">
        <v>31</v>
      </c>
      <c r="G356" t="s">
        <v>31</v>
      </c>
      <c r="H356" t="s">
        <v>31</v>
      </c>
      <c r="I356" t="b">
        <f t="shared" si="5"/>
        <v>1</v>
      </c>
    </row>
    <row r="357" spans="1:10">
      <c r="A357">
        <v>270</v>
      </c>
      <c r="B357" t="s">
        <v>3001</v>
      </c>
      <c r="C357" t="s">
        <v>538</v>
      </c>
      <c r="D357" t="s">
        <v>30</v>
      </c>
      <c r="E357" t="s">
        <v>29</v>
      </c>
      <c r="F357" t="s">
        <v>31</v>
      </c>
      <c r="G357" t="s">
        <v>31</v>
      </c>
      <c r="H357" t="s">
        <v>31</v>
      </c>
      <c r="I357" t="b">
        <f t="shared" si="5"/>
        <v>1</v>
      </c>
    </row>
    <row r="358" spans="1:10">
      <c r="A358">
        <v>596</v>
      </c>
      <c r="B358" t="s">
        <v>3002</v>
      </c>
      <c r="C358" t="s">
        <v>539</v>
      </c>
      <c r="D358" t="s">
        <v>30</v>
      </c>
      <c r="E358" t="s">
        <v>29</v>
      </c>
      <c r="F358" t="s">
        <v>31</v>
      </c>
      <c r="G358" t="s">
        <v>31</v>
      </c>
      <c r="H358" t="s">
        <v>31</v>
      </c>
      <c r="I358" t="b">
        <f t="shared" si="5"/>
        <v>1</v>
      </c>
    </row>
    <row r="359" spans="1:10">
      <c r="A359">
        <v>597</v>
      </c>
      <c r="B359" t="s">
        <v>3003</v>
      </c>
      <c r="C359" t="s">
        <v>540</v>
      </c>
      <c r="D359" t="s">
        <v>30</v>
      </c>
      <c r="E359" t="s">
        <v>29</v>
      </c>
      <c r="F359" t="s">
        <v>31</v>
      </c>
      <c r="G359" t="s">
        <v>31</v>
      </c>
      <c r="H359" t="s">
        <v>31</v>
      </c>
      <c r="I359" t="b">
        <f t="shared" si="5"/>
        <v>1</v>
      </c>
    </row>
    <row r="360" spans="1:10">
      <c r="A360">
        <v>495</v>
      </c>
      <c r="B360" t="s">
        <v>3004</v>
      </c>
      <c r="C360" t="s">
        <v>541</v>
      </c>
      <c r="D360" t="s">
        <v>30</v>
      </c>
      <c r="E360" t="s">
        <v>29</v>
      </c>
      <c r="F360" t="s">
        <v>31</v>
      </c>
      <c r="G360" t="s">
        <v>31</v>
      </c>
      <c r="H360" t="s">
        <v>31</v>
      </c>
      <c r="I360" t="b">
        <f t="shared" si="5"/>
        <v>1</v>
      </c>
    </row>
    <row r="361" spans="1:10">
      <c r="A361">
        <v>497</v>
      </c>
      <c r="B361" t="s">
        <v>3005</v>
      </c>
      <c r="C361" t="s">
        <v>845</v>
      </c>
      <c r="D361" t="s">
        <v>30</v>
      </c>
      <c r="E361" t="s">
        <v>60</v>
      </c>
      <c r="F361" t="s">
        <v>37</v>
      </c>
      <c r="G361" t="s">
        <v>37</v>
      </c>
      <c r="H361" t="s">
        <v>45</v>
      </c>
      <c r="I361" t="b">
        <f t="shared" si="5"/>
        <v>1</v>
      </c>
    </row>
    <row r="362" spans="1:10">
      <c r="A362">
        <v>498</v>
      </c>
      <c r="B362" t="s">
        <v>3006</v>
      </c>
      <c r="C362" t="s">
        <v>542</v>
      </c>
      <c r="D362" t="s">
        <v>30</v>
      </c>
      <c r="E362" t="s">
        <v>29</v>
      </c>
      <c r="F362" t="s">
        <v>31</v>
      </c>
      <c r="G362" t="s">
        <v>31</v>
      </c>
      <c r="H362" t="s">
        <v>31</v>
      </c>
      <c r="I362" t="b">
        <f t="shared" si="5"/>
        <v>1</v>
      </c>
    </row>
    <row r="363" spans="1:10">
      <c r="A363">
        <v>493</v>
      </c>
      <c r="B363" t="s">
        <v>3007</v>
      </c>
      <c r="C363" t="s">
        <v>543</v>
      </c>
      <c r="D363" t="s">
        <v>30</v>
      </c>
      <c r="E363" t="s">
        <v>29</v>
      </c>
      <c r="F363" t="s">
        <v>31</v>
      </c>
      <c r="G363" t="s">
        <v>31</v>
      </c>
      <c r="H363" t="s">
        <v>31</v>
      </c>
      <c r="I363" t="b">
        <f t="shared" si="5"/>
        <v>1</v>
      </c>
    </row>
    <row r="364" spans="1:10">
      <c r="A364">
        <v>496</v>
      </c>
      <c r="B364" t="s">
        <v>3008</v>
      </c>
      <c r="C364" t="s">
        <v>544</v>
      </c>
      <c r="D364" t="s">
        <v>30</v>
      </c>
      <c r="E364" t="s">
        <v>29</v>
      </c>
      <c r="F364" t="s">
        <v>31</v>
      </c>
      <c r="G364" t="s">
        <v>31</v>
      </c>
      <c r="H364" t="s">
        <v>31</v>
      </c>
      <c r="I364" t="b">
        <f t="shared" si="5"/>
        <v>1</v>
      </c>
    </row>
    <row r="365" spans="1:10">
      <c r="A365">
        <v>668</v>
      </c>
      <c r="B365" t="s">
        <v>3009</v>
      </c>
      <c r="C365" t="s">
        <v>545</v>
      </c>
      <c r="D365" t="s">
        <v>30</v>
      </c>
      <c r="E365" t="s">
        <v>29</v>
      </c>
      <c r="F365" t="s">
        <v>37</v>
      </c>
      <c r="G365" t="s">
        <v>37</v>
      </c>
      <c r="H365" t="s">
        <v>37</v>
      </c>
      <c r="I365" t="b">
        <f t="shared" si="5"/>
        <v>1</v>
      </c>
    </row>
    <row r="366" spans="1:10">
      <c r="A366">
        <v>831</v>
      </c>
      <c r="B366" t="s">
        <v>3010</v>
      </c>
      <c r="C366" t="s">
        <v>546</v>
      </c>
      <c r="D366" t="s">
        <v>30</v>
      </c>
      <c r="E366" t="s">
        <v>29</v>
      </c>
      <c r="F366" t="s">
        <v>45</v>
      </c>
      <c r="G366" t="s">
        <v>45</v>
      </c>
      <c r="H366" t="s">
        <v>45</v>
      </c>
      <c r="I366" t="b">
        <f t="shared" si="5"/>
        <v>1</v>
      </c>
    </row>
    <row r="367" spans="1:10">
      <c r="A367">
        <v>832</v>
      </c>
      <c r="B367" t="s">
        <v>3011</v>
      </c>
      <c r="C367" t="s">
        <v>547</v>
      </c>
      <c r="D367" t="s">
        <v>30</v>
      </c>
      <c r="E367" t="s">
        <v>29</v>
      </c>
      <c r="F367" t="s">
        <v>49</v>
      </c>
      <c r="G367" t="s">
        <v>49</v>
      </c>
      <c r="H367" t="s">
        <v>49</v>
      </c>
      <c r="I367" t="b">
        <f t="shared" si="5"/>
        <v>1</v>
      </c>
    </row>
    <row r="368" spans="1:10">
      <c r="A368">
        <v>149</v>
      </c>
      <c r="B368" t="s">
        <v>3012</v>
      </c>
      <c r="C368" t="s">
        <v>548</v>
      </c>
      <c r="D368" t="s">
        <v>30</v>
      </c>
      <c r="E368" t="s">
        <v>29</v>
      </c>
      <c r="F368" t="s">
        <v>31</v>
      </c>
      <c r="G368" t="s">
        <v>31</v>
      </c>
      <c r="H368" t="s">
        <v>31</v>
      </c>
      <c r="I368" t="b">
        <f t="shared" si="5"/>
        <v>1</v>
      </c>
    </row>
    <row r="369" spans="1:9">
      <c r="A369">
        <v>666</v>
      </c>
      <c r="B369" t="s">
        <v>3013</v>
      </c>
      <c r="C369" t="s">
        <v>549</v>
      </c>
      <c r="D369" t="s">
        <v>30</v>
      </c>
      <c r="E369" t="s">
        <v>29</v>
      </c>
      <c r="F369" t="s">
        <v>31</v>
      </c>
      <c r="G369" t="s">
        <v>31</v>
      </c>
      <c r="H369" t="s">
        <v>31</v>
      </c>
      <c r="I369" t="b">
        <f t="shared" si="5"/>
        <v>1</v>
      </c>
    </row>
    <row r="370" spans="1:9">
      <c r="A370">
        <v>440</v>
      </c>
      <c r="B370" t="s">
        <v>3014</v>
      </c>
      <c r="C370" t="s">
        <v>550</v>
      </c>
      <c r="D370" t="s">
        <v>30</v>
      </c>
      <c r="E370" t="s">
        <v>29</v>
      </c>
      <c r="F370" t="s">
        <v>31</v>
      </c>
      <c r="G370" t="s">
        <v>31</v>
      </c>
      <c r="H370" t="s">
        <v>31</v>
      </c>
      <c r="I370" t="b">
        <f t="shared" si="5"/>
        <v>1</v>
      </c>
    </row>
    <row r="371" spans="1:9">
      <c r="A371">
        <v>442</v>
      </c>
      <c r="B371" t="s">
        <v>3015</v>
      </c>
      <c r="C371" t="s">
        <v>551</v>
      </c>
      <c r="D371" t="s">
        <v>30</v>
      </c>
      <c r="E371" t="s">
        <v>29</v>
      </c>
      <c r="F371" t="s">
        <v>31</v>
      </c>
      <c r="G371" t="s">
        <v>31</v>
      </c>
      <c r="H371" t="s">
        <v>31</v>
      </c>
      <c r="I371" t="b">
        <f t="shared" si="5"/>
        <v>1</v>
      </c>
    </row>
    <row r="372" spans="1:9">
      <c r="A372">
        <v>441</v>
      </c>
      <c r="B372" t="s">
        <v>3016</v>
      </c>
      <c r="C372" t="s">
        <v>552</v>
      </c>
      <c r="D372" t="s">
        <v>30</v>
      </c>
      <c r="E372" t="s">
        <v>29</v>
      </c>
      <c r="F372" t="s">
        <v>31</v>
      </c>
      <c r="G372" t="s">
        <v>31</v>
      </c>
      <c r="H372" t="s">
        <v>31</v>
      </c>
      <c r="I372" t="b">
        <f t="shared" si="5"/>
        <v>1</v>
      </c>
    </row>
    <row r="373" spans="1:9">
      <c r="A373">
        <v>398</v>
      </c>
      <c r="B373" t="s">
        <v>3017</v>
      </c>
      <c r="C373" t="s">
        <v>553</v>
      </c>
      <c r="D373" t="s">
        <v>30</v>
      </c>
      <c r="E373" t="s">
        <v>29</v>
      </c>
      <c r="F373" t="s">
        <v>31</v>
      </c>
      <c r="G373" t="s">
        <v>31</v>
      </c>
      <c r="H373" t="s">
        <v>31</v>
      </c>
      <c r="I373" t="b">
        <f t="shared" si="5"/>
        <v>1</v>
      </c>
    </row>
    <row r="374" spans="1:9">
      <c r="A374">
        <v>67</v>
      </c>
      <c r="B374" t="s">
        <v>3018</v>
      </c>
      <c r="C374" t="s">
        <v>554</v>
      </c>
      <c r="D374" t="s">
        <v>30</v>
      </c>
      <c r="E374" t="s">
        <v>29</v>
      </c>
      <c r="F374" t="s">
        <v>31</v>
      </c>
      <c r="G374" t="s">
        <v>31</v>
      </c>
      <c r="H374" t="s">
        <v>31</v>
      </c>
      <c r="I374" t="b">
        <f t="shared" si="5"/>
        <v>1</v>
      </c>
    </row>
    <row r="375" spans="1:9">
      <c r="A375">
        <v>66</v>
      </c>
      <c r="B375" t="s">
        <v>3019</v>
      </c>
      <c r="C375" t="s">
        <v>555</v>
      </c>
      <c r="D375" t="s">
        <v>30</v>
      </c>
      <c r="E375" t="s">
        <v>29</v>
      </c>
      <c r="F375" t="s">
        <v>31</v>
      </c>
      <c r="G375" t="s">
        <v>31</v>
      </c>
      <c r="H375" t="s">
        <v>31</v>
      </c>
      <c r="I375" t="b">
        <f t="shared" si="5"/>
        <v>1</v>
      </c>
    </row>
    <row r="376" spans="1:9">
      <c r="A376">
        <v>453</v>
      </c>
      <c r="B376" t="s">
        <v>3020</v>
      </c>
      <c r="C376" t="s">
        <v>556</v>
      </c>
      <c r="D376" t="s">
        <v>30</v>
      </c>
      <c r="E376" t="s">
        <v>29</v>
      </c>
      <c r="F376" t="s">
        <v>31</v>
      </c>
      <c r="G376" t="s">
        <v>31</v>
      </c>
      <c r="H376" t="s">
        <v>31</v>
      </c>
      <c r="I376" t="b">
        <f t="shared" si="5"/>
        <v>1</v>
      </c>
    </row>
    <row r="377" spans="1:9">
      <c r="A377">
        <v>144</v>
      </c>
      <c r="B377" t="s">
        <v>3021</v>
      </c>
      <c r="C377" t="s">
        <v>557</v>
      </c>
      <c r="D377" t="s">
        <v>30</v>
      </c>
      <c r="E377" t="s">
        <v>29</v>
      </c>
      <c r="F377" t="s">
        <v>31</v>
      </c>
      <c r="G377" t="s">
        <v>31</v>
      </c>
      <c r="H377" t="s">
        <v>31</v>
      </c>
      <c r="I377" t="b">
        <f t="shared" si="5"/>
        <v>1</v>
      </c>
    </row>
    <row r="378" spans="1:9">
      <c r="A378">
        <v>835</v>
      </c>
      <c r="B378" t="s">
        <v>3022</v>
      </c>
      <c r="C378" t="s">
        <v>558</v>
      </c>
      <c r="D378" t="s">
        <v>30</v>
      </c>
      <c r="E378" t="s">
        <v>29</v>
      </c>
      <c r="F378" t="s">
        <v>31</v>
      </c>
      <c r="G378" t="s">
        <v>31</v>
      </c>
      <c r="H378" t="s">
        <v>31</v>
      </c>
      <c r="I378" t="b">
        <f t="shared" si="5"/>
        <v>1</v>
      </c>
    </row>
    <row r="379" spans="1:9">
      <c r="A379">
        <v>833</v>
      </c>
      <c r="B379" t="s">
        <v>3023</v>
      </c>
      <c r="C379" t="s">
        <v>559</v>
      </c>
      <c r="D379" t="s">
        <v>30</v>
      </c>
      <c r="E379" t="s">
        <v>29</v>
      </c>
      <c r="F379" t="s">
        <v>31</v>
      </c>
      <c r="G379" t="s">
        <v>31</v>
      </c>
      <c r="H379" t="s">
        <v>31</v>
      </c>
      <c r="I379" t="b">
        <f t="shared" si="5"/>
        <v>1</v>
      </c>
    </row>
    <row r="380" spans="1:9">
      <c r="A380">
        <v>837</v>
      </c>
      <c r="B380" t="s">
        <v>3024</v>
      </c>
      <c r="C380" t="s">
        <v>560</v>
      </c>
      <c r="D380" t="s">
        <v>30</v>
      </c>
      <c r="E380" t="s">
        <v>29</v>
      </c>
      <c r="F380" t="s">
        <v>31</v>
      </c>
      <c r="G380" t="s">
        <v>31</v>
      </c>
      <c r="H380" t="s">
        <v>31</v>
      </c>
      <c r="I380" t="b">
        <f t="shared" si="5"/>
        <v>1</v>
      </c>
    </row>
    <row r="381" spans="1:9">
      <c r="A381">
        <v>743</v>
      </c>
      <c r="B381" t="s">
        <v>3025</v>
      </c>
      <c r="C381" t="s">
        <v>561</v>
      </c>
      <c r="D381" t="s">
        <v>30</v>
      </c>
      <c r="E381" t="s">
        <v>29</v>
      </c>
      <c r="F381" t="s">
        <v>31</v>
      </c>
      <c r="G381" t="s">
        <v>31</v>
      </c>
      <c r="H381" t="s">
        <v>31</v>
      </c>
      <c r="I381" t="b">
        <f t="shared" si="5"/>
        <v>1</v>
      </c>
    </row>
    <row r="382" spans="1:9">
      <c r="A382">
        <v>746</v>
      </c>
      <c r="B382" t="s">
        <v>3026</v>
      </c>
      <c r="C382" t="s">
        <v>562</v>
      </c>
      <c r="D382" t="s">
        <v>30</v>
      </c>
      <c r="E382" t="s">
        <v>29</v>
      </c>
      <c r="F382" t="s">
        <v>31</v>
      </c>
      <c r="G382" t="s">
        <v>31</v>
      </c>
      <c r="H382" t="s">
        <v>31</v>
      </c>
      <c r="I382" t="b">
        <f t="shared" si="5"/>
        <v>1</v>
      </c>
    </row>
    <row r="383" spans="1:9">
      <c r="A383">
        <v>738</v>
      </c>
      <c r="B383" t="s">
        <v>3027</v>
      </c>
      <c r="C383" t="s">
        <v>563</v>
      </c>
      <c r="D383" t="s">
        <v>30</v>
      </c>
      <c r="E383" t="s">
        <v>29</v>
      </c>
      <c r="F383" t="s">
        <v>31</v>
      </c>
      <c r="G383" t="s">
        <v>31</v>
      </c>
      <c r="H383" t="s">
        <v>31</v>
      </c>
      <c r="I383" t="b">
        <f t="shared" si="5"/>
        <v>1</v>
      </c>
    </row>
    <row r="384" spans="1:9">
      <c r="A384">
        <v>742</v>
      </c>
      <c r="B384" t="s">
        <v>3028</v>
      </c>
      <c r="C384" t="s">
        <v>564</v>
      </c>
      <c r="D384" t="s">
        <v>30</v>
      </c>
      <c r="E384" t="s">
        <v>29</v>
      </c>
      <c r="F384" t="s">
        <v>45</v>
      </c>
      <c r="G384" t="s">
        <v>31</v>
      </c>
      <c r="H384" t="s">
        <v>31</v>
      </c>
      <c r="I384" t="b">
        <f t="shared" si="5"/>
        <v>0</v>
      </c>
    </row>
    <row r="385" spans="1:9">
      <c r="A385">
        <v>737</v>
      </c>
      <c r="B385" t="s">
        <v>3029</v>
      </c>
      <c r="C385" t="s">
        <v>565</v>
      </c>
      <c r="D385" t="s">
        <v>30</v>
      </c>
      <c r="E385" t="s">
        <v>29</v>
      </c>
      <c r="F385" t="s">
        <v>31</v>
      </c>
      <c r="G385" t="s">
        <v>31</v>
      </c>
      <c r="H385" t="s">
        <v>31</v>
      </c>
      <c r="I385" t="b">
        <f t="shared" si="5"/>
        <v>1</v>
      </c>
    </row>
    <row r="386" spans="1:9">
      <c r="A386">
        <v>711</v>
      </c>
      <c r="B386" t="s">
        <v>3030</v>
      </c>
      <c r="C386" t="s">
        <v>566</v>
      </c>
      <c r="D386" t="s">
        <v>30</v>
      </c>
      <c r="E386" t="s">
        <v>29</v>
      </c>
      <c r="F386" t="s">
        <v>31</v>
      </c>
      <c r="G386" t="s">
        <v>31</v>
      </c>
      <c r="H386" t="s">
        <v>31</v>
      </c>
      <c r="I386" t="b">
        <f t="shared" si="5"/>
        <v>1</v>
      </c>
    </row>
    <row r="387" spans="1:9">
      <c r="A387">
        <v>709</v>
      </c>
      <c r="B387" t="s">
        <v>3031</v>
      </c>
      <c r="C387" t="s">
        <v>567</v>
      </c>
      <c r="D387" t="s">
        <v>30</v>
      </c>
      <c r="E387" t="s">
        <v>29</v>
      </c>
      <c r="F387" t="s">
        <v>31</v>
      </c>
      <c r="G387" t="s">
        <v>31</v>
      </c>
      <c r="H387" t="s">
        <v>31</v>
      </c>
      <c r="I387" t="b">
        <f t="shared" ref="I387:I450" si="6">F387=G387</f>
        <v>1</v>
      </c>
    </row>
    <row r="388" spans="1:9">
      <c r="A388">
        <v>7866</v>
      </c>
      <c r="B388" t="s">
        <v>3032</v>
      </c>
      <c r="C388" t="s">
        <v>568</v>
      </c>
      <c r="D388" t="s">
        <v>30</v>
      </c>
      <c r="E388" t="s">
        <v>29</v>
      </c>
      <c r="F388" t="s">
        <v>45</v>
      </c>
      <c r="G388" t="s">
        <v>45</v>
      </c>
      <c r="H388" t="s">
        <v>31</v>
      </c>
      <c r="I388" t="b">
        <f t="shared" si="6"/>
        <v>1</v>
      </c>
    </row>
    <row r="389" spans="1:9">
      <c r="A389">
        <v>707</v>
      </c>
      <c r="B389" t="s">
        <v>3033</v>
      </c>
      <c r="C389" t="s">
        <v>569</v>
      </c>
      <c r="D389" t="s">
        <v>30</v>
      </c>
      <c r="E389" t="s">
        <v>29</v>
      </c>
      <c r="F389" t="s">
        <v>31</v>
      </c>
      <c r="G389" t="s">
        <v>31</v>
      </c>
      <c r="H389" t="s">
        <v>31</v>
      </c>
      <c r="I389" t="b">
        <f t="shared" si="6"/>
        <v>1</v>
      </c>
    </row>
    <row r="390" spans="1:9">
      <c r="A390">
        <v>708</v>
      </c>
      <c r="B390" t="s">
        <v>3034</v>
      </c>
      <c r="C390" t="s">
        <v>570</v>
      </c>
      <c r="D390" t="s">
        <v>30</v>
      </c>
      <c r="E390" t="s">
        <v>29</v>
      </c>
      <c r="F390" t="s">
        <v>31</v>
      </c>
      <c r="G390" t="s">
        <v>31</v>
      </c>
      <c r="H390" t="s">
        <v>31</v>
      </c>
      <c r="I390" t="b">
        <f t="shared" si="6"/>
        <v>1</v>
      </c>
    </row>
    <row r="391" spans="1:9">
      <c r="A391">
        <v>706</v>
      </c>
      <c r="B391" t="s">
        <v>3035</v>
      </c>
      <c r="C391" t="s">
        <v>571</v>
      </c>
      <c r="D391" t="s">
        <v>30</v>
      </c>
      <c r="E391" t="s">
        <v>29</v>
      </c>
      <c r="F391" t="s">
        <v>31</v>
      </c>
      <c r="G391" t="s">
        <v>31</v>
      </c>
      <c r="H391" t="s">
        <v>31</v>
      </c>
      <c r="I391" t="b">
        <f t="shared" si="6"/>
        <v>1</v>
      </c>
    </row>
    <row r="392" spans="1:9">
      <c r="A392">
        <v>73</v>
      </c>
      <c r="B392" t="s">
        <v>3036</v>
      </c>
      <c r="C392" t="s">
        <v>572</v>
      </c>
      <c r="D392" t="s">
        <v>30</v>
      </c>
      <c r="E392" t="s">
        <v>54</v>
      </c>
      <c r="F392" t="s">
        <v>31</v>
      </c>
      <c r="G392" t="s">
        <v>31</v>
      </c>
      <c r="H392" t="s">
        <v>31</v>
      </c>
      <c r="I392" t="b">
        <f t="shared" si="6"/>
        <v>1</v>
      </c>
    </row>
    <row r="393" spans="1:9">
      <c r="A393">
        <v>266</v>
      </c>
      <c r="B393" t="s">
        <v>3037</v>
      </c>
      <c r="C393" t="s">
        <v>573</v>
      </c>
      <c r="D393" t="s">
        <v>30</v>
      </c>
      <c r="E393" t="s">
        <v>29</v>
      </c>
      <c r="F393" t="s">
        <v>31</v>
      </c>
      <c r="G393" t="s">
        <v>31</v>
      </c>
      <c r="H393" t="s">
        <v>31</v>
      </c>
      <c r="I393" t="b">
        <f t="shared" si="6"/>
        <v>1</v>
      </c>
    </row>
    <row r="394" spans="1:9">
      <c r="A394">
        <v>227</v>
      </c>
      <c r="B394" t="s">
        <v>3038</v>
      </c>
      <c r="C394" t="s">
        <v>574</v>
      </c>
      <c r="D394" t="s">
        <v>30</v>
      </c>
      <c r="E394" t="s">
        <v>29</v>
      </c>
      <c r="F394" t="s">
        <v>31</v>
      </c>
      <c r="G394" t="s">
        <v>31</v>
      </c>
      <c r="H394" t="s">
        <v>31</v>
      </c>
      <c r="I394" t="b">
        <f t="shared" si="6"/>
        <v>1</v>
      </c>
    </row>
    <row r="395" spans="1:9">
      <c r="A395">
        <v>598</v>
      </c>
      <c r="B395" t="s">
        <v>3039</v>
      </c>
      <c r="C395" t="s">
        <v>575</v>
      </c>
      <c r="D395" t="s">
        <v>30</v>
      </c>
      <c r="E395" t="s">
        <v>29</v>
      </c>
      <c r="F395" t="s">
        <v>37</v>
      </c>
      <c r="G395" t="s">
        <v>45</v>
      </c>
      <c r="H395" t="s">
        <v>31</v>
      </c>
      <c r="I395" t="b">
        <f t="shared" si="6"/>
        <v>0</v>
      </c>
    </row>
    <row r="396" spans="1:9">
      <c r="A396">
        <v>138</v>
      </c>
      <c r="B396" t="s">
        <v>3040</v>
      </c>
      <c r="C396" t="s">
        <v>576</v>
      </c>
      <c r="D396" t="s">
        <v>30</v>
      </c>
      <c r="E396" t="s">
        <v>29</v>
      </c>
      <c r="F396" t="s">
        <v>31</v>
      </c>
      <c r="G396" t="s">
        <v>31</v>
      </c>
      <c r="H396" t="s">
        <v>31</v>
      </c>
      <c r="I396" t="b">
        <f t="shared" si="6"/>
        <v>1</v>
      </c>
    </row>
    <row r="397" spans="1:9">
      <c r="A397">
        <v>427</v>
      </c>
      <c r="B397" t="s">
        <v>3041</v>
      </c>
      <c r="C397" t="s">
        <v>577</v>
      </c>
      <c r="D397" t="s">
        <v>30</v>
      </c>
      <c r="E397" t="s">
        <v>29</v>
      </c>
      <c r="F397" t="s">
        <v>31</v>
      </c>
      <c r="G397" t="s">
        <v>31</v>
      </c>
      <c r="H397" t="s">
        <v>31</v>
      </c>
      <c r="I397" t="b">
        <f t="shared" si="6"/>
        <v>1</v>
      </c>
    </row>
    <row r="398" spans="1:9">
      <c r="A398">
        <v>424</v>
      </c>
      <c r="B398" t="s">
        <v>3042</v>
      </c>
      <c r="C398" t="s">
        <v>578</v>
      </c>
      <c r="D398" t="s">
        <v>30</v>
      </c>
      <c r="E398" t="s">
        <v>29</v>
      </c>
      <c r="F398" t="s">
        <v>31</v>
      </c>
      <c r="G398" t="s">
        <v>31</v>
      </c>
      <c r="H398" t="s">
        <v>31</v>
      </c>
      <c r="I398" t="b">
        <f t="shared" si="6"/>
        <v>1</v>
      </c>
    </row>
    <row r="399" spans="1:9">
      <c r="A399">
        <v>224</v>
      </c>
      <c r="B399" t="s">
        <v>3043</v>
      </c>
      <c r="C399" t="s">
        <v>579</v>
      </c>
      <c r="D399" t="s">
        <v>30</v>
      </c>
      <c r="E399" t="s">
        <v>29</v>
      </c>
      <c r="F399" t="s">
        <v>31</v>
      </c>
      <c r="G399" t="s">
        <v>31</v>
      </c>
      <c r="H399" t="s">
        <v>31</v>
      </c>
      <c r="I399" t="b">
        <f t="shared" si="6"/>
        <v>1</v>
      </c>
    </row>
    <row r="400" spans="1:9">
      <c r="A400">
        <v>592</v>
      </c>
      <c r="B400" t="s">
        <v>3044</v>
      </c>
      <c r="C400" t="s">
        <v>580</v>
      </c>
      <c r="D400" t="s">
        <v>30</v>
      </c>
      <c r="E400" t="s">
        <v>29</v>
      </c>
      <c r="F400" t="s">
        <v>45</v>
      </c>
      <c r="G400" t="s">
        <v>45</v>
      </c>
      <c r="H400" t="s">
        <v>31</v>
      </c>
      <c r="I400" t="b">
        <f t="shared" si="6"/>
        <v>1</v>
      </c>
    </row>
    <row r="401" spans="1:9">
      <c r="A401">
        <v>431</v>
      </c>
      <c r="B401" t="s">
        <v>3045</v>
      </c>
      <c r="C401" t="s">
        <v>581</v>
      </c>
      <c r="D401" t="s">
        <v>30</v>
      </c>
      <c r="E401" t="s">
        <v>29</v>
      </c>
      <c r="F401" t="s">
        <v>31</v>
      </c>
      <c r="G401" t="s">
        <v>31</v>
      </c>
      <c r="H401" t="s">
        <v>31</v>
      </c>
      <c r="I401" t="b">
        <f t="shared" si="6"/>
        <v>1</v>
      </c>
    </row>
    <row r="402" spans="1:9">
      <c r="A402">
        <v>131</v>
      </c>
      <c r="B402" t="s">
        <v>3046</v>
      </c>
      <c r="C402" t="s">
        <v>189</v>
      </c>
      <c r="D402" t="s">
        <v>30</v>
      </c>
      <c r="E402" t="s">
        <v>35</v>
      </c>
      <c r="F402" t="s">
        <v>45</v>
      </c>
      <c r="G402" t="s">
        <v>45</v>
      </c>
      <c r="H402" t="s">
        <v>31</v>
      </c>
      <c r="I402" t="b">
        <f t="shared" si="6"/>
        <v>1</v>
      </c>
    </row>
    <row r="403" spans="1:9">
      <c r="A403">
        <v>705</v>
      </c>
      <c r="B403" t="s">
        <v>3047</v>
      </c>
      <c r="C403" t="s">
        <v>846</v>
      </c>
      <c r="D403" t="s">
        <v>30</v>
      </c>
      <c r="E403" t="s">
        <v>35</v>
      </c>
      <c r="F403" t="s">
        <v>37</v>
      </c>
      <c r="G403" t="s">
        <v>37</v>
      </c>
      <c r="H403" t="s">
        <v>37</v>
      </c>
      <c r="I403" t="b">
        <f t="shared" si="6"/>
        <v>1</v>
      </c>
    </row>
    <row r="404" spans="1:9">
      <c r="A404">
        <v>703</v>
      </c>
      <c r="B404" t="s">
        <v>3048</v>
      </c>
      <c r="C404" t="s">
        <v>582</v>
      </c>
      <c r="D404" t="s">
        <v>30</v>
      </c>
      <c r="E404" t="s">
        <v>29</v>
      </c>
      <c r="F404" t="s">
        <v>31</v>
      </c>
      <c r="G404" t="s">
        <v>31</v>
      </c>
      <c r="H404" t="s">
        <v>31</v>
      </c>
      <c r="I404" t="b">
        <f t="shared" si="6"/>
        <v>1</v>
      </c>
    </row>
    <row r="405" spans="1:9">
      <c r="A405">
        <v>704</v>
      </c>
      <c r="B405" t="s">
        <v>3049</v>
      </c>
      <c r="C405" t="s">
        <v>583</v>
      </c>
      <c r="D405" t="s">
        <v>30</v>
      </c>
      <c r="E405" t="s">
        <v>29</v>
      </c>
      <c r="F405" t="s">
        <v>31</v>
      </c>
      <c r="G405" t="s">
        <v>31</v>
      </c>
      <c r="H405" t="s">
        <v>31</v>
      </c>
      <c r="I405" t="b">
        <f t="shared" si="6"/>
        <v>1</v>
      </c>
    </row>
    <row r="406" spans="1:9">
      <c r="A406">
        <v>723</v>
      </c>
      <c r="B406" t="s">
        <v>3050</v>
      </c>
      <c r="C406" t="s">
        <v>584</v>
      </c>
      <c r="D406" t="s">
        <v>30</v>
      </c>
      <c r="E406" t="s">
        <v>29</v>
      </c>
      <c r="F406" t="s">
        <v>31</v>
      </c>
      <c r="G406" t="s">
        <v>31</v>
      </c>
      <c r="H406" t="s">
        <v>31</v>
      </c>
      <c r="I406" t="b">
        <f t="shared" si="6"/>
        <v>1</v>
      </c>
    </row>
    <row r="407" spans="1:9">
      <c r="A407">
        <v>619</v>
      </c>
      <c r="B407" t="s">
        <v>3051</v>
      </c>
      <c r="C407" t="s">
        <v>585</v>
      </c>
      <c r="D407" t="s">
        <v>30</v>
      </c>
      <c r="E407" t="s">
        <v>29</v>
      </c>
      <c r="F407" t="s">
        <v>31</v>
      </c>
      <c r="G407" t="s">
        <v>31</v>
      </c>
      <c r="H407" t="s">
        <v>31</v>
      </c>
      <c r="I407" t="b">
        <f t="shared" si="6"/>
        <v>1</v>
      </c>
    </row>
    <row r="408" spans="1:9">
      <c r="A408">
        <v>827</v>
      </c>
      <c r="B408" t="s">
        <v>3052</v>
      </c>
      <c r="C408" t="s">
        <v>586</v>
      </c>
      <c r="D408" t="s">
        <v>30</v>
      </c>
      <c r="E408" t="s">
        <v>29</v>
      </c>
      <c r="F408" t="s">
        <v>31</v>
      </c>
      <c r="G408" t="s">
        <v>31</v>
      </c>
      <c r="H408" t="s">
        <v>31</v>
      </c>
      <c r="I408" t="b">
        <f t="shared" si="6"/>
        <v>1</v>
      </c>
    </row>
    <row r="409" spans="1:9">
      <c r="A409">
        <v>395</v>
      </c>
      <c r="B409" t="s">
        <v>3053</v>
      </c>
      <c r="C409" t="s">
        <v>587</v>
      </c>
      <c r="D409" t="s">
        <v>30</v>
      </c>
      <c r="E409" t="s">
        <v>29</v>
      </c>
      <c r="F409" t="s">
        <v>31</v>
      </c>
      <c r="G409" t="s">
        <v>31</v>
      </c>
      <c r="H409" t="s">
        <v>31</v>
      </c>
      <c r="I409" t="b">
        <f t="shared" si="6"/>
        <v>1</v>
      </c>
    </row>
    <row r="410" spans="1:9">
      <c r="A410">
        <v>664</v>
      </c>
      <c r="B410" t="s">
        <v>3054</v>
      </c>
      <c r="C410" t="s">
        <v>588</v>
      </c>
      <c r="D410" t="s">
        <v>30</v>
      </c>
      <c r="E410" t="s">
        <v>29</v>
      </c>
      <c r="F410" t="s">
        <v>31</v>
      </c>
      <c r="G410" t="s">
        <v>31</v>
      </c>
      <c r="H410" t="s">
        <v>31</v>
      </c>
      <c r="I410" t="b">
        <f t="shared" si="6"/>
        <v>1</v>
      </c>
    </row>
    <row r="411" spans="1:9">
      <c r="A411">
        <v>525</v>
      </c>
      <c r="B411" t="s">
        <v>3055</v>
      </c>
      <c r="C411" t="s">
        <v>589</v>
      </c>
      <c r="D411" t="s">
        <v>30</v>
      </c>
      <c r="E411" t="s">
        <v>29</v>
      </c>
      <c r="F411" t="s">
        <v>31</v>
      </c>
      <c r="G411" t="s">
        <v>31</v>
      </c>
      <c r="H411" t="s">
        <v>31</v>
      </c>
      <c r="I411" t="b">
        <f t="shared" si="6"/>
        <v>1</v>
      </c>
    </row>
    <row r="412" spans="1:9">
      <c r="A412">
        <v>514</v>
      </c>
      <c r="B412" t="s">
        <v>3056</v>
      </c>
      <c r="C412" t="s">
        <v>590</v>
      </c>
      <c r="D412" t="s">
        <v>30</v>
      </c>
      <c r="E412" t="s">
        <v>29</v>
      </c>
      <c r="F412" t="s">
        <v>31</v>
      </c>
      <c r="G412" t="s">
        <v>31</v>
      </c>
      <c r="H412" t="s">
        <v>31</v>
      </c>
      <c r="I412" t="b">
        <f t="shared" si="6"/>
        <v>1</v>
      </c>
    </row>
    <row r="413" spans="1:9">
      <c r="A413">
        <v>527</v>
      </c>
      <c r="B413" t="s">
        <v>3057</v>
      </c>
      <c r="C413" t="s">
        <v>591</v>
      </c>
      <c r="D413" t="s">
        <v>30</v>
      </c>
      <c r="E413" t="s">
        <v>29</v>
      </c>
      <c r="F413" t="s">
        <v>31</v>
      </c>
      <c r="G413" t="s">
        <v>31</v>
      </c>
      <c r="H413" t="s">
        <v>31</v>
      </c>
      <c r="I413" t="b">
        <f t="shared" si="6"/>
        <v>1</v>
      </c>
    </row>
    <row r="414" spans="1:9">
      <c r="A414">
        <v>165</v>
      </c>
      <c r="B414" t="s">
        <v>3058</v>
      </c>
      <c r="C414" t="s">
        <v>592</v>
      </c>
      <c r="D414" t="s">
        <v>30</v>
      </c>
      <c r="E414" t="s">
        <v>29</v>
      </c>
      <c r="F414" t="s">
        <v>31</v>
      </c>
      <c r="G414" t="s">
        <v>31</v>
      </c>
      <c r="H414" t="s">
        <v>31</v>
      </c>
      <c r="I414" t="b">
        <f t="shared" si="6"/>
        <v>1</v>
      </c>
    </row>
    <row r="415" spans="1:9">
      <c r="A415">
        <v>163</v>
      </c>
      <c r="B415" t="s">
        <v>3059</v>
      </c>
      <c r="C415" t="s">
        <v>593</v>
      </c>
      <c r="D415" t="s">
        <v>30</v>
      </c>
      <c r="E415" t="s">
        <v>29</v>
      </c>
      <c r="F415" t="s">
        <v>31</v>
      </c>
      <c r="G415" t="s">
        <v>31</v>
      </c>
      <c r="H415" t="s">
        <v>31</v>
      </c>
      <c r="I415" t="b">
        <f t="shared" si="6"/>
        <v>1</v>
      </c>
    </row>
    <row r="416" spans="1:9">
      <c r="A416">
        <v>404</v>
      </c>
      <c r="B416" t="s">
        <v>3060</v>
      </c>
      <c r="C416" t="s">
        <v>594</v>
      </c>
      <c r="D416" t="s">
        <v>30</v>
      </c>
      <c r="E416" t="s">
        <v>29</v>
      </c>
      <c r="F416" t="s">
        <v>31</v>
      </c>
      <c r="G416" t="s">
        <v>31</v>
      </c>
      <c r="H416" t="s">
        <v>31</v>
      </c>
      <c r="I416" t="b">
        <f t="shared" si="6"/>
        <v>1</v>
      </c>
    </row>
    <row r="417" spans="1:10">
      <c r="A417">
        <v>409</v>
      </c>
      <c r="B417" t="s">
        <v>3061</v>
      </c>
      <c r="C417" t="s">
        <v>595</v>
      </c>
      <c r="D417" t="s">
        <v>30</v>
      </c>
      <c r="E417" t="s">
        <v>29</v>
      </c>
      <c r="F417" t="s">
        <v>31</v>
      </c>
      <c r="G417" t="s">
        <v>31</v>
      </c>
      <c r="H417" t="s">
        <v>31</v>
      </c>
      <c r="I417" t="b">
        <f t="shared" si="6"/>
        <v>1</v>
      </c>
    </row>
    <row r="418" spans="1:10">
      <c r="A418">
        <v>411</v>
      </c>
      <c r="B418" t="s">
        <v>3062</v>
      </c>
      <c r="C418" t="s">
        <v>596</v>
      </c>
      <c r="D418" t="s">
        <v>30</v>
      </c>
      <c r="E418" t="s">
        <v>29</v>
      </c>
      <c r="F418" t="s">
        <v>31</v>
      </c>
      <c r="G418" t="s">
        <v>31</v>
      </c>
      <c r="H418" t="s">
        <v>31</v>
      </c>
      <c r="I418" t="b">
        <f t="shared" si="6"/>
        <v>1</v>
      </c>
    </row>
    <row r="419" spans="1:10">
      <c r="A419">
        <v>407</v>
      </c>
      <c r="B419" t="s">
        <v>3063</v>
      </c>
      <c r="C419" t="s">
        <v>597</v>
      </c>
      <c r="D419" t="s">
        <v>30</v>
      </c>
      <c r="E419" t="s">
        <v>29</v>
      </c>
      <c r="F419" t="s">
        <v>31</v>
      </c>
      <c r="G419" t="s">
        <v>31</v>
      </c>
      <c r="H419" t="s">
        <v>31</v>
      </c>
      <c r="I419" t="b">
        <f t="shared" si="6"/>
        <v>1</v>
      </c>
    </row>
    <row r="420" spans="1:10">
      <c r="A420">
        <v>405</v>
      </c>
      <c r="B420" t="s">
        <v>3064</v>
      </c>
      <c r="C420" t="s">
        <v>598</v>
      </c>
      <c r="D420" t="s">
        <v>30</v>
      </c>
      <c r="E420" t="s">
        <v>29</v>
      </c>
      <c r="F420" t="s">
        <v>31</v>
      </c>
      <c r="G420" t="s">
        <v>31</v>
      </c>
      <c r="H420" t="s">
        <v>31</v>
      </c>
      <c r="I420" t="b">
        <f t="shared" si="6"/>
        <v>1</v>
      </c>
    </row>
    <row r="421" spans="1:10">
      <c r="A421">
        <v>410</v>
      </c>
      <c r="B421" t="s">
        <v>3065</v>
      </c>
      <c r="C421" t="s">
        <v>599</v>
      </c>
      <c r="D421" t="s">
        <v>30</v>
      </c>
      <c r="E421" t="s">
        <v>29</v>
      </c>
      <c r="F421" t="s">
        <v>31</v>
      </c>
      <c r="G421" t="s">
        <v>31</v>
      </c>
      <c r="H421" t="s">
        <v>31</v>
      </c>
      <c r="I421" t="b">
        <f t="shared" si="6"/>
        <v>1</v>
      </c>
    </row>
    <row r="422" spans="1:10">
      <c r="A422">
        <v>50</v>
      </c>
      <c r="B422" t="s">
        <v>3066</v>
      </c>
      <c r="C422" t="s">
        <v>600</v>
      </c>
      <c r="D422" t="s">
        <v>30</v>
      </c>
      <c r="E422" t="s">
        <v>29</v>
      </c>
      <c r="F422" t="s">
        <v>31</v>
      </c>
      <c r="G422" t="s">
        <v>31</v>
      </c>
      <c r="H422" t="s">
        <v>31</v>
      </c>
      <c r="I422" t="b">
        <f t="shared" si="6"/>
        <v>1</v>
      </c>
    </row>
    <row r="423" spans="1:10">
      <c r="A423">
        <v>162</v>
      </c>
      <c r="B423" t="s">
        <v>3067</v>
      </c>
      <c r="C423" t="s">
        <v>601</v>
      </c>
      <c r="D423" t="s">
        <v>30</v>
      </c>
      <c r="E423" t="s">
        <v>29</v>
      </c>
      <c r="F423" t="s">
        <v>31</v>
      </c>
      <c r="G423" t="s">
        <v>31</v>
      </c>
      <c r="H423" t="s">
        <v>31</v>
      </c>
      <c r="I423" t="b">
        <f t="shared" si="6"/>
        <v>1</v>
      </c>
    </row>
    <row r="424" spans="1:10">
      <c r="A424">
        <v>229</v>
      </c>
      <c r="B424" t="s">
        <v>3068</v>
      </c>
      <c r="C424" t="s">
        <v>602</v>
      </c>
      <c r="D424" t="s">
        <v>30</v>
      </c>
      <c r="E424" t="s">
        <v>231</v>
      </c>
      <c r="F424" t="s">
        <v>45</v>
      </c>
      <c r="G424" t="s">
        <v>45</v>
      </c>
      <c r="H424" t="s">
        <v>31</v>
      </c>
      <c r="I424" t="b">
        <f t="shared" si="6"/>
        <v>1</v>
      </c>
      <c r="J424" t="s">
        <v>2679</v>
      </c>
    </row>
    <row r="425" spans="1:10">
      <c r="A425">
        <v>129</v>
      </c>
      <c r="B425" t="s">
        <v>3069</v>
      </c>
      <c r="C425" t="s">
        <v>603</v>
      </c>
      <c r="D425" t="s">
        <v>30</v>
      </c>
      <c r="E425" t="s">
        <v>29</v>
      </c>
      <c r="F425" t="s">
        <v>31</v>
      </c>
      <c r="G425" t="s">
        <v>31</v>
      </c>
      <c r="H425" t="s">
        <v>31</v>
      </c>
      <c r="I425" t="b">
        <f t="shared" si="6"/>
        <v>1</v>
      </c>
    </row>
    <row r="426" spans="1:10">
      <c r="A426">
        <v>128</v>
      </c>
      <c r="B426" t="s">
        <v>3070</v>
      </c>
      <c r="C426" t="s">
        <v>604</v>
      </c>
      <c r="D426" t="s">
        <v>30</v>
      </c>
      <c r="E426" t="s">
        <v>29</v>
      </c>
      <c r="F426" t="s">
        <v>31</v>
      </c>
      <c r="G426" t="s">
        <v>31</v>
      </c>
      <c r="H426" t="s">
        <v>31</v>
      </c>
      <c r="I426" t="b">
        <f t="shared" si="6"/>
        <v>1</v>
      </c>
    </row>
    <row r="427" spans="1:10">
      <c r="A427">
        <v>458</v>
      </c>
      <c r="B427" t="s">
        <v>3071</v>
      </c>
      <c r="C427" t="s">
        <v>605</v>
      </c>
      <c r="D427" t="s">
        <v>30</v>
      </c>
      <c r="E427" t="s">
        <v>29</v>
      </c>
      <c r="F427" t="s">
        <v>31</v>
      </c>
      <c r="G427" t="s">
        <v>31</v>
      </c>
      <c r="H427" t="s">
        <v>31</v>
      </c>
      <c r="I427" t="b">
        <f t="shared" si="6"/>
        <v>1</v>
      </c>
    </row>
    <row r="428" spans="1:10">
      <c r="A428">
        <v>4140</v>
      </c>
      <c r="B428" t="s">
        <v>3072</v>
      </c>
      <c r="C428" t="s">
        <v>606</v>
      </c>
      <c r="D428" t="s">
        <v>30</v>
      </c>
      <c r="E428" t="s">
        <v>29</v>
      </c>
      <c r="F428" t="s">
        <v>31</v>
      </c>
      <c r="G428" t="s">
        <v>31</v>
      </c>
      <c r="H428" t="s">
        <v>31</v>
      </c>
      <c r="I428" t="b">
        <f t="shared" si="6"/>
        <v>1</v>
      </c>
    </row>
    <row r="429" spans="1:10">
      <c r="A429">
        <v>456</v>
      </c>
      <c r="B429" t="s">
        <v>3073</v>
      </c>
      <c r="C429" t="s">
        <v>607</v>
      </c>
      <c r="D429" t="s">
        <v>30</v>
      </c>
      <c r="E429" t="s">
        <v>54</v>
      </c>
      <c r="F429" t="s">
        <v>31</v>
      </c>
      <c r="G429" t="s">
        <v>31</v>
      </c>
      <c r="H429" t="s">
        <v>31</v>
      </c>
      <c r="I429" t="b">
        <f t="shared" si="6"/>
        <v>1</v>
      </c>
    </row>
    <row r="430" spans="1:10">
      <c r="A430">
        <v>1183</v>
      </c>
      <c r="B430" t="s">
        <v>3074</v>
      </c>
      <c r="C430" t="s">
        <v>608</v>
      </c>
      <c r="D430" t="s">
        <v>30</v>
      </c>
      <c r="E430" t="s">
        <v>29</v>
      </c>
      <c r="F430" t="s">
        <v>31</v>
      </c>
      <c r="G430" t="s">
        <v>31</v>
      </c>
      <c r="H430" t="s">
        <v>31</v>
      </c>
      <c r="I430" t="b">
        <f t="shared" si="6"/>
        <v>1</v>
      </c>
    </row>
    <row r="431" spans="1:10">
      <c r="A431">
        <v>457</v>
      </c>
      <c r="B431" t="s">
        <v>3075</v>
      </c>
      <c r="C431" t="s">
        <v>609</v>
      </c>
      <c r="D431" t="s">
        <v>30</v>
      </c>
      <c r="E431" t="s">
        <v>29</v>
      </c>
      <c r="F431" t="s">
        <v>31</v>
      </c>
      <c r="G431" t="s">
        <v>31</v>
      </c>
      <c r="H431" t="s">
        <v>31</v>
      </c>
      <c r="I431" t="b">
        <f t="shared" si="6"/>
        <v>1</v>
      </c>
    </row>
    <row r="432" spans="1:10">
      <c r="A432">
        <v>468</v>
      </c>
      <c r="B432" t="s">
        <v>3076</v>
      </c>
      <c r="C432" t="s">
        <v>610</v>
      </c>
      <c r="D432" t="s">
        <v>30</v>
      </c>
      <c r="E432" t="s">
        <v>29</v>
      </c>
      <c r="F432" t="s">
        <v>31</v>
      </c>
      <c r="G432" t="s">
        <v>31</v>
      </c>
      <c r="H432" t="s">
        <v>31</v>
      </c>
      <c r="I432" t="b">
        <f t="shared" si="6"/>
        <v>1</v>
      </c>
    </row>
    <row r="433" spans="1:9">
      <c r="A433">
        <v>561</v>
      </c>
      <c r="B433" t="s">
        <v>3077</v>
      </c>
      <c r="C433" t="s">
        <v>611</v>
      </c>
      <c r="D433" t="s">
        <v>30</v>
      </c>
      <c r="E433" t="s">
        <v>29</v>
      </c>
      <c r="F433" t="s">
        <v>31</v>
      </c>
      <c r="G433" t="s">
        <v>31</v>
      </c>
      <c r="H433" t="s">
        <v>31</v>
      </c>
      <c r="I433" t="b">
        <f t="shared" si="6"/>
        <v>1</v>
      </c>
    </row>
    <row r="434" spans="1:9">
      <c r="A434">
        <v>560</v>
      </c>
      <c r="B434" t="s">
        <v>3078</v>
      </c>
      <c r="C434" t="s">
        <v>612</v>
      </c>
      <c r="D434" t="s">
        <v>30</v>
      </c>
      <c r="E434" t="s">
        <v>29</v>
      </c>
      <c r="F434" t="s">
        <v>31</v>
      </c>
      <c r="G434" t="s">
        <v>31</v>
      </c>
      <c r="H434" t="s">
        <v>31</v>
      </c>
      <c r="I434" t="b">
        <f t="shared" si="6"/>
        <v>1</v>
      </c>
    </row>
    <row r="435" spans="1:9">
      <c r="A435">
        <v>559</v>
      </c>
      <c r="B435" t="s">
        <v>3079</v>
      </c>
      <c r="C435" t="s">
        <v>613</v>
      </c>
      <c r="D435" t="s">
        <v>30</v>
      </c>
      <c r="E435" t="s">
        <v>29</v>
      </c>
      <c r="F435" t="s">
        <v>31</v>
      </c>
      <c r="G435" t="s">
        <v>31</v>
      </c>
      <c r="H435" t="s">
        <v>31</v>
      </c>
      <c r="I435" t="b">
        <f t="shared" si="6"/>
        <v>1</v>
      </c>
    </row>
    <row r="436" spans="1:9">
      <c r="A436">
        <v>685</v>
      </c>
      <c r="B436" t="s">
        <v>3080</v>
      </c>
      <c r="C436" t="s">
        <v>614</v>
      </c>
      <c r="D436" t="s">
        <v>30</v>
      </c>
      <c r="E436" t="s">
        <v>29</v>
      </c>
      <c r="F436" t="s">
        <v>31</v>
      </c>
      <c r="G436" t="s">
        <v>31</v>
      </c>
      <c r="H436" t="s">
        <v>31</v>
      </c>
      <c r="I436" t="b">
        <f t="shared" si="6"/>
        <v>1</v>
      </c>
    </row>
    <row r="437" spans="1:9">
      <c r="A437">
        <v>686</v>
      </c>
      <c r="B437" t="s">
        <v>3081</v>
      </c>
      <c r="C437" t="s">
        <v>615</v>
      </c>
      <c r="D437" t="s">
        <v>30</v>
      </c>
      <c r="E437" t="s">
        <v>29</v>
      </c>
      <c r="F437" t="s">
        <v>31</v>
      </c>
      <c r="G437" t="s">
        <v>31</v>
      </c>
      <c r="H437" t="s">
        <v>31</v>
      </c>
      <c r="I437" t="b">
        <f t="shared" si="6"/>
        <v>1</v>
      </c>
    </row>
    <row r="438" spans="1:9">
      <c r="A438">
        <v>688</v>
      </c>
      <c r="B438" t="s">
        <v>3082</v>
      </c>
      <c r="C438" t="s">
        <v>616</v>
      </c>
      <c r="D438" t="s">
        <v>30</v>
      </c>
      <c r="E438" t="s">
        <v>29</v>
      </c>
      <c r="F438" t="s">
        <v>31</v>
      </c>
      <c r="G438" t="s">
        <v>31</v>
      </c>
      <c r="H438" t="s">
        <v>31</v>
      </c>
      <c r="I438" t="b">
        <f t="shared" si="6"/>
        <v>1</v>
      </c>
    </row>
    <row r="439" spans="1:9">
      <c r="A439">
        <v>689</v>
      </c>
      <c r="B439" t="s">
        <v>3083</v>
      </c>
      <c r="C439" t="s">
        <v>617</v>
      </c>
      <c r="D439" t="s">
        <v>30</v>
      </c>
      <c r="E439" t="s">
        <v>29</v>
      </c>
      <c r="F439" t="s">
        <v>45</v>
      </c>
      <c r="G439" t="s">
        <v>45</v>
      </c>
      <c r="H439" t="s">
        <v>31</v>
      </c>
      <c r="I439" t="b">
        <f t="shared" si="6"/>
        <v>1</v>
      </c>
    </row>
    <row r="440" spans="1:9">
      <c r="A440">
        <v>655</v>
      </c>
      <c r="B440" t="s">
        <v>3084</v>
      </c>
      <c r="C440" t="s">
        <v>618</v>
      </c>
      <c r="D440" t="s">
        <v>30</v>
      </c>
      <c r="E440" t="s">
        <v>29</v>
      </c>
      <c r="F440" t="s">
        <v>31</v>
      </c>
      <c r="G440" t="s">
        <v>31</v>
      </c>
      <c r="H440" t="s">
        <v>31</v>
      </c>
      <c r="I440" t="b">
        <f t="shared" si="6"/>
        <v>1</v>
      </c>
    </row>
    <row r="441" spans="1:9">
      <c r="A441">
        <v>654</v>
      </c>
      <c r="B441" t="s">
        <v>3085</v>
      </c>
      <c r="C441" t="s">
        <v>619</v>
      </c>
      <c r="D441" t="s">
        <v>30</v>
      </c>
      <c r="E441" t="s">
        <v>29</v>
      </c>
      <c r="F441" t="s">
        <v>31</v>
      </c>
      <c r="G441" t="s">
        <v>31</v>
      </c>
      <c r="H441" t="s">
        <v>31</v>
      </c>
      <c r="I441" t="b">
        <f t="shared" si="6"/>
        <v>1</v>
      </c>
    </row>
    <row r="442" spans="1:9">
      <c r="A442">
        <v>76</v>
      </c>
      <c r="B442" t="s">
        <v>3086</v>
      </c>
      <c r="C442" t="s">
        <v>620</v>
      </c>
      <c r="D442" t="s">
        <v>30</v>
      </c>
      <c r="E442" t="s">
        <v>42</v>
      </c>
      <c r="F442" t="s">
        <v>31</v>
      </c>
      <c r="G442" t="s">
        <v>31</v>
      </c>
      <c r="H442" t="s">
        <v>31</v>
      </c>
      <c r="I442" t="b">
        <f t="shared" si="6"/>
        <v>1</v>
      </c>
    </row>
    <row r="443" spans="1:9">
      <c r="A443">
        <v>657</v>
      </c>
      <c r="B443" t="s">
        <v>3087</v>
      </c>
      <c r="C443" t="s">
        <v>621</v>
      </c>
      <c r="D443" t="s">
        <v>30</v>
      </c>
      <c r="E443" t="s">
        <v>29</v>
      </c>
      <c r="F443" t="s">
        <v>31</v>
      </c>
      <c r="G443" t="s">
        <v>31</v>
      </c>
      <c r="H443" t="s">
        <v>31</v>
      </c>
      <c r="I443" t="b">
        <f t="shared" si="6"/>
        <v>1</v>
      </c>
    </row>
    <row r="444" spans="1:9">
      <c r="A444">
        <v>574</v>
      </c>
      <c r="B444" t="s">
        <v>3088</v>
      </c>
      <c r="C444" t="s">
        <v>622</v>
      </c>
      <c r="D444" t="s">
        <v>30</v>
      </c>
      <c r="E444" t="s">
        <v>29</v>
      </c>
      <c r="F444" t="s">
        <v>37</v>
      </c>
      <c r="G444" t="s">
        <v>37</v>
      </c>
      <c r="H444" t="s">
        <v>45</v>
      </c>
      <c r="I444" t="b">
        <f t="shared" si="6"/>
        <v>1</v>
      </c>
    </row>
    <row r="445" spans="1:9">
      <c r="A445">
        <v>575</v>
      </c>
      <c r="B445" t="s">
        <v>3089</v>
      </c>
      <c r="C445" t="s">
        <v>623</v>
      </c>
      <c r="D445" t="s">
        <v>30</v>
      </c>
      <c r="E445" t="s">
        <v>29</v>
      </c>
      <c r="F445" t="s">
        <v>31</v>
      </c>
      <c r="G445" t="s">
        <v>31</v>
      </c>
      <c r="H445" t="s">
        <v>31</v>
      </c>
      <c r="I445" t="b">
        <f t="shared" si="6"/>
        <v>1</v>
      </c>
    </row>
    <row r="446" spans="1:9">
      <c r="A446">
        <v>564</v>
      </c>
      <c r="B446" t="s">
        <v>3090</v>
      </c>
      <c r="C446" t="s">
        <v>624</v>
      </c>
      <c r="D446" t="s">
        <v>30</v>
      </c>
      <c r="E446" t="s">
        <v>29</v>
      </c>
      <c r="F446" t="s">
        <v>31</v>
      </c>
      <c r="G446" t="s">
        <v>31</v>
      </c>
      <c r="H446" t="s">
        <v>31</v>
      </c>
      <c r="I446" t="b">
        <f t="shared" si="6"/>
        <v>1</v>
      </c>
    </row>
    <row r="447" spans="1:9">
      <c r="A447">
        <v>389</v>
      </c>
      <c r="B447" s="48" t="s">
        <v>3091</v>
      </c>
      <c r="C447" t="s">
        <v>625</v>
      </c>
      <c r="D447" t="s">
        <v>30</v>
      </c>
      <c r="E447" t="s">
        <v>29</v>
      </c>
      <c r="F447" t="s">
        <v>37</v>
      </c>
      <c r="G447" t="s">
        <v>37</v>
      </c>
      <c r="H447" t="s">
        <v>37</v>
      </c>
      <c r="I447" t="b">
        <f t="shared" si="6"/>
        <v>1</v>
      </c>
    </row>
    <row r="448" spans="1:9">
      <c r="A448">
        <v>110</v>
      </c>
      <c r="B448" t="s">
        <v>3092</v>
      </c>
      <c r="C448" t="s">
        <v>190</v>
      </c>
      <c r="D448" t="s">
        <v>30</v>
      </c>
      <c r="E448" t="s">
        <v>60</v>
      </c>
      <c r="F448" t="s">
        <v>45</v>
      </c>
      <c r="G448" t="s">
        <v>45</v>
      </c>
      <c r="H448" t="s">
        <v>31</v>
      </c>
      <c r="I448" t="b">
        <f t="shared" si="6"/>
        <v>1</v>
      </c>
    </row>
    <row r="449" spans="1:10">
      <c r="A449">
        <v>751</v>
      </c>
      <c r="B449" t="s">
        <v>3093</v>
      </c>
      <c r="C449" t="s">
        <v>626</v>
      </c>
      <c r="D449" t="s">
        <v>30</v>
      </c>
      <c r="E449" t="s">
        <v>29</v>
      </c>
      <c r="F449" t="s">
        <v>31</v>
      </c>
      <c r="G449" t="s">
        <v>31</v>
      </c>
      <c r="H449" t="s">
        <v>31</v>
      </c>
      <c r="I449" t="b">
        <f t="shared" si="6"/>
        <v>1</v>
      </c>
    </row>
    <row r="450" spans="1:10">
      <c r="A450">
        <v>510</v>
      </c>
      <c r="B450" t="s">
        <v>3094</v>
      </c>
      <c r="C450" t="s">
        <v>627</v>
      </c>
      <c r="D450" t="s">
        <v>30</v>
      </c>
      <c r="E450" t="s">
        <v>29</v>
      </c>
      <c r="F450" t="s">
        <v>31</v>
      </c>
      <c r="G450" t="s">
        <v>31</v>
      </c>
      <c r="H450" t="s">
        <v>31</v>
      </c>
      <c r="I450" t="b">
        <f t="shared" si="6"/>
        <v>1</v>
      </c>
    </row>
    <row r="451" spans="1:10">
      <c r="A451">
        <v>219</v>
      </c>
      <c r="B451" t="s">
        <v>3095</v>
      </c>
      <c r="C451" t="s">
        <v>628</v>
      </c>
      <c r="D451" t="s">
        <v>30</v>
      </c>
      <c r="E451" t="s">
        <v>42</v>
      </c>
      <c r="F451" t="s">
        <v>31</v>
      </c>
      <c r="G451" t="s">
        <v>31</v>
      </c>
      <c r="H451" t="s">
        <v>31</v>
      </c>
      <c r="I451" t="b">
        <f t="shared" ref="I451:I514" si="7">F451=G451</f>
        <v>1</v>
      </c>
    </row>
    <row r="452" spans="1:10">
      <c r="A452">
        <v>218</v>
      </c>
      <c r="B452" t="s">
        <v>3096</v>
      </c>
      <c r="C452" t="s">
        <v>629</v>
      </c>
      <c r="D452" t="s">
        <v>30</v>
      </c>
      <c r="E452" t="s">
        <v>35</v>
      </c>
      <c r="F452" t="s">
        <v>31</v>
      </c>
      <c r="G452" t="s">
        <v>31</v>
      </c>
      <c r="H452" t="s">
        <v>31</v>
      </c>
      <c r="I452" t="b">
        <f t="shared" si="7"/>
        <v>1</v>
      </c>
    </row>
    <row r="453" spans="1:10">
      <c r="A453">
        <v>102</v>
      </c>
      <c r="B453" t="s">
        <v>3097</v>
      </c>
      <c r="C453" t="s">
        <v>630</v>
      </c>
      <c r="D453" t="s">
        <v>30</v>
      </c>
      <c r="E453" t="s">
        <v>54</v>
      </c>
      <c r="F453" t="s">
        <v>31</v>
      </c>
      <c r="G453" t="s">
        <v>31</v>
      </c>
      <c r="H453" t="s">
        <v>31</v>
      </c>
      <c r="I453" t="b">
        <f t="shared" si="7"/>
        <v>1</v>
      </c>
    </row>
    <row r="454" spans="1:10">
      <c r="A454">
        <v>92</v>
      </c>
      <c r="B454" t="s">
        <v>3098</v>
      </c>
      <c r="C454" t="s">
        <v>631</v>
      </c>
      <c r="D454" t="s">
        <v>30</v>
      </c>
      <c r="E454" t="s">
        <v>54</v>
      </c>
      <c r="F454" t="s">
        <v>31</v>
      </c>
      <c r="G454" t="s">
        <v>31</v>
      </c>
      <c r="H454" t="s">
        <v>31</v>
      </c>
      <c r="I454" t="b">
        <f t="shared" si="7"/>
        <v>1</v>
      </c>
    </row>
    <row r="455" spans="1:10">
      <c r="A455">
        <v>725</v>
      </c>
      <c r="B455" t="s">
        <v>3099</v>
      </c>
      <c r="C455" t="s">
        <v>632</v>
      </c>
      <c r="D455" t="s">
        <v>30</v>
      </c>
      <c r="E455" t="s">
        <v>29</v>
      </c>
      <c r="F455" t="s">
        <v>31</v>
      </c>
      <c r="G455" t="s">
        <v>31</v>
      </c>
      <c r="H455" t="s">
        <v>31</v>
      </c>
      <c r="I455" t="b">
        <f t="shared" si="7"/>
        <v>1</v>
      </c>
    </row>
    <row r="456" spans="1:10">
      <c r="A456">
        <v>731</v>
      </c>
      <c r="B456" t="s">
        <v>3100</v>
      </c>
      <c r="C456" t="s">
        <v>633</v>
      </c>
      <c r="D456" t="s">
        <v>30</v>
      </c>
      <c r="E456" t="s">
        <v>29</v>
      </c>
      <c r="F456" t="s">
        <v>31</v>
      </c>
      <c r="G456" t="s">
        <v>31</v>
      </c>
      <c r="H456" t="s">
        <v>31</v>
      </c>
      <c r="I456" t="b">
        <f t="shared" si="7"/>
        <v>1</v>
      </c>
    </row>
    <row r="457" spans="1:10">
      <c r="A457">
        <v>740</v>
      </c>
      <c r="B457" t="s">
        <v>3101</v>
      </c>
      <c r="C457" t="s">
        <v>634</v>
      </c>
      <c r="D457" t="s">
        <v>30</v>
      </c>
      <c r="E457" t="s">
        <v>29</v>
      </c>
      <c r="F457" t="s">
        <v>31</v>
      </c>
      <c r="G457" t="s">
        <v>31</v>
      </c>
      <c r="H457" t="s">
        <v>31</v>
      </c>
      <c r="I457" t="b">
        <f t="shared" si="7"/>
        <v>1</v>
      </c>
    </row>
    <row r="458" spans="1:10">
      <c r="A458">
        <v>267</v>
      </c>
      <c r="B458" t="s">
        <v>3102</v>
      </c>
      <c r="C458" t="s">
        <v>635</v>
      </c>
      <c r="D458" t="s">
        <v>30</v>
      </c>
      <c r="E458" t="s">
        <v>231</v>
      </c>
      <c r="F458" t="s">
        <v>31</v>
      </c>
      <c r="G458" t="s">
        <v>31</v>
      </c>
      <c r="H458" t="s">
        <v>31</v>
      </c>
      <c r="I458" t="b">
        <f t="shared" si="7"/>
        <v>1</v>
      </c>
      <c r="J458" t="s">
        <v>2679</v>
      </c>
    </row>
    <row r="459" spans="1:10">
      <c r="A459">
        <v>268</v>
      </c>
      <c r="B459" s="1" t="s">
        <v>3103</v>
      </c>
      <c r="C459" s="1" t="s">
        <v>636</v>
      </c>
      <c r="D459" t="s">
        <v>30</v>
      </c>
      <c r="E459" t="s">
        <v>29</v>
      </c>
      <c r="F459" t="s">
        <v>31</v>
      </c>
      <c r="G459" t="s">
        <v>31</v>
      </c>
      <c r="H459" t="s">
        <v>31</v>
      </c>
      <c r="I459" t="b">
        <f t="shared" si="7"/>
        <v>1</v>
      </c>
      <c r="J459" t="s">
        <v>3104</v>
      </c>
    </row>
    <row r="460" spans="1:10">
      <c r="A460">
        <v>192</v>
      </c>
      <c r="B460" t="s">
        <v>3105</v>
      </c>
      <c r="C460" t="s">
        <v>637</v>
      </c>
      <c r="D460" t="s">
        <v>30</v>
      </c>
      <c r="E460" t="s">
        <v>29</v>
      </c>
      <c r="F460" t="s">
        <v>31</v>
      </c>
      <c r="G460" t="s">
        <v>31</v>
      </c>
      <c r="H460" t="s">
        <v>31</v>
      </c>
      <c r="I460" t="b">
        <f t="shared" si="7"/>
        <v>1</v>
      </c>
    </row>
    <row r="461" spans="1:10">
      <c r="A461">
        <v>69</v>
      </c>
      <c r="B461" t="s">
        <v>3106</v>
      </c>
      <c r="C461" t="s">
        <v>638</v>
      </c>
      <c r="D461" t="s">
        <v>30</v>
      </c>
      <c r="E461" t="s">
        <v>54</v>
      </c>
      <c r="F461" t="s">
        <v>31</v>
      </c>
      <c r="G461" t="s">
        <v>31</v>
      </c>
      <c r="H461" t="s">
        <v>31</v>
      </c>
      <c r="I461" t="b">
        <f t="shared" si="7"/>
        <v>1</v>
      </c>
    </row>
    <row r="462" spans="1:10">
      <c r="A462">
        <v>318</v>
      </c>
      <c r="B462" t="s">
        <v>3107</v>
      </c>
      <c r="C462" t="s">
        <v>639</v>
      </c>
      <c r="D462" t="s">
        <v>30</v>
      </c>
      <c r="E462" t="s">
        <v>29</v>
      </c>
      <c r="F462" t="s">
        <v>31</v>
      </c>
      <c r="G462" t="s">
        <v>31</v>
      </c>
      <c r="H462" t="s">
        <v>31</v>
      </c>
      <c r="I462" t="b">
        <f t="shared" si="7"/>
        <v>1</v>
      </c>
    </row>
    <row r="463" spans="1:10">
      <c r="A463">
        <v>570</v>
      </c>
      <c r="B463" t="s">
        <v>3108</v>
      </c>
      <c r="C463" t="s">
        <v>640</v>
      </c>
      <c r="D463" t="s">
        <v>30</v>
      </c>
      <c r="E463" t="s">
        <v>29</v>
      </c>
      <c r="F463" t="s">
        <v>31</v>
      </c>
      <c r="G463" t="s">
        <v>31</v>
      </c>
      <c r="H463" t="s">
        <v>31</v>
      </c>
      <c r="I463" t="b">
        <f t="shared" si="7"/>
        <v>1</v>
      </c>
    </row>
    <row r="464" spans="1:10">
      <c r="A464">
        <v>568</v>
      </c>
      <c r="B464" t="s">
        <v>3109</v>
      </c>
      <c r="C464" t="s">
        <v>641</v>
      </c>
      <c r="D464" t="s">
        <v>30</v>
      </c>
      <c r="E464" t="s">
        <v>29</v>
      </c>
      <c r="F464" t="s">
        <v>31</v>
      </c>
      <c r="G464" t="s">
        <v>31</v>
      </c>
      <c r="H464" t="s">
        <v>31</v>
      </c>
      <c r="I464" t="b">
        <f t="shared" si="7"/>
        <v>1</v>
      </c>
    </row>
    <row r="465" spans="1:9">
      <c r="A465">
        <v>745</v>
      </c>
      <c r="B465" t="s">
        <v>3110</v>
      </c>
      <c r="C465" t="s">
        <v>642</v>
      </c>
      <c r="D465" t="s">
        <v>30</v>
      </c>
      <c r="E465" t="s">
        <v>29</v>
      </c>
      <c r="F465" t="s">
        <v>31</v>
      </c>
      <c r="G465" t="s">
        <v>31</v>
      </c>
      <c r="H465" t="s">
        <v>31</v>
      </c>
      <c r="I465" t="b">
        <f t="shared" si="7"/>
        <v>1</v>
      </c>
    </row>
    <row r="466" spans="1:9">
      <c r="A466">
        <v>744</v>
      </c>
      <c r="B466" t="s">
        <v>3111</v>
      </c>
      <c r="C466" t="s">
        <v>643</v>
      </c>
      <c r="D466" t="s">
        <v>30</v>
      </c>
      <c r="E466" t="s">
        <v>29</v>
      </c>
      <c r="F466" t="s">
        <v>31</v>
      </c>
      <c r="G466" t="s">
        <v>31</v>
      </c>
      <c r="H466" t="s">
        <v>31</v>
      </c>
      <c r="I466" t="b">
        <f t="shared" si="7"/>
        <v>1</v>
      </c>
    </row>
    <row r="467" spans="1:9">
      <c r="A467">
        <v>520</v>
      </c>
      <c r="B467" t="s">
        <v>3112</v>
      </c>
      <c r="C467" t="s">
        <v>644</v>
      </c>
      <c r="D467" t="s">
        <v>30</v>
      </c>
      <c r="E467" t="s">
        <v>29</v>
      </c>
      <c r="F467" t="s">
        <v>45</v>
      </c>
      <c r="G467" t="s">
        <v>45</v>
      </c>
      <c r="H467" t="s">
        <v>45</v>
      </c>
      <c r="I467" t="b">
        <f t="shared" si="7"/>
        <v>1</v>
      </c>
    </row>
    <row r="468" spans="1:9">
      <c r="A468">
        <v>521</v>
      </c>
      <c r="B468" t="s">
        <v>3113</v>
      </c>
      <c r="C468" t="s">
        <v>645</v>
      </c>
      <c r="D468" t="s">
        <v>30</v>
      </c>
      <c r="E468" t="s">
        <v>29</v>
      </c>
      <c r="F468" t="s">
        <v>31</v>
      </c>
      <c r="G468" t="s">
        <v>31</v>
      </c>
      <c r="H468" t="s">
        <v>31</v>
      </c>
      <c r="I468" t="b">
        <f t="shared" si="7"/>
        <v>1</v>
      </c>
    </row>
    <row r="469" spans="1:9">
      <c r="A469">
        <v>519</v>
      </c>
      <c r="B469" t="s">
        <v>3114</v>
      </c>
      <c r="C469" t="s">
        <v>646</v>
      </c>
      <c r="D469" t="s">
        <v>30</v>
      </c>
      <c r="E469" t="s">
        <v>29</v>
      </c>
      <c r="F469" t="s">
        <v>31</v>
      </c>
      <c r="G469" t="s">
        <v>31</v>
      </c>
      <c r="H469" t="s">
        <v>31</v>
      </c>
      <c r="I469" t="b">
        <f t="shared" si="7"/>
        <v>1</v>
      </c>
    </row>
    <row r="470" spans="1:9">
      <c r="A470">
        <v>174</v>
      </c>
      <c r="B470" t="s">
        <v>3115</v>
      </c>
      <c r="C470" t="s">
        <v>647</v>
      </c>
      <c r="D470" t="s">
        <v>30</v>
      </c>
      <c r="E470" t="s">
        <v>29</v>
      </c>
      <c r="F470" t="s">
        <v>31</v>
      </c>
      <c r="G470" t="s">
        <v>31</v>
      </c>
      <c r="H470" t="s">
        <v>31</v>
      </c>
      <c r="I470" t="b">
        <f t="shared" si="7"/>
        <v>1</v>
      </c>
    </row>
    <row r="471" spans="1:9">
      <c r="A471">
        <v>844</v>
      </c>
      <c r="B471" t="s">
        <v>3116</v>
      </c>
      <c r="C471" t="s">
        <v>648</v>
      </c>
      <c r="D471" t="s">
        <v>30</v>
      </c>
      <c r="E471" t="s">
        <v>29</v>
      </c>
      <c r="F471" t="s">
        <v>31</v>
      </c>
      <c r="G471" t="s">
        <v>31</v>
      </c>
      <c r="H471" t="s">
        <v>31</v>
      </c>
      <c r="I471" t="b">
        <f t="shared" si="7"/>
        <v>1</v>
      </c>
    </row>
    <row r="472" spans="1:9">
      <c r="A472">
        <v>363</v>
      </c>
      <c r="B472" t="s">
        <v>3117</v>
      </c>
      <c r="C472" t="s">
        <v>649</v>
      </c>
      <c r="D472" t="s">
        <v>30</v>
      </c>
      <c r="E472" t="s">
        <v>29</v>
      </c>
      <c r="F472" t="s">
        <v>31</v>
      </c>
      <c r="G472" t="s">
        <v>31</v>
      </c>
      <c r="H472" t="s">
        <v>31</v>
      </c>
      <c r="I472" t="b">
        <f t="shared" si="7"/>
        <v>1</v>
      </c>
    </row>
    <row r="473" spans="1:9">
      <c r="A473">
        <v>103</v>
      </c>
      <c r="B473" t="s">
        <v>3118</v>
      </c>
      <c r="C473" t="s">
        <v>650</v>
      </c>
      <c r="D473" t="s">
        <v>30</v>
      </c>
      <c r="E473" t="s">
        <v>42</v>
      </c>
      <c r="F473" t="s">
        <v>31</v>
      </c>
      <c r="G473" t="s">
        <v>31</v>
      </c>
      <c r="H473" t="s">
        <v>31</v>
      </c>
      <c r="I473" t="b">
        <f t="shared" si="7"/>
        <v>1</v>
      </c>
    </row>
    <row r="474" spans="1:9">
      <c r="A474">
        <v>345</v>
      </c>
      <c r="B474" t="s">
        <v>3119</v>
      </c>
      <c r="C474" t="s">
        <v>651</v>
      </c>
      <c r="D474" t="s">
        <v>30</v>
      </c>
      <c r="E474" t="s">
        <v>29</v>
      </c>
      <c r="F474" t="s">
        <v>45</v>
      </c>
      <c r="G474" t="s">
        <v>45</v>
      </c>
      <c r="H474" t="s">
        <v>45</v>
      </c>
      <c r="I474" t="b">
        <f t="shared" si="7"/>
        <v>1</v>
      </c>
    </row>
    <row r="475" spans="1:9">
      <c r="A475">
        <v>172</v>
      </c>
      <c r="B475" t="s">
        <v>3120</v>
      </c>
      <c r="C475" t="s">
        <v>652</v>
      </c>
      <c r="D475" t="s">
        <v>30</v>
      </c>
      <c r="E475" t="s">
        <v>29</v>
      </c>
      <c r="F475" t="s">
        <v>31</v>
      </c>
      <c r="G475" t="s">
        <v>31</v>
      </c>
      <c r="H475" t="s">
        <v>31</v>
      </c>
      <c r="I475" t="b">
        <f t="shared" si="7"/>
        <v>1</v>
      </c>
    </row>
    <row r="476" spans="1:9">
      <c r="A476">
        <v>211</v>
      </c>
      <c r="B476" t="s">
        <v>3121</v>
      </c>
      <c r="C476" t="s">
        <v>653</v>
      </c>
      <c r="D476" t="s">
        <v>30</v>
      </c>
      <c r="E476" t="s">
        <v>29</v>
      </c>
      <c r="F476" t="s">
        <v>31</v>
      </c>
      <c r="G476" t="s">
        <v>31</v>
      </c>
      <c r="H476" t="s">
        <v>31</v>
      </c>
      <c r="I476" t="b">
        <f t="shared" si="7"/>
        <v>1</v>
      </c>
    </row>
    <row r="477" spans="1:9">
      <c r="A477">
        <v>4142</v>
      </c>
      <c r="B477" t="s">
        <v>3122</v>
      </c>
      <c r="C477" t="s">
        <v>654</v>
      </c>
      <c r="D477" t="s">
        <v>30</v>
      </c>
      <c r="E477" t="s">
        <v>29</v>
      </c>
      <c r="F477" t="s">
        <v>31</v>
      </c>
      <c r="G477" t="s">
        <v>31</v>
      </c>
      <c r="H477" t="s">
        <v>31</v>
      </c>
      <c r="I477" t="b">
        <f t="shared" si="7"/>
        <v>1</v>
      </c>
    </row>
    <row r="478" spans="1:9">
      <c r="A478">
        <v>786</v>
      </c>
      <c r="B478" t="s">
        <v>3123</v>
      </c>
      <c r="C478" t="s">
        <v>655</v>
      </c>
      <c r="D478" t="s">
        <v>30</v>
      </c>
      <c r="E478" t="s">
        <v>29</v>
      </c>
      <c r="F478" t="s">
        <v>31</v>
      </c>
      <c r="G478" t="s">
        <v>31</v>
      </c>
      <c r="H478" t="s">
        <v>31</v>
      </c>
      <c r="I478" t="b">
        <f t="shared" si="7"/>
        <v>1</v>
      </c>
    </row>
    <row r="479" spans="1:9">
      <c r="A479">
        <v>785</v>
      </c>
      <c r="B479" t="s">
        <v>3124</v>
      </c>
      <c r="C479" t="s">
        <v>656</v>
      </c>
      <c r="D479" t="s">
        <v>30</v>
      </c>
      <c r="E479" t="s">
        <v>29</v>
      </c>
      <c r="F479" t="s">
        <v>31</v>
      </c>
      <c r="G479" t="s">
        <v>31</v>
      </c>
      <c r="H479" t="s">
        <v>31</v>
      </c>
      <c r="I479" t="b">
        <f t="shared" si="7"/>
        <v>1</v>
      </c>
    </row>
    <row r="480" spans="1:9">
      <c r="A480">
        <v>41</v>
      </c>
      <c r="B480" t="s">
        <v>3125</v>
      </c>
      <c r="C480" t="s">
        <v>191</v>
      </c>
      <c r="D480" t="s">
        <v>30</v>
      </c>
      <c r="E480" t="s">
        <v>42</v>
      </c>
      <c r="F480" t="s">
        <v>45</v>
      </c>
      <c r="G480" t="s">
        <v>45</v>
      </c>
      <c r="H480" t="s">
        <v>31</v>
      </c>
      <c r="I480" t="b">
        <f t="shared" si="7"/>
        <v>1</v>
      </c>
    </row>
    <row r="481" spans="1:10">
      <c r="A481">
        <v>132</v>
      </c>
      <c r="B481" t="s">
        <v>3126</v>
      </c>
      <c r="C481" t="s">
        <v>657</v>
      </c>
      <c r="D481" t="s">
        <v>30</v>
      </c>
      <c r="E481" t="s">
        <v>29</v>
      </c>
      <c r="F481" t="s">
        <v>31</v>
      </c>
      <c r="G481" t="s">
        <v>31</v>
      </c>
      <c r="H481" t="s">
        <v>31</v>
      </c>
      <c r="I481" t="b">
        <f t="shared" si="7"/>
        <v>1</v>
      </c>
    </row>
    <row r="482" spans="1:10">
      <c r="A482">
        <v>504</v>
      </c>
      <c r="B482" t="s">
        <v>3127</v>
      </c>
      <c r="C482" t="s">
        <v>658</v>
      </c>
      <c r="D482" t="s">
        <v>30</v>
      </c>
      <c r="E482" t="s">
        <v>29</v>
      </c>
      <c r="F482" t="s">
        <v>31</v>
      </c>
      <c r="G482" t="s">
        <v>31</v>
      </c>
      <c r="H482" t="s">
        <v>31</v>
      </c>
      <c r="I482" t="b">
        <f t="shared" si="7"/>
        <v>1</v>
      </c>
    </row>
    <row r="483" spans="1:10">
      <c r="A483">
        <v>783</v>
      </c>
      <c r="B483" t="s">
        <v>3128</v>
      </c>
      <c r="C483" t="s">
        <v>659</v>
      </c>
      <c r="D483" t="s">
        <v>30</v>
      </c>
      <c r="E483" t="s">
        <v>29</v>
      </c>
      <c r="F483" t="s">
        <v>31</v>
      </c>
      <c r="G483" t="s">
        <v>31</v>
      </c>
      <c r="H483" t="s">
        <v>31</v>
      </c>
      <c r="I483" t="b">
        <f t="shared" si="7"/>
        <v>1</v>
      </c>
    </row>
    <row r="484" spans="1:10">
      <c r="A484">
        <v>87</v>
      </c>
      <c r="B484" t="s">
        <v>3129</v>
      </c>
      <c r="C484" t="s">
        <v>660</v>
      </c>
      <c r="D484" t="s">
        <v>30</v>
      </c>
      <c r="E484" t="s">
        <v>42</v>
      </c>
      <c r="F484" t="s">
        <v>31</v>
      </c>
      <c r="G484" t="s">
        <v>31</v>
      </c>
      <c r="H484" t="s">
        <v>31</v>
      </c>
      <c r="I484" t="b">
        <f t="shared" si="7"/>
        <v>1</v>
      </c>
    </row>
    <row r="485" spans="1:10">
      <c r="A485">
        <v>86</v>
      </c>
      <c r="B485" t="s">
        <v>3130</v>
      </c>
      <c r="C485" t="s">
        <v>661</v>
      </c>
      <c r="D485" t="s">
        <v>30</v>
      </c>
      <c r="E485" t="s">
        <v>54</v>
      </c>
      <c r="F485" t="s">
        <v>31</v>
      </c>
      <c r="G485" t="s">
        <v>31</v>
      </c>
      <c r="H485" t="s">
        <v>31</v>
      </c>
      <c r="I485" t="b">
        <f t="shared" si="7"/>
        <v>1</v>
      </c>
    </row>
    <row r="486" spans="1:10">
      <c r="A486">
        <v>419</v>
      </c>
      <c r="B486" t="s">
        <v>3131</v>
      </c>
      <c r="C486" t="s">
        <v>662</v>
      </c>
      <c r="D486" t="s">
        <v>30</v>
      </c>
      <c r="E486" t="s">
        <v>29</v>
      </c>
      <c r="F486" t="s">
        <v>31</v>
      </c>
      <c r="G486" t="s">
        <v>31</v>
      </c>
      <c r="H486" t="s">
        <v>31</v>
      </c>
      <c r="I486" t="b">
        <f t="shared" si="7"/>
        <v>1</v>
      </c>
    </row>
    <row r="487" spans="1:10">
      <c r="A487">
        <v>653</v>
      </c>
      <c r="B487" t="s">
        <v>3132</v>
      </c>
      <c r="C487" t="s">
        <v>663</v>
      </c>
      <c r="D487" t="s">
        <v>30</v>
      </c>
      <c r="E487" t="s">
        <v>29</v>
      </c>
      <c r="F487" t="s">
        <v>31</v>
      </c>
      <c r="G487" t="s">
        <v>31</v>
      </c>
      <c r="H487" t="s">
        <v>31</v>
      </c>
      <c r="I487" t="b">
        <f t="shared" si="7"/>
        <v>1</v>
      </c>
    </row>
    <row r="488" spans="1:10">
      <c r="A488">
        <v>547</v>
      </c>
      <c r="B488" t="s">
        <v>3133</v>
      </c>
      <c r="C488" t="s">
        <v>664</v>
      </c>
      <c r="D488" t="s">
        <v>30</v>
      </c>
      <c r="E488" t="s">
        <v>29</v>
      </c>
      <c r="F488" t="s">
        <v>45</v>
      </c>
      <c r="G488" t="s">
        <v>45</v>
      </c>
      <c r="H488" t="s">
        <v>31</v>
      </c>
      <c r="I488" t="b">
        <f t="shared" si="7"/>
        <v>1</v>
      </c>
    </row>
    <row r="489" spans="1:10">
      <c r="A489">
        <v>546</v>
      </c>
      <c r="B489" t="s">
        <v>3134</v>
      </c>
      <c r="C489" t="s">
        <v>665</v>
      </c>
      <c r="D489" t="s">
        <v>30</v>
      </c>
      <c r="E489" t="s">
        <v>29</v>
      </c>
      <c r="F489" t="s">
        <v>31</v>
      </c>
      <c r="G489" t="s">
        <v>31</v>
      </c>
      <c r="H489" t="s">
        <v>31</v>
      </c>
      <c r="I489" t="b">
        <f t="shared" si="7"/>
        <v>1</v>
      </c>
    </row>
    <row r="490" spans="1:10">
      <c r="A490">
        <v>671</v>
      </c>
      <c r="B490" t="s">
        <v>3135</v>
      </c>
      <c r="C490" t="s">
        <v>666</v>
      </c>
      <c r="D490" t="s">
        <v>30</v>
      </c>
      <c r="E490" t="s">
        <v>29</v>
      </c>
      <c r="F490" t="s">
        <v>31</v>
      </c>
      <c r="G490" t="s">
        <v>31</v>
      </c>
      <c r="H490" t="s">
        <v>31</v>
      </c>
      <c r="I490" t="b">
        <f t="shared" si="7"/>
        <v>1</v>
      </c>
    </row>
    <row r="491" spans="1:10">
      <c r="A491">
        <v>599</v>
      </c>
      <c r="B491" t="s">
        <v>3136</v>
      </c>
      <c r="C491" t="s">
        <v>667</v>
      </c>
      <c r="D491" t="s">
        <v>30</v>
      </c>
      <c r="E491" t="s">
        <v>29</v>
      </c>
      <c r="F491" t="s">
        <v>31</v>
      </c>
      <c r="G491" t="s">
        <v>31</v>
      </c>
      <c r="H491" t="s">
        <v>31</v>
      </c>
      <c r="I491" t="b">
        <f t="shared" si="7"/>
        <v>1</v>
      </c>
    </row>
    <row r="492" spans="1:10">
      <c r="A492">
        <v>464</v>
      </c>
      <c r="B492" t="s">
        <v>3137</v>
      </c>
      <c r="C492" t="s">
        <v>668</v>
      </c>
      <c r="D492" t="s">
        <v>30</v>
      </c>
      <c r="E492" t="s">
        <v>29</v>
      </c>
      <c r="F492" t="s">
        <v>31</v>
      </c>
      <c r="G492" t="s">
        <v>31</v>
      </c>
      <c r="H492" t="s">
        <v>31</v>
      </c>
      <c r="I492" t="b">
        <f t="shared" si="7"/>
        <v>1</v>
      </c>
    </row>
    <row r="493" spans="1:10">
      <c r="A493">
        <v>85</v>
      </c>
      <c r="B493" t="s">
        <v>3138</v>
      </c>
      <c r="C493" t="s">
        <v>669</v>
      </c>
      <c r="D493" t="s">
        <v>30</v>
      </c>
      <c r="E493" t="s">
        <v>29</v>
      </c>
      <c r="F493" t="s">
        <v>31</v>
      </c>
      <c r="G493" t="s">
        <v>31</v>
      </c>
      <c r="H493" t="s">
        <v>31</v>
      </c>
      <c r="I493" t="b">
        <f t="shared" si="7"/>
        <v>1</v>
      </c>
    </row>
    <row r="494" spans="1:10">
      <c r="A494">
        <v>677</v>
      </c>
      <c r="B494" t="s">
        <v>3139</v>
      </c>
      <c r="C494" t="s">
        <v>670</v>
      </c>
      <c r="D494" t="s">
        <v>30</v>
      </c>
      <c r="E494" t="s">
        <v>231</v>
      </c>
      <c r="F494" t="s">
        <v>45</v>
      </c>
      <c r="G494" t="s">
        <v>45</v>
      </c>
      <c r="H494" t="s">
        <v>31</v>
      </c>
      <c r="I494" t="b">
        <f t="shared" si="7"/>
        <v>1</v>
      </c>
      <c r="J494" t="s">
        <v>2679</v>
      </c>
    </row>
    <row r="495" spans="1:10">
      <c r="A495">
        <v>88</v>
      </c>
      <c r="B495" t="s">
        <v>3140</v>
      </c>
      <c r="C495" t="s">
        <v>671</v>
      </c>
      <c r="D495" t="s">
        <v>30</v>
      </c>
      <c r="E495" t="s">
        <v>29</v>
      </c>
      <c r="F495" t="s">
        <v>31</v>
      </c>
      <c r="G495" t="s">
        <v>31</v>
      </c>
      <c r="H495" t="s">
        <v>31</v>
      </c>
      <c r="I495" t="b">
        <f t="shared" si="7"/>
        <v>1</v>
      </c>
    </row>
    <row r="496" spans="1:10">
      <c r="A496">
        <v>83</v>
      </c>
      <c r="B496" t="s">
        <v>3141</v>
      </c>
      <c r="C496" t="s">
        <v>672</v>
      </c>
      <c r="D496" t="s">
        <v>30</v>
      </c>
      <c r="E496" t="s">
        <v>29</v>
      </c>
      <c r="F496" t="s">
        <v>31</v>
      </c>
      <c r="G496" t="s">
        <v>31</v>
      </c>
      <c r="H496" t="s">
        <v>31</v>
      </c>
      <c r="I496" t="b">
        <f t="shared" si="7"/>
        <v>1</v>
      </c>
    </row>
    <row r="497" spans="1:9">
      <c r="A497">
        <v>780</v>
      </c>
      <c r="B497" t="s">
        <v>3142</v>
      </c>
      <c r="C497" t="s">
        <v>673</v>
      </c>
      <c r="D497" t="s">
        <v>30</v>
      </c>
      <c r="E497" t="s">
        <v>29</v>
      </c>
      <c r="F497" t="s">
        <v>31</v>
      </c>
      <c r="G497" t="s">
        <v>31</v>
      </c>
      <c r="H497" t="s">
        <v>31</v>
      </c>
      <c r="I497" t="b">
        <f t="shared" si="7"/>
        <v>1</v>
      </c>
    </row>
    <row r="498" spans="1:9">
      <c r="A498">
        <v>790</v>
      </c>
      <c r="B498" t="s">
        <v>3143</v>
      </c>
      <c r="C498" t="s">
        <v>674</v>
      </c>
      <c r="D498" t="s">
        <v>30</v>
      </c>
      <c r="E498" t="s">
        <v>29</v>
      </c>
      <c r="F498" t="s">
        <v>31</v>
      </c>
      <c r="G498" t="s">
        <v>31</v>
      </c>
      <c r="H498" t="s">
        <v>31</v>
      </c>
      <c r="I498" t="b">
        <f t="shared" si="7"/>
        <v>1</v>
      </c>
    </row>
    <row r="499" spans="1:9">
      <c r="A499">
        <v>799</v>
      </c>
      <c r="B499" t="s">
        <v>3144</v>
      </c>
      <c r="C499" t="s">
        <v>675</v>
      </c>
      <c r="D499" t="s">
        <v>30</v>
      </c>
      <c r="E499" t="s">
        <v>29</v>
      </c>
      <c r="F499" t="s">
        <v>31</v>
      </c>
      <c r="G499" t="s">
        <v>31</v>
      </c>
      <c r="H499" t="s">
        <v>31</v>
      </c>
      <c r="I499" t="b">
        <f t="shared" si="7"/>
        <v>1</v>
      </c>
    </row>
    <row r="500" spans="1:9">
      <c r="A500">
        <v>797</v>
      </c>
      <c r="B500" t="s">
        <v>3145</v>
      </c>
      <c r="C500" t="s">
        <v>676</v>
      </c>
      <c r="D500" t="s">
        <v>30</v>
      </c>
      <c r="E500" t="s">
        <v>29</v>
      </c>
      <c r="F500" t="s">
        <v>31</v>
      </c>
      <c r="G500" t="s">
        <v>31</v>
      </c>
      <c r="H500" t="s">
        <v>31</v>
      </c>
      <c r="I500" t="b">
        <f t="shared" si="7"/>
        <v>1</v>
      </c>
    </row>
    <row r="501" spans="1:9">
      <c r="A501">
        <v>792</v>
      </c>
      <c r="B501" t="s">
        <v>3146</v>
      </c>
      <c r="C501" t="s">
        <v>677</v>
      </c>
      <c r="D501" t="s">
        <v>30</v>
      </c>
      <c r="E501" t="s">
        <v>29</v>
      </c>
      <c r="F501" t="s">
        <v>31</v>
      </c>
      <c r="G501" t="s">
        <v>31</v>
      </c>
      <c r="H501" t="s">
        <v>31</v>
      </c>
      <c r="I501" t="b">
        <f t="shared" si="7"/>
        <v>1</v>
      </c>
    </row>
    <row r="502" spans="1:9">
      <c r="A502">
        <v>791</v>
      </c>
      <c r="B502" t="s">
        <v>3147</v>
      </c>
      <c r="C502" t="s">
        <v>678</v>
      </c>
      <c r="D502" t="s">
        <v>30</v>
      </c>
      <c r="E502" t="s">
        <v>29</v>
      </c>
      <c r="F502" t="s">
        <v>31</v>
      </c>
      <c r="G502" t="s">
        <v>31</v>
      </c>
      <c r="H502" t="s">
        <v>31</v>
      </c>
      <c r="I502" t="b">
        <f t="shared" si="7"/>
        <v>1</v>
      </c>
    </row>
    <row r="503" spans="1:9">
      <c r="A503">
        <v>800</v>
      </c>
      <c r="B503" t="s">
        <v>3148</v>
      </c>
      <c r="C503" t="s">
        <v>679</v>
      </c>
      <c r="D503" t="s">
        <v>30</v>
      </c>
      <c r="E503" t="s">
        <v>29</v>
      </c>
      <c r="F503" t="s">
        <v>31</v>
      </c>
      <c r="G503" t="s">
        <v>31</v>
      </c>
      <c r="H503" t="s">
        <v>31</v>
      </c>
      <c r="I503" t="b">
        <f t="shared" si="7"/>
        <v>1</v>
      </c>
    </row>
    <row r="504" spans="1:9">
      <c r="A504">
        <v>803</v>
      </c>
      <c r="B504" t="s">
        <v>3149</v>
      </c>
      <c r="C504" t="s">
        <v>680</v>
      </c>
      <c r="D504" t="s">
        <v>30</v>
      </c>
      <c r="E504" t="s">
        <v>29</v>
      </c>
      <c r="F504" t="s">
        <v>31</v>
      </c>
      <c r="G504" t="s">
        <v>31</v>
      </c>
      <c r="H504" t="s">
        <v>31</v>
      </c>
      <c r="I504" t="b">
        <f t="shared" si="7"/>
        <v>1</v>
      </c>
    </row>
    <row r="505" spans="1:9">
      <c r="A505">
        <v>801</v>
      </c>
      <c r="B505" t="s">
        <v>3150</v>
      </c>
      <c r="C505" t="s">
        <v>681</v>
      </c>
      <c r="D505" t="s">
        <v>30</v>
      </c>
      <c r="E505" t="s">
        <v>29</v>
      </c>
      <c r="F505" t="s">
        <v>31</v>
      </c>
      <c r="G505" t="s">
        <v>31</v>
      </c>
      <c r="H505" t="s">
        <v>31</v>
      </c>
      <c r="I505" t="b">
        <f t="shared" si="7"/>
        <v>1</v>
      </c>
    </row>
    <row r="506" spans="1:9">
      <c r="A506">
        <v>802</v>
      </c>
      <c r="B506" t="s">
        <v>3151</v>
      </c>
      <c r="C506" t="s">
        <v>682</v>
      </c>
      <c r="D506" t="s">
        <v>30</v>
      </c>
      <c r="E506" t="s">
        <v>29</v>
      </c>
      <c r="F506" t="s">
        <v>45</v>
      </c>
      <c r="G506" t="s">
        <v>45</v>
      </c>
      <c r="H506" t="s">
        <v>45</v>
      </c>
      <c r="I506" t="b">
        <f t="shared" si="7"/>
        <v>1</v>
      </c>
    </row>
    <row r="507" spans="1:9">
      <c r="A507">
        <v>241</v>
      </c>
      <c r="B507" t="s">
        <v>3152</v>
      </c>
      <c r="C507" t="s">
        <v>683</v>
      </c>
      <c r="D507" t="s">
        <v>30</v>
      </c>
      <c r="E507" t="s">
        <v>54</v>
      </c>
      <c r="F507" t="s">
        <v>31</v>
      </c>
      <c r="G507" t="s">
        <v>31</v>
      </c>
      <c r="H507" t="s">
        <v>31</v>
      </c>
      <c r="I507" t="b">
        <f t="shared" si="7"/>
        <v>1</v>
      </c>
    </row>
    <row r="508" spans="1:9">
      <c r="A508">
        <v>213</v>
      </c>
      <c r="B508" t="s">
        <v>3153</v>
      </c>
      <c r="C508" t="s">
        <v>684</v>
      </c>
      <c r="D508" t="s">
        <v>30</v>
      </c>
      <c r="E508" t="s">
        <v>42</v>
      </c>
      <c r="F508" t="s">
        <v>31</v>
      </c>
      <c r="G508" t="s">
        <v>31</v>
      </c>
      <c r="H508" t="s">
        <v>31</v>
      </c>
      <c r="I508" t="b">
        <f t="shared" si="7"/>
        <v>1</v>
      </c>
    </row>
    <row r="509" spans="1:9">
      <c r="A509">
        <v>4</v>
      </c>
      <c r="B509" t="s">
        <v>3154</v>
      </c>
      <c r="C509" t="s">
        <v>685</v>
      </c>
      <c r="D509" t="s">
        <v>30</v>
      </c>
      <c r="E509" t="s">
        <v>42</v>
      </c>
      <c r="F509" t="s">
        <v>31</v>
      </c>
      <c r="G509" t="s">
        <v>31</v>
      </c>
      <c r="H509" t="s">
        <v>31</v>
      </c>
      <c r="I509" t="b">
        <f t="shared" si="7"/>
        <v>1</v>
      </c>
    </row>
    <row r="510" spans="1:9">
      <c r="A510">
        <v>5</v>
      </c>
      <c r="B510" t="s">
        <v>3155</v>
      </c>
      <c r="C510" t="s">
        <v>686</v>
      </c>
      <c r="D510" t="s">
        <v>30</v>
      </c>
      <c r="E510" t="s">
        <v>29</v>
      </c>
      <c r="F510" t="s">
        <v>31</v>
      </c>
      <c r="G510" t="s">
        <v>31</v>
      </c>
      <c r="H510" t="s">
        <v>31</v>
      </c>
      <c r="I510" t="b">
        <f t="shared" si="7"/>
        <v>1</v>
      </c>
    </row>
    <row r="511" spans="1:9">
      <c r="A511">
        <v>438</v>
      </c>
      <c r="B511" t="s">
        <v>3156</v>
      </c>
      <c r="C511" t="s">
        <v>687</v>
      </c>
      <c r="D511" t="s">
        <v>30</v>
      </c>
      <c r="E511" t="s">
        <v>29</v>
      </c>
      <c r="F511" t="s">
        <v>31</v>
      </c>
      <c r="G511" t="s">
        <v>31</v>
      </c>
      <c r="H511" t="s">
        <v>31</v>
      </c>
      <c r="I511" t="b">
        <f t="shared" si="7"/>
        <v>1</v>
      </c>
    </row>
    <row r="512" spans="1:9">
      <c r="A512">
        <v>437</v>
      </c>
      <c r="B512" t="s">
        <v>3157</v>
      </c>
      <c r="C512" t="s">
        <v>688</v>
      </c>
      <c r="D512" t="s">
        <v>30</v>
      </c>
      <c r="E512" t="s">
        <v>29</v>
      </c>
      <c r="F512" t="s">
        <v>31</v>
      </c>
      <c r="G512" t="s">
        <v>31</v>
      </c>
      <c r="H512" t="s">
        <v>31</v>
      </c>
      <c r="I512" t="b">
        <f t="shared" si="7"/>
        <v>1</v>
      </c>
    </row>
    <row r="513" spans="1:10">
      <c r="A513">
        <v>436</v>
      </c>
      <c r="B513" t="s">
        <v>3158</v>
      </c>
      <c r="C513" t="s">
        <v>689</v>
      </c>
      <c r="D513" t="s">
        <v>30</v>
      </c>
      <c r="E513" t="s">
        <v>29</v>
      </c>
      <c r="F513" t="s">
        <v>31</v>
      </c>
      <c r="G513" t="s">
        <v>31</v>
      </c>
      <c r="H513" t="s">
        <v>31</v>
      </c>
      <c r="I513" t="b">
        <f t="shared" si="7"/>
        <v>1</v>
      </c>
    </row>
    <row r="514" spans="1:10">
      <c r="A514">
        <v>589</v>
      </c>
      <c r="B514" t="s">
        <v>3159</v>
      </c>
      <c r="C514" t="s">
        <v>690</v>
      </c>
      <c r="D514" t="s">
        <v>30</v>
      </c>
      <c r="E514" t="s">
        <v>29</v>
      </c>
      <c r="F514" t="s">
        <v>31</v>
      </c>
      <c r="G514" t="s">
        <v>31</v>
      </c>
      <c r="H514" t="s">
        <v>31</v>
      </c>
      <c r="I514" t="b">
        <f t="shared" si="7"/>
        <v>1</v>
      </c>
    </row>
    <row r="515" spans="1:10">
      <c r="A515">
        <v>328</v>
      </c>
      <c r="B515" t="s">
        <v>3160</v>
      </c>
      <c r="C515" t="s">
        <v>691</v>
      </c>
      <c r="D515" t="s">
        <v>30</v>
      </c>
      <c r="E515" t="s">
        <v>29</v>
      </c>
      <c r="F515" t="s">
        <v>45</v>
      </c>
      <c r="G515" t="s">
        <v>45</v>
      </c>
      <c r="H515" t="s">
        <v>31</v>
      </c>
      <c r="I515" t="b">
        <f t="shared" ref="I515:I578" si="8">F515=G515</f>
        <v>1</v>
      </c>
    </row>
    <row r="516" spans="1:10">
      <c r="A516">
        <v>1650</v>
      </c>
      <c r="B516" t="s">
        <v>3161</v>
      </c>
      <c r="C516" t="s">
        <v>692</v>
      </c>
      <c r="D516" t="s">
        <v>30</v>
      </c>
      <c r="E516" t="s">
        <v>29</v>
      </c>
      <c r="F516" t="s">
        <v>37</v>
      </c>
      <c r="G516" t="s">
        <v>37</v>
      </c>
      <c r="H516" t="s">
        <v>37</v>
      </c>
      <c r="I516" t="b">
        <f t="shared" si="8"/>
        <v>1</v>
      </c>
    </row>
    <row r="517" spans="1:10">
      <c r="A517">
        <v>327</v>
      </c>
      <c r="B517" t="s">
        <v>3162</v>
      </c>
      <c r="C517" t="s">
        <v>693</v>
      </c>
      <c r="D517" t="s">
        <v>30</v>
      </c>
      <c r="E517" t="s">
        <v>29</v>
      </c>
      <c r="F517" t="s">
        <v>31</v>
      </c>
      <c r="G517" t="s">
        <v>31</v>
      </c>
      <c r="H517" t="s">
        <v>31</v>
      </c>
      <c r="I517" t="b">
        <f t="shared" si="8"/>
        <v>1</v>
      </c>
    </row>
    <row r="518" spans="1:10">
      <c r="A518">
        <v>4132</v>
      </c>
      <c r="B518" t="s">
        <v>3163</v>
      </c>
      <c r="C518" t="s">
        <v>192</v>
      </c>
      <c r="D518" t="s">
        <v>36</v>
      </c>
      <c r="E518" t="s">
        <v>42</v>
      </c>
      <c r="F518" t="s">
        <v>45</v>
      </c>
      <c r="G518" t="s">
        <v>45</v>
      </c>
      <c r="H518" t="s">
        <v>31</v>
      </c>
      <c r="I518" t="b">
        <f t="shared" si="8"/>
        <v>1</v>
      </c>
    </row>
    <row r="519" spans="1:10">
      <c r="A519">
        <v>142</v>
      </c>
      <c r="B519" t="s">
        <v>3164</v>
      </c>
      <c r="C519" t="s">
        <v>694</v>
      </c>
      <c r="D519" t="s">
        <v>30</v>
      </c>
      <c r="E519" t="s">
        <v>35</v>
      </c>
      <c r="F519" t="s">
        <v>31</v>
      </c>
      <c r="G519" t="s">
        <v>31</v>
      </c>
      <c r="H519" t="s">
        <v>31</v>
      </c>
      <c r="I519" t="b">
        <f t="shared" si="8"/>
        <v>1</v>
      </c>
    </row>
    <row r="520" spans="1:10">
      <c r="A520">
        <v>126</v>
      </c>
      <c r="B520" t="s">
        <v>3165</v>
      </c>
      <c r="C520" t="s">
        <v>695</v>
      </c>
      <c r="D520" t="s">
        <v>30</v>
      </c>
      <c r="E520" t="s">
        <v>29</v>
      </c>
      <c r="F520" t="s">
        <v>45</v>
      </c>
      <c r="G520" t="s">
        <v>31</v>
      </c>
      <c r="H520" t="s">
        <v>31</v>
      </c>
      <c r="I520" t="b">
        <f t="shared" si="8"/>
        <v>0</v>
      </c>
    </row>
    <row r="521" spans="1:10">
      <c r="A521">
        <v>171</v>
      </c>
      <c r="B521" t="s">
        <v>3166</v>
      </c>
      <c r="C521" t="s">
        <v>696</v>
      </c>
      <c r="D521" t="s">
        <v>30</v>
      </c>
      <c r="E521" t="s">
        <v>29</v>
      </c>
      <c r="F521" t="s">
        <v>31</v>
      </c>
      <c r="G521" t="s">
        <v>31</v>
      </c>
      <c r="H521" t="s">
        <v>31</v>
      </c>
      <c r="I521" t="b">
        <f t="shared" si="8"/>
        <v>1</v>
      </c>
    </row>
    <row r="522" spans="1:10">
      <c r="A522">
        <v>209</v>
      </c>
      <c r="B522" t="s">
        <v>3167</v>
      </c>
      <c r="C522" t="s">
        <v>697</v>
      </c>
      <c r="D522" t="s">
        <v>30</v>
      </c>
      <c r="E522" t="s">
        <v>231</v>
      </c>
      <c r="F522" t="s">
        <v>45</v>
      </c>
      <c r="G522" t="s">
        <v>31</v>
      </c>
      <c r="H522" t="s">
        <v>31</v>
      </c>
      <c r="I522" t="b">
        <f t="shared" si="8"/>
        <v>0</v>
      </c>
      <c r="J522" t="s">
        <v>2679</v>
      </c>
    </row>
    <row r="523" spans="1:10">
      <c r="A523">
        <v>208</v>
      </c>
      <c r="B523" t="s">
        <v>3168</v>
      </c>
      <c r="C523" t="s">
        <v>698</v>
      </c>
      <c r="D523" t="s">
        <v>30</v>
      </c>
      <c r="E523" t="s">
        <v>29</v>
      </c>
      <c r="F523" t="s">
        <v>31</v>
      </c>
      <c r="G523" t="s">
        <v>31</v>
      </c>
      <c r="H523" t="s">
        <v>31</v>
      </c>
      <c r="I523" t="b">
        <f t="shared" si="8"/>
        <v>1</v>
      </c>
    </row>
    <row r="524" spans="1:10">
      <c r="A524">
        <v>201</v>
      </c>
      <c r="B524" t="s">
        <v>3169</v>
      </c>
      <c r="C524" t="s">
        <v>699</v>
      </c>
      <c r="D524" t="s">
        <v>30</v>
      </c>
      <c r="E524" t="s">
        <v>29</v>
      </c>
      <c r="F524" t="s">
        <v>37</v>
      </c>
      <c r="G524" t="s">
        <v>37</v>
      </c>
      <c r="H524" t="s">
        <v>45</v>
      </c>
      <c r="I524" t="b">
        <f t="shared" si="8"/>
        <v>1</v>
      </c>
    </row>
    <row r="525" spans="1:10">
      <c r="A525">
        <v>650</v>
      </c>
      <c r="B525" t="s">
        <v>3170</v>
      </c>
      <c r="C525" t="s">
        <v>700</v>
      </c>
      <c r="D525" t="s">
        <v>30</v>
      </c>
      <c r="E525" t="s">
        <v>29</v>
      </c>
      <c r="F525" t="s">
        <v>31</v>
      </c>
      <c r="G525" t="s">
        <v>31</v>
      </c>
      <c r="H525" t="s">
        <v>31</v>
      </c>
      <c r="I525" t="b">
        <f t="shared" si="8"/>
        <v>1</v>
      </c>
    </row>
    <row r="526" spans="1:10">
      <c r="A526">
        <v>1049</v>
      </c>
      <c r="B526" t="s">
        <v>3171</v>
      </c>
      <c r="C526" t="s">
        <v>701</v>
      </c>
      <c r="D526" t="s">
        <v>30</v>
      </c>
      <c r="E526" t="s">
        <v>29</v>
      </c>
      <c r="F526" t="s">
        <v>31</v>
      </c>
      <c r="G526" t="s">
        <v>31</v>
      </c>
      <c r="H526" t="s">
        <v>31</v>
      </c>
      <c r="I526" t="b">
        <f t="shared" si="8"/>
        <v>1</v>
      </c>
    </row>
    <row r="527" spans="1:10">
      <c r="A527">
        <v>4139</v>
      </c>
      <c r="B527" t="s">
        <v>3172</v>
      </c>
      <c r="C527" t="s">
        <v>702</v>
      </c>
      <c r="D527" t="s">
        <v>30</v>
      </c>
      <c r="E527" t="s">
        <v>29</v>
      </c>
      <c r="F527" t="s">
        <v>31</v>
      </c>
      <c r="G527" t="s">
        <v>31</v>
      </c>
      <c r="H527" t="s">
        <v>31</v>
      </c>
      <c r="I527" t="b">
        <f t="shared" si="8"/>
        <v>1</v>
      </c>
    </row>
    <row r="528" spans="1:10">
      <c r="A528">
        <v>649</v>
      </c>
      <c r="B528" t="s">
        <v>3173</v>
      </c>
      <c r="C528" t="s">
        <v>703</v>
      </c>
      <c r="D528" t="s">
        <v>30</v>
      </c>
      <c r="E528" t="s">
        <v>29</v>
      </c>
      <c r="F528" t="s">
        <v>31</v>
      </c>
      <c r="G528" t="s">
        <v>31</v>
      </c>
      <c r="H528" t="s">
        <v>31</v>
      </c>
      <c r="I528" t="b">
        <f t="shared" si="8"/>
        <v>1</v>
      </c>
    </row>
    <row r="529" spans="1:9">
      <c r="A529">
        <v>727</v>
      </c>
      <c r="B529" t="s">
        <v>3174</v>
      </c>
      <c r="C529" t="s">
        <v>704</v>
      </c>
      <c r="D529" t="s">
        <v>30</v>
      </c>
      <c r="E529" t="s">
        <v>29</v>
      </c>
      <c r="F529" t="s">
        <v>31</v>
      </c>
      <c r="G529" t="s">
        <v>31</v>
      </c>
      <c r="H529" t="s">
        <v>31</v>
      </c>
      <c r="I529" t="b">
        <f t="shared" si="8"/>
        <v>1</v>
      </c>
    </row>
    <row r="530" spans="1:9">
      <c r="A530">
        <v>728</v>
      </c>
      <c r="B530" t="s">
        <v>3175</v>
      </c>
      <c r="C530" t="s">
        <v>705</v>
      </c>
      <c r="D530" t="s">
        <v>30</v>
      </c>
      <c r="E530" t="s">
        <v>29</v>
      </c>
      <c r="F530" t="s">
        <v>31</v>
      </c>
      <c r="G530" t="s">
        <v>31</v>
      </c>
      <c r="H530" t="s">
        <v>31</v>
      </c>
      <c r="I530" t="b">
        <f t="shared" si="8"/>
        <v>1</v>
      </c>
    </row>
    <row r="531" spans="1:9">
      <c r="A531">
        <v>443</v>
      </c>
      <c r="B531" t="s">
        <v>3176</v>
      </c>
      <c r="C531" t="s">
        <v>706</v>
      </c>
      <c r="D531" t="s">
        <v>30</v>
      </c>
      <c r="E531" t="s">
        <v>29</v>
      </c>
      <c r="F531" t="s">
        <v>31</v>
      </c>
      <c r="G531" t="s">
        <v>31</v>
      </c>
      <c r="H531" t="s">
        <v>31</v>
      </c>
      <c r="I531" t="b">
        <f t="shared" si="8"/>
        <v>1</v>
      </c>
    </row>
    <row r="532" spans="1:9">
      <c r="A532">
        <v>749</v>
      </c>
      <c r="B532" t="s">
        <v>3177</v>
      </c>
      <c r="C532" t="s">
        <v>707</v>
      </c>
      <c r="D532" t="s">
        <v>36</v>
      </c>
      <c r="E532" t="s">
        <v>29</v>
      </c>
      <c r="F532" t="s">
        <v>31</v>
      </c>
      <c r="G532" t="s">
        <v>31</v>
      </c>
      <c r="H532" t="s">
        <v>31</v>
      </c>
      <c r="I532" t="b">
        <f t="shared" si="8"/>
        <v>1</v>
      </c>
    </row>
    <row r="533" spans="1:9">
      <c r="A533">
        <v>750</v>
      </c>
      <c r="B533" t="s">
        <v>3178</v>
      </c>
      <c r="C533" t="s">
        <v>708</v>
      </c>
      <c r="D533" t="s">
        <v>30</v>
      </c>
      <c r="E533" t="s">
        <v>29</v>
      </c>
      <c r="F533" t="s">
        <v>31</v>
      </c>
      <c r="G533" t="s">
        <v>31</v>
      </c>
      <c r="H533" t="s">
        <v>31</v>
      </c>
      <c r="I533" t="b">
        <f t="shared" si="8"/>
        <v>1</v>
      </c>
    </row>
    <row r="534" spans="1:9">
      <c r="A534">
        <v>511</v>
      </c>
      <c r="B534" t="s">
        <v>3179</v>
      </c>
      <c r="C534" t="s">
        <v>709</v>
      </c>
      <c r="D534" t="s">
        <v>30</v>
      </c>
      <c r="E534" t="s">
        <v>29</v>
      </c>
      <c r="F534" t="s">
        <v>31</v>
      </c>
      <c r="G534" t="s">
        <v>31</v>
      </c>
      <c r="H534" t="s">
        <v>31</v>
      </c>
      <c r="I534" t="b">
        <f t="shared" si="8"/>
        <v>1</v>
      </c>
    </row>
    <row r="535" spans="1:9">
      <c r="A535">
        <v>499</v>
      </c>
      <c r="B535" t="s">
        <v>3180</v>
      </c>
      <c r="C535" t="s">
        <v>710</v>
      </c>
      <c r="D535" t="s">
        <v>30</v>
      </c>
      <c r="E535" t="s">
        <v>29</v>
      </c>
      <c r="F535" t="s">
        <v>31</v>
      </c>
      <c r="G535" t="s">
        <v>31</v>
      </c>
      <c r="H535" t="s">
        <v>31</v>
      </c>
      <c r="I535" t="b">
        <f t="shared" si="8"/>
        <v>1</v>
      </c>
    </row>
    <row r="536" spans="1:9">
      <c r="A536">
        <v>182</v>
      </c>
      <c r="B536" t="s">
        <v>3181</v>
      </c>
      <c r="C536" t="s">
        <v>711</v>
      </c>
      <c r="D536" t="s">
        <v>30</v>
      </c>
      <c r="E536" t="s">
        <v>29</v>
      </c>
      <c r="F536" t="s">
        <v>37</v>
      </c>
      <c r="G536" t="s">
        <v>37</v>
      </c>
      <c r="H536" t="s">
        <v>45</v>
      </c>
      <c r="I536" t="b">
        <f t="shared" si="8"/>
        <v>1</v>
      </c>
    </row>
    <row r="537" spans="1:9">
      <c r="A537">
        <v>188</v>
      </c>
      <c r="B537" t="s">
        <v>3182</v>
      </c>
      <c r="C537" t="s">
        <v>712</v>
      </c>
      <c r="D537" t="s">
        <v>30</v>
      </c>
      <c r="E537" t="s">
        <v>29</v>
      </c>
      <c r="F537" t="s">
        <v>31</v>
      </c>
      <c r="G537" t="s">
        <v>31</v>
      </c>
      <c r="H537" t="s">
        <v>31</v>
      </c>
      <c r="I537" t="b">
        <f t="shared" si="8"/>
        <v>1</v>
      </c>
    </row>
    <row r="538" spans="1:9">
      <c r="A538">
        <v>181</v>
      </c>
      <c r="B538" t="s">
        <v>3183</v>
      </c>
      <c r="C538" t="s">
        <v>713</v>
      </c>
      <c r="D538" t="s">
        <v>30</v>
      </c>
      <c r="E538" t="s">
        <v>29</v>
      </c>
      <c r="F538" t="s">
        <v>31</v>
      </c>
      <c r="G538" t="s">
        <v>31</v>
      </c>
      <c r="H538" t="s">
        <v>31</v>
      </c>
      <c r="I538" t="b">
        <f t="shared" si="8"/>
        <v>1</v>
      </c>
    </row>
    <row r="539" spans="1:9">
      <c r="A539">
        <v>183</v>
      </c>
      <c r="B539" t="s">
        <v>3184</v>
      </c>
      <c r="C539" t="s">
        <v>714</v>
      </c>
      <c r="D539" t="s">
        <v>30</v>
      </c>
      <c r="E539" t="s">
        <v>29</v>
      </c>
      <c r="F539" t="s">
        <v>31</v>
      </c>
      <c r="G539" t="s">
        <v>31</v>
      </c>
      <c r="H539" t="s">
        <v>31</v>
      </c>
      <c r="I539" t="b">
        <f t="shared" si="8"/>
        <v>1</v>
      </c>
    </row>
    <row r="540" spans="1:9">
      <c r="A540">
        <v>185</v>
      </c>
      <c r="B540" t="s">
        <v>3185</v>
      </c>
      <c r="C540" t="s">
        <v>715</v>
      </c>
      <c r="D540" t="s">
        <v>30</v>
      </c>
      <c r="E540" t="s">
        <v>29</v>
      </c>
      <c r="F540" t="s">
        <v>31</v>
      </c>
      <c r="G540" t="s">
        <v>31</v>
      </c>
      <c r="H540" t="s">
        <v>31</v>
      </c>
      <c r="I540" t="b">
        <f t="shared" si="8"/>
        <v>1</v>
      </c>
    </row>
    <row r="541" spans="1:9">
      <c r="A541">
        <v>310</v>
      </c>
      <c r="B541" t="s">
        <v>3186</v>
      </c>
      <c r="C541" t="s">
        <v>716</v>
      </c>
      <c r="D541" t="s">
        <v>30</v>
      </c>
      <c r="E541" t="s">
        <v>29</v>
      </c>
      <c r="F541" t="s">
        <v>31</v>
      </c>
      <c r="G541" t="s">
        <v>31</v>
      </c>
      <c r="H541" t="s">
        <v>31</v>
      </c>
      <c r="I541" t="b">
        <f t="shared" si="8"/>
        <v>1</v>
      </c>
    </row>
    <row r="542" spans="1:9">
      <c r="A542">
        <v>308</v>
      </c>
      <c r="B542" t="s">
        <v>3187</v>
      </c>
      <c r="C542" t="s">
        <v>717</v>
      </c>
      <c r="D542" t="s">
        <v>30</v>
      </c>
      <c r="E542" t="s">
        <v>29</v>
      </c>
      <c r="F542" t="s">
        <v>31</v>
      </c>
      <c r="G542" t="s">
        <v>31</v>
      </c>
      <c r="H542" t="s">
        <v>31</v>
      </c>
      <c r="I542" t="b">
        <f t="shared" si="8"/>
        <v>1</v>
      </c>
    </row>
    <row r="543" spans="1:9">
      <c r="A543">
        <v>309</v>
      </c>
      <c r="B543" t="s">
        <v>3188</v>
      </c>
      <c r="C543" t="s">
        <v>718</v>
      </c>
      <c r="D543" t="s">
        <v>30</v>
      </c>
      <c r="E543" t="s">
        <v>54</v>
      </c>
      <c r="F543" t="s">
        <v>45</v>
      </c>
      <c r="G543" t="s">
        <v>45</v>
      </c>
      <c r="H543" t="s">
        <v>31</v>
      </c>
      <c r="I543" t="b">
        <f t="shared" si="8"/>
        <v>1</v>
      </c>
    </row>
    <row r="544" spans="1:9">
      <c r="A544">
        <v>307</v>
      </c>
      <c r="B544" t="s">
        <v>3189</v>
      </c>
      <c r="C544" t="s">
        <v>719</v>
      </c>
      <c r="D544" t="s">
        <v>30</v>
      </c>
      <c r="E544" t="s">
        <v>29</v>
      </c>
      <c r="F544" t="s">
        <v>31</v>
      </c>
      <c r="G544" t="s">
        <v>31</v>
      </c>
      <c r="H544" t="s">
        <v>31</v>
      </c>
      <c r="I544" t="b">
        <f t="shared" si="8"/>
        <v>1</v>
      </c>
    </row>
    <row r="545" spans="1:9">
      <c r="A545">
        <v>364</v>
      </c>
      <c r="B545" t="s">
        <v>3190</v>
      </c>
      <c r="C545" t="s">
        <v>720</v>
      </c>
      <c r="D545" t="s">
        <v>30</v>
      </c>
      <c r="E545" t="s">
        <v>29</v>
      </c>
      <c r="F545" t="s">
        <v>31</v>
      </c>
      <c r="G545" t="s">
        <v>31</v>
      </c>
      <c r="H545" t="s">
        <v>31</v>
      </c>
      <c r="I545" t="b">
        <f t="shared" si="8"/>
        <v>1</v>
      </c>
    </row>
    <row r="546" spans="1:9">
      <c r="A546">
        <v>506</v>
      </c>
      <c r="B546" t="s">
        <v>3191</v>
      </c>
      <c r="C546" t="s">
        <v>721</v>
      </c>
      <c r="D546" t="s">
        <v>30</v>
      </c>
      <c r="E546" t="s">
        <v>29</v>
      </c>
      <c r="F546" t="s">
        <v>31</v>
      </c>
      <c r="G546" t="s">
        <v>31</v>
      </c>
      <c r="H546" t="s">
        <v>31</v>
      </c>
      <c r="I546" t="b">
        <f t="shared" si="8"/>
        <v>1</v>
      </c>
    </row>
    <row r="547" spans="1:9">
      <c r="A547">
        <v>543</v>
      </c>
      <c r="B547" t="s">
        <v>3192</v>
      </c>
      <c r="C547" t="s">
        <v>722</v>
      </c>
      <c r="D547" t="s">
        <v>36</v>
      </c>
      <c r="E547" t="s">
        <v>29</v>
      </c>
      <c r="F547" t="s">
        <v>31</v>
      </c>
      <c r="G547" t="s">
        <v>31</v>
      </c>
      <c r="H547" t="s">
        <v>31</v>
      </c>
      <c r="I547" t="b">
        <f t="shared" si="8"/>
        <v>1</v>
      </c>
    </row>
    <row r="548" spans="1:9">
      <c r="A548">
        <v>544</v>
      </c>
      <c r="B548" t="s">
        <v>3193</v>
      </c>
      <c r="C548" t="s">
        <v>723</v>
      </c>
      <c r="D548" t="s">
        <v>30</v>
      </c>
      <c r="E548" t="s">
        <v>29</v>
      </c>
      <c r="F548" t="s">
        <v>31</v>
      </c>
      <c r="G548" t="s">
        <v>31</v>
      </c>
      <c r="H548" t="s">
        <v>31</v>
      </c>
      <c r="I548" t="b">
        <f t="shared" si="8"/>
        <v>1</v>
      </c>
    </row>
    <row r="549" spans="1:9">
      <c r="A549">
        <v>545</v>
      </c>
      <c r="B549" t="s">
        <v>3194</v>
      </c>
      <c r="C549" t="s">
        <v>724</v>
      </c>
      <c r="D549" t="s">
        <v>30</v>
      </c>
      <c r="E549" t="s">
        <v>29</v>
      </c>
      <c r="F549" t="s">
        <v>31</v>
      </c>
      <c r="G549" t="s">
        <v>31</v>
      </c>
      <c r="H549" t="s">
        <v>31</v>
      </c>
      <c r="I549" t="b">
        <f t="shared" si="8"/>
        <v>1</v>
      </c>
    </row>
    <row r="550" spans="1:9">
      <c r="A550">
        <v>829</v>
      </c>
      <c r="B550" t="s">
        <v>3195</v>
      </c>
      <c r="C550" t="s">
        <v>725</v>
      </c>
      <c r="D550" t="s">
        <v>30</v>
      </c>
      <c r="E550" t="s">
        <v>29</v>
      </c>
      <c r="F550" t="s">
        <v>37</v>
      </c>
      <c r="G550" t="s">
        <v>37</v>
      </c>
      <c r="H550" t="s">
        <v>37</v>
      </c>
      <c r="I550" t="b">
        <f t="shared" si="8"/>
        <v>1</v>
      </c>
    </row>
    <row r="551" spans="1:9">
      <c r="A551">
        <v>830</v>
      </c>
      <c r="B551" t="s">
        <v>3196</v>
      </c>
      <c r="C551" t="s">
        <v>726</v>
      </c>
      <c r="D551" t="s">
        <v>30</v>
      </c>
      <c r="E551" t="s">
        <v>29</v>
      </c>
      <c r="F551" t="s">
        <v>31</v>
      </c>
      <c r="G551" t="s">
        <v>31</v>
      </c>
      <c r="H551" t="s">
        <v>31</v>
      </c>
      <c r="I551" t="b">
        <f t="shared" si="8"/>
        <v>1</v>
      </c>
    </row>
    <row r="552" spans="1:9">
      <c r="A552">
        <v>806</v>
      </c>
      <c r="B552" t="s">
        <v>3197</v>
      </c>
      <c r="C552" t="s">
        <v>727</v>
      </c>
      <c r="D552" t="s">
        <v>30</v>
      </c>
      <c r="E552" t="s">
        <v>29</v>
      </c>
      <c r="F552" t="s">
        <v>45</v>
      </c>
      <c r="G552" t="s">
        <v>45</v>
      </c>
      <c r="H552" t="s">
        <v>31</v>
      </c>
      <c r="I552" t="b">
        <f t="shared" si="8"/>
        <v>1</v>
      </c>
    </row>
    <row r="553" spans="1:9">
      <c r="A553">
        <v>805</v>
      </c>
      <c r="B553" t="s">
        <v>3198</v>
      </c>
      <c r="C553" t="s">
        <v>728</v>
      </c>
      <c r="D553" t="s">
        <v>30</v>
      </c>
      <c r="E553" t="s">
        <v>29</v>
      </c>
      <c r="F553" t="s">
        <v>31</v>
      </c>
      <c r="G553" t="s">
        <v>31</v>
      </c>
      <c r="H553" t="s">
        <v>31</v>
      </c>
      <c r="I553" t="b">
        <f t="shared" si="8"/>
        <v>1</v>
      </c>
    </row>
    <row r="554" spans="1:9">
      <c r="A554">
        <v>197</v>
      </c>
      <c r="B554" t="s">
        <v>3199</v>
      </c>
      <c r="C554" t="s">
        <v>729</v>
      </c>
      <c r="D554" t="s">
        <v>30</v>
      </c>
      <c r="E554" t="s">
        <v>29</v>
      </c>
      <c r="F554" t="s">
        <v>31</v>
      </c>
      <c r="G554" t="s">
        <v>31</v>
      </c>
      <c r="H554" t="s">
        <v>31</v>
      </c>
      <c r="I554" t="b">
        <f t="shared" si="8"/>
        <v>1</v>
      </c>
    </row>
    <row r="555" spans="1:9">
      <c r="A555">
        <v>269</v>
      </c>
      <c r="B555" t="s">
        <v>3200</v>
      </c>
      <c r="C555" t="s">
        <v>730</v>
      </c>
      <c r="D555" t="s">
        <v>30</v>
      </c>
      <c r="E555" t="s">
        <v>29</v>
      </c>
      <c r="F555" t="s">
        <v>31</v>
      </c>
      <c r="G555" t="s">
        <v>31</v>
      </c>
      <c r="H555" t="s">
        <v>31</v>
      </c>
      <c r="I555" t="b">
        <f t="shared" si="8"/>
        <v>1</v>
      </c>
    </row>
    <row r="556" spans="1:9">
      <c r="A556">
        <v>421</v>
      </c>
      <c r="B556" t="s">
        <v>3201</v>
      </c>
      <c r="C556" t="s">
        <v>731</v>
      </c>
      <c r="D556" t="s">
        <v>30</v>
      </c>
      <c r="E556" t="s">
        <v>29</v>
      </c>
      <c r="F556" t="s">
        <v>31</v>
      </c>
      <c r="G556" t="s">
        <v>31</v>
      </c>
      <c r="H556" t="s">
        <v>31</v>
      </c>
      <c r="I556" t="b">
        <f t="shared" si="8"/>
        <v>1</v>
      </c>
    </row>
    <row r="557" spans="1:9">
      <c r="A557">
        <v>278</v>
      </c>
      <c r="B557" t="s">
        <v>3202</v>
      </c>
      <c r="C557" t="s">
        <v>732</v>
      </c>
      <c r="D557" t="s">
        <v>30</v>
      </c>
      <c r="E557" t="s">
        <v>29</v>
      </c>
      <c r="F557" t="s">
        <v>31</v>
      </c>
      <c r="G557" t="s">
        <v>31</v>
      </c>
      <c r="H557" t="s">
        <v>31</v>
      </c>
      <c r="I557" t="b">
        <f t="shared" si="8"/>
        <v>1</v>
      </c>
    </row>
    <row r="558" spans="1:9">
      <c r="A558">
        <v>280</v>
      </c>
      <c r="B558" t="s">
        <v>3203</v>
      </c>
      <c r="C558" t="s">
        <v>733</v>
      </c>
      <c r="D558" t="s">
        <v>30</v>
      </c>
      <c r="E558" t="s">
        <v>29</v>
      </c>
      <c r="F558" t="s">
        <v>31</v>
      </c>
      <c r="G558" t="s">
        <v>31</v>
      </c>
      <c r="H558" t="s">
        <v>31</v>
      </c>
      <c r="I558" t="b">
        <f t="shared" si="8"/>
        <v>1</v>
      </c>
    </row>
    <row r="559" spans="1:9">
      <c r="A559">
        <v>279</v>
      </c>
      <c r="B559" t="s">
        <v>3204</v>
      </c>
      <c r="C559" t="s">
        <v>734</v>
      </c>
      <c r="D559" t="s">
        <v>30</v>
      </c>
      <c r="E559" t="s">
        <v>29</v>
      </c>
      <c r="F559" t="s">
        <v>37</v>
      </c>
      <c r="G559" t="s">
        <v>45</v>
      </c>
      <c r="H559" t="s">
        <v>45</v>
      </c>
      <c r="I559" t="b">
        <f t="shared" si="8"/>
        <v>0</v>
      </c>
    </row>
    <row r="560" spans="1:9">
      <c r="A560">
        <v>509</v>
      </c>
      <c r="B560" t="s">
        <v>3205</v>
      </c>
      <c r="C560" t="s">
        <v>735</v>
      </c>
      <c r="D560" t="s">
        <v>30</v>
      </c>
      <c r="E560" t="s">
        <v>29</v>
      </c>
      <c r="F560" t="s">
        <v>31</v>
      </c>
      <c r="G560" t="s">
        <v>31</v>
      </c>
      <c r="H560" t="s">
        <v>31</v>
      </c>
      <c r="I560" t="b">
        <f t="shared" si="8"/>
        <v>1</v>
      </c>
    </row>
    <row r="561" spans="1:10">
      <c r="A561">
        <v>508</v>
      </c>
      <c r="B561" t="s">
        <v>3206</v>
      </c>
      <c r="C561" t="s">
        <v>736</v>
      </c>
      <c r="D561" t="s">
        <v>30</v>
      </c>
      <c r="E561" t="s">
        <v>29</v>
      </c>
      <c r="F561" t="s">
        <v>31</v>
      </c>
      <c r="G561" t="s">
        <v>31</v>
      </c>
      <c r="H561" t="s">
        <v>31</v>
      </c>
      <c r="I561" t="b">
        <f t="shared" si="8"/>
        <v>1</v>
      </c>
    </row>
    <row r="562" spans="1:10">
      <c r="A562">
        <v>230</v>
      </c>
      <c r="B562" t="s">
        <v>3207</v>
      </c>
      <c r="C562" t="s">
        <v>737</v>
      </c>
      <c r="D562" t="s">
        <v>30</v>
      </c>
      <c r="E562" t="s">
        <v>29</v>
      </c>
      <c r="F562" t="s">
        <v>31</v>
      </c>
      <c r="G562" t="s">
        <v>31</v>
      </c>
      <c r="H562" t="s">
        <v>31</v>
      </c>
      <c r="I562" t="b">
        <f t="shared" si="8"/>
        <v>1</v>
      </c>
    </row>
    <row r="563" spans="1:10">
      <c r="A563">
        <v>306</v>
      </c>
      <c r="B563" t="s">
        <v>3208</v>
      </c>
      <c r="C563" t="s">
        <v>738</v>
      </c>
      <c r="D563" t="s">
        <v>30</v>
      </c>
      <c r="E563" t="s">
        <v>231</v>
      </c>
      <c r="F563" t="s">
        <v>37</v>
      </c>
      <c r="G563" t="s">
        <v>37</v>
      </c>
      <c r="H563" t="s">
        <v>37</v>
      </c>
      <c r="I563" t="b">
        <f t="shared" si="8"/>
        <v>1</v>
      </c>
      <c r="J563" t="s">
        <v>2679</v>
      </c>
    </row>
    <row r="564" spans="1:10">
      <c r="A564">
        <v>105</v>
      </c>
      <c r="B564" t="s">
        <v>3209</v>
      </c>
      <c r="C564" t="s">
        <v>739</v>
      </c>
      <c r="D564" t="s">
        <v>30</v>
      </c>
      <c r="E564" t="s">
        <v>42</v>
      </c>
      <c r="F564" t="s">
        <v>31</v>
      </c>
      <c r="G564" t="s">
        <v>31</v>
      </c>
      <c r="H564" t="s">
        <v>31</v>
      </c>
      <c r="I564" t="b">
        <f t="shared" si="8"/>
        <v>1</v>
      </c>
    </row>
    <row r="565" spans="1:10">
      <c r="A565">
        <v>91</v>
      </c>
      <c r="B565" t="s">
        <v>3210</v>
      </c>
      <c r="C565" t="s">
        <v>740</v>
      </c>
      <c r="D565" t="s">
        <v>30</v>
      </c>
      <c r="E565" t="s">
        <v>54</v>
      </c>
      <c r="F565" t="s">
        <v>31</v>
      </c>
      <c r="G565" t="s">
        <v>31</v>
      </c>
      <c r="H565" t="s">
        <v>31</v>
      </c>
      <c r="I565" t="b">
        <f t="shared" si="8"/>
        <v>1</v>
      </c>
    </row>
    <row r="566" spans="1:10">
      <c r="A566">
        <v>207</v>
      </c>
      <c r="B566" t="s">
        <v>3211</v>
      </c>
      <c r="C566" t="s">
        <v>741</v>
      </c>
      <c r="D566" t="s">
        <v>30</v>
      </c>
      <c r="E566" t="s">
        <v>42</v>
      </c>
      <c r="F566" t="s">
        <v>31</v>
      </c>
      <c r="G566" t="s">
        <v>31</v>
      </c>
      <c r="H566" t="s">
        <v>31</v>
      </c>
      <c r="I566" t="b">
        <f t="shared" si="8"/>
        <v>1</v>
      </c>
    </row>
    <row r="567" spans="1:10">
      <c r="A567">
        <v>204</v>
      </c>
      <c r="B567" t="s">
        <v>3212</v>
      </c>
      <c r="C567" t="s">
        <v>847</v>
      </c>
      <c r="D567" t="s">
        <v>30</v>
      </c>
      <c r="E567" t="s">
        <v>35</v>
      </c>
      <c r="F567" t="s">
        <v>49</v>
      </c>
      <c r="G567" t="s">
        <v>37</v>
      </c>
      <c r="H567" t="s">
        <v>37</v>
      </c>
      <c r="I567" t="b">
        <f t="shared" si="8"/>
        <v>0</v>
      </c>
    </row>
    <row r="568" spans="1:10">
      <c r="A568">
        <v>206</v>
      </c>
      <c r="B568" t="s">
        <v>3213</v>
      </c>
      <c r="C568" t="s">
        <v>742</v>
      </c>
      <c r="D568" t="s">
        <v>30</v>
      </c>
      <c r="E568" t="s">
        <v>29</v>
      </c>
      <c r="F568" t="s">
        <v>31</v>
      </c>
      <c r="G568" t="s">
        <v>31</v>
      </c>
      <c r="H568" t="s">
        <v>31</v>
      </c>
      <c r="I568" t="b">
        <f t="shared" si="8"/>
        <v>1</v>
      </c>
    </row>
    <row r="569" spans="1:10">
      <c r="A569">
        <v>205</v>
      </c>
      <c r="B569" t="s">
        <v>3214</v>
      </c>
      <c r="C569" t="s">
        <v>743</v>
      </c>
      <c r="D569" t="s">
        <v>30</v>
      </c>
      <c r="E569" t="s">
        <v>29</v>
      </c>
      <c r="F569" t="s">
        <v>31</v>
      </c>
      <c r="G569" t="s">
        <v>31</v>
      </c>
      <c r="H569" t="s">
        <v>31</v>
      </c>
      <c r="I569" t="b">
        <f t="shared" si="8"/>
        <v>1</v>
      </c>
    </row>
    <row r="570" spans="1:10">
      <c r="A570">
        <v>576</v>
      </c>
      <c r="B570" t="s">
        <v>3215</v>
      </c>
      <c r="C570" t="s">
        <v>744</v>
      </c>
      <c r="D570" t="s">
        <v>30</v>
      </c>
      <c r="E570" t="s">
        <v>29</v>
      </c>
      <c r="F570" t="s">
        <v>31</v>
      </c>
      <c r="G570" t="s">
        <v>31</v>
      </c>
      <c r="H570" t="s">
        <v>31</v>
      </c>
      <c r="I570" t="b">
        <f t="shared" si="8"/>
        <v>1</v>
      </c>
    </row>
    <row r="571" spans="1:10">
      <c r="A571">
        <v>176</v>
      </c>
      <c r="B571" t="s">
        <v>3216</v>
      </c>
      <c r="C571" t="s">
        <v>745</v>
      </c>
      <c r="D571" t="s">
        <v>30</v>
      </c>
      <c r="E571" t="s">
        <v>29</v>
      </c>
      <c r="F571" t="s">
        <v>31</v>
      </c>
      <c r="G571" t="s">
        <v>31</v>
      </c>
      <c r="H571" t="s">
        <v>31</v>
      </c>
      <c r="I571" t="b">
        <f t="shared" si="8"/>
        <v>1</v>
      </c>
    </row>
    <row r="572" spans="1:10">
      <c r="A572">
        <v>179</v>
      </c>
      <c r="B572" t="s">
        <v>3217</v>
      </c>
      <c r="C572" t="s">
        <v>746</v>
      </c>
      <c r="D572" t="s">
        <v>30</v>
      </c>
      <c r="E572" t="s">
        <v>29</v>
      </c>
      <c r="F572" t="s">
        <v>31</v>
      </c>
      <c r="G572" t="s">
        <v>31</v>
      </c>
      <c r="H572" t="s">
        <v>31</v>
      </c>
      <c r="I572" t="b">
        <f t="shared" si="8"/>
        <v>1</v>
      </c>
    </row>
    <row r="573" spans="1:10">
      <c r="A573">
        <v>178</v>
      </c>
      <c r="B573" t="s">
        <v>3218</v>
      </c>
      <c r="C573" t="s">
        <v>747</v>
      </c>
      <c r="D573" t="s">
        <v>30</v>
      </c>
      <c r="E573" t="s">
        <v>29</v>
      </c>
      <c r="F573" t="s">
        <v>31</v>
      </c>
      <c r="G573" t="s">
        <v>31</v>
      </c>
      <c r="H573" t="s">
        <v>31</v>
      </c>
      <c r="I573" t="b">
        <f t="shared" si="8"/>
        <v>1</v>
      </c>
    </row>
    <row r="574" spans="1:10">
      <c r="A574">
        <v>177</v>
      </c>
      <c r="B574" t="s">
        <v>3219</v>
      </c>
      <c r="C574" t="s">
        <v>748</v>
      </c>
      <c r="D574" t="s">
        <v>30</v>
      </c>
      <c r="E574" t="s">
        <v>29</v>
      </c>
      <c r="F574" t="s">
        <v>31</v>
      </c>
      <c r="G574" t="s">
        <v>31</v>
      </c>
      <c r="H574" t="s">
        <v>31</v>
      </c>
      <c r="I574" t="b">
        <f t="shared" si="8"/>
        <v>1</v>
      </c>
    </row>
    <row r="575" spans="1:10">
      <c r="A575">
        <v>72</v>
      </c>
      <c r="B575" t="s">
        <v>3220</v>
      </c>
      <c r="C575" t="s">
        <v>749</v>
      </c>
      <c r="D575" t="s">
        <v>30</v>
      </c>
      <c r="E575" t="s">
        <v>54</v>
      </c>
      <c r="F575" t="s">
        <v>31</v>
      </c>
      <c r="G575" t="s">
        <v>31</v>
      </c>
      <c r="H575" t="s">
        <v>31</v>
      </c>
      <c r="I575" t="b">
        <f t="shared" si="8"/>
        <v>1</v>
      </c>
    </row>
    <row r="576" spans="1:10">
      <c r="A576">
        <v>370</v>
      </c>
      <c r="B576" t="s">
        <v>3221</v>
      </c>
      <c r="C576" t="s">
        <v>750</v>
      </c>
      <c r="D576" t="s">
        <v>30</v>
      </c>
      <c r="E576" t="s">
        <v>231</v>
      </c>
      <c r="F576" t="s">
        <v>45</v>
      </c>
      <c r="G576" t="s">
        <v>45</v>
      </c>
      <c r="H576" t="s">
        <v>45</v>
      </c>
      <c r="I576" t="b">
        <f t="shared" si="8"/>
        <v>1</v>
      </c>
      <c r="J576" t="s">
        <v>2679</v>
      </c>
    </row>
    <row r="577" spans="1:9">
      <c r="A577">
        <v>861</v>
      </c>
      <c r="B577" t="s">
        <v>3222</v>
      </c>
      <c r="C577" t="s">
        <v>751</v>
      </c>
      <c r="D577" t="s">
        <v>30</v>
      </c>
      <c r="E577" t="s">
        <v>29</v>
      </c>
      <c r="F577" t="s">
        <v>31</v>
      </c>
      <c r="G577" t="s">
        <v>31</v>
      </c>
      <c r="H577" t="s">
        <v>31</v>
      </c>
      <c r="I577" t="b">
        <f t="shared" si="8"/>
        <v>1</v>
      </c>
    </row>
    <row r="578" spans="1:9">
      <c r="A578">
        <v>857</v>
      </c>
      <c r="B578" t="s">
        <v>3223</v>
      </c>
      <c r="C578" t="s">
        <v>752</v>
      </c>
      <c r="D578" t="s">
        <v>30</v>
      </c>
      <c r="E578" t="s">
        <v>29</v>
      </c>
      <c r="F578" t="s">
        <v>31</v>
      </c>
      <c r="G578" t="s">
        <v>31</v>
      </c>
      <c r="H578" t="s">
        <v>31</v>
      </c>
      <c r="I578" t="b">
        <f t="shared" si="8"/>
        <v>1</v>
      </c>
    </row>
    <row r="579" spans="1:9">
      <c r="A579">
        <v>665</v>
      </c>
      <c r="B579" t="s">
        <v>3224</v>
      </c>
      <c r="C579" t="s">
        <v>753</v>
      </c>
      <c r="D579" t="s">
        <v>30</v>
      </c>
      <c r="E579" t="s">
        <v>29</v>
      </c>
      <c r="F579" t="s">
        <v>31</v>
      </c>
      <c r="G579" t="s">
        <v>31</v>
      </c>
      <c r="H579" t="s">
        <v>31</v>
      </c>
      <c r="I579" t="b">
        <f t="shared" ref="I579:I642" si="9">F579=G579</f>
        <v>1</v>
      </c>
    </row>
    <row r="580" spans="1:9">
      <c r="A580">
        <v>454</v>
      </c>
      <c r="B580" t="s">
        <v>3225</v>
      </c>
      <c r="C580" t="s">
        <v>848</v>
      </c>
      <c r="D580" t="s">
        <v>30</v>
      </c>
      <c r="E580" t="s">
        <v>42</v>
      </c>
      <c r="F580" t="s">
        <v>37</v>
      </c>
      <c r="G580" t="s">
        <v>37</v>
      </c>
      <c r="H580" t="s">
        <v>45</v>
      </c>
      <c r="I580" t="b">
        <f t="shared" si="9"/>
        <v>1</v>
      </c>
    </row>
    <row r="581" spans="1:9">
      <c r="A581">
        <v>99</v>
      </c>
      <c r="B581" t="s">
        <v>3226</v>
      </c>
      <c r="C581" t="s">
        <v>754</v>
      </c>
      <c r="D581" t="s">
        <v>30</v>
      </c>
      <c r="E581" t="s">
        <v>29</v>
      </c>
      <c r="F581" t="s">
        <v>31</v>
      </c>
      <c r="G581" t="s">
        <v>31</v>
      </c>
      <c r="H581" t="s">
        <v>31</v>
      </c>
      <c r="I581" t="b">
        <f t="shared" si="9"/>
        <v>1</v>
      </c>
    </row>
    <row r="582" spans="1:9">
      <c r="A582">
        <v>94</v>
      </c>
      <c r="B582" t="s">
        <v>3227</v>
      </c>
      <c r="C582" t="s">
        <v>755</v>
      </c>
      <c r="D582" t="s">
        <v>30</v>
      </c>
      <c r="E582" t="s">
        <v>54</v>
      </c>
      <c r="F582" t="s">
        <v>31</v>
      </c>
      <c r="G582" t="s">
        <v>31</v>
      </c>
      <c r="H582" t="s">
        <v>31</v>
      </c>
      <c r="I582" t="b">
        <f t="shared" si="9"/>
        <v>1</v>
      </c>
    </row>
    <row r="583" spans="1:9">
      <c r="A583">
        <v>823</v>
      </c>
      <c r="B583" t="s">
        <v>3228</v>
      </c>
      <c r="C583" t="s">
        <v>756</v>
      </c>
      <c r="D583" t="s">
        <v>30</v>
      </c>
      <c r="E583" t="s">
        <v>29</v>
      </c>
      <c r="F583" t="s">
        <v>31</v>
      </c>
      <c r="G583" t="s">
        <v>31</v>
      </c>
      <c r="H583" t="s">
        <v>31</v>
      </c>
      <c r="I583" t="b">
        <f t="shared" si="9"/>
        <v>1</v>
      </c>
    </row>
    <row r="584" spans="1:9">
      <c r="A584">
        <v>822</v>
      </c>
      <c r="B584" t="s">
        <v>3229</v>
      </c>
      <c r="C584" t="s">
        <v>757</v>
      </c>
      <c r="D584" t="s">
        <v>30</v>
      </c>
      <c r="E584" t="s">
        <v>29</v>
      </c>
      <c r="F584" t="s">
        <v>37</v>
      </c>
      <c r="G584" t="s">
        <v>37</v>
      </c>
      <c r="H584" t="s">
        <v>45</v>
      </c>
      <c r="I584" t="b">
        <f t="shared" si="9"/>
        <v>1</v>
      </c>
    </row>
    <row r="585" spans="1:9">
      <c r="A585">
        <v>824</v>
      </c>
      <c r="B585" t="s">
        <v>3230</v>
      </c>
      <c r="C585" t="s">
        <v>758</v>
      </c>
      <c r="D585" t="s">
        <v>30</v>
      </c>
      <c r="E585" t="s">
        <v>29</v>
      </c>
      <c r="F585" t="s">
        <v>31</v>
      </c>
      <c r="G585" t="s">
        <v>31</v>
      </c>
      <c r="H585" t="s">
        <v>31</v>
      </c>
      <c r="I585" t="b">
        <f t="shared" si="9"/>
        <v>1</v>
      </c>
    </row>
    <row r="586" spans="1:9">
      <c r="A586">
        <v>618</v>
      </c>
      <c r="B586" t="s">
        <v>3231</v>
      </c>
      <c r="C586" t="s">
        <v>759</v>
      </c>
      <c r="D586" t="s">
        <v>30</v>
      </c>
      <c r="E586" t="s">
        <v>29</v>
      </c>
      <c r="F586" t="s">
        <v>31</v>
      </c>
      <c r="G586" t="s">
        <v>31</v>
      </c>
      <c r="H586" t="s">
        <v>31</v>
      </c>
      <c r="I586" t="b">
        <f t="shared" si="9"/>
        <v>1</v>
      </c>
    </row>
    <row r="587" spans="1:9">
      <c r="A587">
        <v>317</v>
      </c>
      <c r="B587" t="s">
        <v>3232</v>
      </c>
      <c r="C587" t="s">
        <v>760</v>
      </c>
      <c r="D587" t="s">
        <v>30</v>
      </c>
      <c r="E587" t="s">
        <v>29</v>
      </c>
      <c r="F587" t="s">
        <v>31</v>
      </c>
      <c r="G587" t="s">
        <v>31</v>
      </c>
      <c r="H587" t="s">
        <v>31</v>
      </c>
      <c r="I587" t="b">
        <f t="shared" si="9"/>
        <v>1</v>
      </c>
    </row>
    <row r="588" spans="1:9">
      <c r="A588">
        <v>490</v>
      </c>
      <c r="B588" t="s">
        <v>3233</v>
      </c>
      <c r="C588" t="s">
        <v>761</v>
      </c>
      <c r="D588" t="s">
        <v>30</v>
      </c>
      <c r="E588" t="s">
        <v>29</v>
      </c>
      <c r="F588" t="s">
        <v>31</v>
      </c>
      <c r="G588" t="s">
        <v>31</v>
      </c>
      <c r="H588" t="s">
        <v>31</v>
      </c>
      <c r="I588" t="b">
        <f t="shared" si="9"/>
        <v>1</v>
      </c>
    </row>
    <row r="589" spans="1:9">
      <c r="A589">
        <v>472</v>
      </c>
      <c r="B589" t="s">
        <v>3234</v>
      </c>
      <c r="C589" t="s">
        <v>849</v>
      </c>
      <c r="D589" t="s">
        <v>36</v>
      </c>
      <c r="E589" t="s">
        <v>60</v>
      </c>
      <c r="F589" t="s">
        <v>37</v>
      </c>
      <c r="G589" t="s">
        <v>37</v>
      </c>
      <c r="H589" t="s">
        <v>45</v>
      </c>
      <c r="I589" t="b">
        <f t="shared" si="9"/>
        <v>1</v>
      </c>
    </row>
    <row r="590" spans="1:9">
      <c r="A590">
        <v>491</v>
      </c>
      <c r="B590" t="s">
        <v>3235</v>
      </c>
      <c r="C590" t="s">
        <v>762</v>
      </c>
      <c r="D590" t="s">
        <v>30</v>
      </c>
      <c r="E590" t="s">
        <v>54</v>
      </c>
      <c r="F590" t="s">
        <v>37</v>
      </c>
      <c r="G590" t="s">
        <v>37</v>
      </c>
      <c r="H590" t="s">
        <v>37</v>
      </c>
      <c r="I590" t="b">
        <f t="shared" si="9"/>
        <v>1</v>
      </c>
    </row>
    <row r="591" spans="1:9">
      <c r="A591">
        <v>492</v>
      </c>
      <c r="B591" t="s">
        <v>3236</v>
      </c>
      <c r="C591" t="s">
        <v>763</v>
      </c>
      <c r="D591" t="s">
        <v>30</v>
      </c>
      <c r="E591" t="s">
        <v>29</v>
      </c>
      <c r="F591" t="s">
        <v>45</v>
      </c>
      <c r="G591" t="s">
        <v>45</v>
      </c>
      <c r="H591" t="s">
        <v>45</v>
      </c>
      <c r="I591" t="b">
        <f t="shared" si="9"/>
        <v>1</v>
      </c>
    </row>
    <row r="592" spans="1:9">
      <c r="A592">
        <v>789</v>
      </c>
      <c r="B592" t="s">
        <v>3237</v>
      </c>
      <c r="C592" t="s">
        <v>764</v>
      </c>
      <c r="D592" t="s">
        <v>30</v>
      </c>
      <c r="E592" t="s">
        <v>29</v>
      </c>
      <c r="F592" t="s">
        <v>31</v>
      </c>
      <c r="G592" t="s">
        <v>31</v>
      </c>
      <c r="H592" t="s">
        <v>31</v>
      </c>
      <c r="I592" t="b">
        <f t="shared" si="9"/>
        <v>1</v>
      </c>
    </row>
    <row r="593" spans="1:9">
      <c r="A593">
        <v>433</v>
      </c>
      <c r="B593" t="s">
        <v>3238</v>
      </c>
      <c r="C593" t="s">
        <v>765</v>
      </c>
      <c r="D593" t="s">
        <v>30</v>
      </c>
      <c r="E593" t="s">
        <v>29</v>
      </c>
      <c r="F593" t="s">
        <v>45</v>
      </c>
      <c r="G593" t="s">
        <v>45</v>
      </c>
      <c r="H593" t="s">
        <v>31</v>
      </c>
      <c r="I593" t="b">
        <f t="shared" si="9"/>
        <v>1</v>
      </c>
    </row>
    <row r="594" spans="1:9">
      <c r="A594">
        <v>435</v>
      </c>
      <c r="B594" t="s">
        <v>3239</v>
      </c>
      <c r="C594" t="s">
        <v>850</v>
      </c>
      <c r="D594" t="s">
        <v>30</v>
      </c>
      <c r="E594" t="s">
        <v>35</v>
      </c>
      <c r="F594" t="s">
        <v>37</v>
      </c>
      <c r="G594" t="s">
        <v>37</v>
      </c>
      <c r="H594" t="s">
        <v>37</v>
      </c>
      <c r="I594" t="b">
        <f t="shared" si="9"/>
        <v>1</v>
      </c>
    </row>
    <row r="595" spans="1:9">
      <c r="A595">
        <v>678</v>
      </c>
      <c r="B595" t="s">
        <v>3240</v>
      </c>
      <c r="C595" t="s">
        <v>766</v>
      </c>
      <c r="D595" t="s">
        <v>30</v>
      </c>
      <c r="E595" t="s">
        <v>29</v>
      </c>
      <c r="F595" t="s">
        <v>31</v>
      </c>
      <c r="G595" t="s">
        <v>31</v>
      </c>
      <c r="H595" t="s">
        <v>31</v>
      </c>
      <c r="I595" t="b">
        <f t="shared" si="9"/>
        <v>1</v>
      </c>
    </row>
    <row r="596" spans="1:9">
      <c r="A596">
        <v>143</v>
      </c>
      <c r="B596" t="s">
        <v>3241</v>
      </c>
      <c r="C596" t="s">
        <v>767</v>
      </c>
      <c r="D596" t="s">
        <v>30</v>
      </c>
      <c r="E596" t="s">
        <v>42</v>
      </c>
      <c r="F596" t="s">
        <v>31</v>
      </c>
      <c r="G596" t="s">
        <v>31</v>
      </c>
      <c r="H596" t="s">
        <v>31</v>
      </c>
      <c r="I596" t="b">
        <f t="shared" si="9"/>
        <v>1</v>
      </c>
    </row>
    <row r="597" spans="1:9">
      <c r="A597">
        <v>316</v>
      </c>
      <c r="B597" t="s">
        <v>3242</v>
      </c>
      <c r="C597" t="s">
        <v>768</v>
      </c>
      <c r="D597" t="s">
        <v>30</v>
      </c>
      <c r="E597" t="s">
        <v>29</v>
      </c>
      <c r="F597" t="s">
        <v>31</v>
      </c>
      <c r="G597" t="s">
        <v>31</v>
      </c>
      <c r="H597" t="s">
        <v>31</v>
      </c>
      <c r="I597" t="b">
        <f t="shared" si="9"/>
        <v>1</v>
      </c>
    </row>
    <row r="598" spans="1:9">
      <c r="A598">
        <v>315</v>
      </c>
      <c r="B598" t="s">
        <v>3243</v>
      </c>
      <c r="C598" t="s">
        <v>769</v>
      </c>
      <c r="D598" t="s">
        <v>30</v>
      </c>
      <c r="E598" t="s">
        <v>29</v>
      </c>
      <c r="F598" t="s">
        <v>31</v>
      </c>
      <c r="G598" t="s">
        <v>31</v>
      </c>
      <c r="H598" t="s">
        <v>31</v>
      </c>
      <c r="I598" t="b">
        <f t="shared" si="9"/>
        <v>1</v>
      </c>
    </row>
    <row r="599" spans="1:9">
      <c r="A599">
        <v>314</v>
      </c>
      <c r="B599" t="s">
        <v>3244</v>
      </c>
      <c r="C599" t="s">
        <v>770</v>
      </c>
      <c r="D599" t="s">
        <v>30</v>
      </c>
      <c r="E599" t="s">
        <v>29</v>
      </c>
      <c r="F599" t="s">
        <v>31</v>
      </c>
      <c r="G599" t="s">
        <v>31</v>
      </c>
      <c r="H599" t="s">
        <v>31</v>
      </c>
      <c r="I599" t="b">
        <f t="shared" si="9"/>
        <v>1</v>
      </c>
    </row>
    <row r="600" spans="1:9">
      <c r="A600">
        <v>362</v>
      </c>
      <c r="B600" t="s">
        <v>3245</v>
      </c>
      <c r="C600" t="s">
        <v>771</v>
      </c>
      <c r="D600" t="s">
        <v>30</v>
      </c>
      <c r="E600" t="s">
        <v>29</v>
      </c>
      <c r="F600" t="s">
        <v>31</v>
      </c>
      <c r="G600" t="s">
        <v>31</v>
      </c>
      <c r="H600" t="s">
        <v>31</v>
      </c>
      <c r="I600" t="b">
        <f t="shared" si="9"/>
        <v>1</v>
      </c>
    </row>
    <row r="601" spans="1:9">
      <c r="A601">
        <v>1</v>
      </c>
      <c r="B601" t="s">
        <v>3246</v>
      </c>
      <c r="C601" t="s">
        <v>772</v>
      </c>
      <c r="D601" t="s">
        <v>30</v>
      </c>
      <c r="E601" t="s">
        <v>29</v>
      </c>
      <c r="F601" t="s">
        <v>31</v>
      </c>
      <c r="G601" t="s">
        <v>31</v>
      </c>
      <c r="H601" t="s">
        <v>31</v>
      </c>
      <c r="I601" t="b">
        <f t="shared" si="9"/>
        <v>1</v>
      </c>
    </row>
    <row r="602" spans="1:9">
      <c r="A602">
        <v>595</v>
      </c>
      <c r="B602" t="s">
        <v>3247</v>
      </c>
      <c r="C602" t="s">
        <v>773</v>
      </c>
      <c r="D602" t="s">
        <v>30</v>
      </c>
      <c r="E602" t="s">
        <v>29</v>
      </c>
      <c r="F602" t="s">
        <v>31</v>
      </c>
      <c r="G602" t="s">
        <v>31</v>
      </c>
      <c r="H602" t="s">
        <v>31</v>
      </c>
      <c r="I602" t="b">
        <f t="shared" si="9"/>
        <v>1</v>
      </c>
    </row>
    <row r="603" spans="1:9">
      <c r="A603">
        <v>542</v>
      </c>
      <c r="B603" t="s">
        <v>3248</v>
      </c>
      <c r="C603" t="s">
        <v>774</v>
      </c>
      <c r="D603" t="s">
        <v>30</v>
      </c>
      <c r="E603" t="s">
        <v>42</v>
      </c>
      <c r="F603" t="s">
        <v>31</v>
      </c>
      <c r="G603" t="s">
        <v>31</v>
      </c>
      <c r="H603" t="s">
        <v>31</v>
      </c>
      <c r="I603" t="b">
        <f t="shared" si="9"/>
        <v>1</v>
      </c>
    </row>
    <row r="604" spans="1:9">
      <c r="A604">
        <v>621</v>
      </c>
      <c r="B604" t="s">
        <v>3249</v>
      </c>
      <c r="C604" t="s">
        <v>775</v>
      </c>
      <c r="D604" t="s">
        <v>30</v>
      </c>
      <c r="E604" t="s">
        <v>29</v>
      </c>
      <c r="F604" t="s">
        <v>31</v>
      </c>
      <c r="G604" t="s">
        <v>31</v>
      </c>
      <c r="H604" t="s">
        <v>31</v>
      </c>
      <c r="I604" t="b">
        <f t="shared" si="9"/>
        <v>1</v>
      </c>
    </row>
    <row r="605" spans="1:9">
      <c r="A605">
        <v>6</v>
      </c>
      <c r="B605" t="s">
        <v>3250</v>
      </c>
      <c r="C605" t="s">
        <v>776</v>
      </c>
      <c r="D605" t="s">
        <v>30</v>
      </c>
      <c r="E605" t="s">
        <v>29</v>
      </c>
      <c r="F605" t="s">
        <v>31</v>
      </c>
      <c r="G605" t="s">
        <v>31</v>
      </c>
      <c r="H605" t="s">
        <v>31</v>
      </c>
      <c r="I605" t="b">
        <f t="shared" si="9"/>
        <v>1</v>
      </c>
    </row>
    <row r="606" spans="1:9">
      <c r="A606">
        <v>386</v>
      </c>
      <c r="B606" t="s">
        <v>3251</v>
      </c>
      <c r="C606" t="s">
        <v>777</v>
      </c>
      <c r="D606" t="s">
        <v>30</v>
      </c>
      <c r="E606" t="s">
        <v>29</v>
      </c>
      <c r="F606" t="s">
        <v>31</v>
      </c>
      <c r="G606" t="s">
        <v>31</v>
      </c>
      <c r="H606" t="s">
        <v>31</v>
      </c>
      <c r="I606" t="b">
        <f t="shared" si="9"/>
        <v>1</v>
      </c>
    </row>
    <row r="607" spans="1:9">
      <c r="A607">
        <v>90</v>
      </c>
      <c r="B607" t="s">
        <v>3252</v>
      </c>
      <c r="C607" t="s">
        <v>778</v>
      </c>
      <c r="D607" t="s">
        <v>30</v>
      </c>
      <c r="E607" t="s">
        <v>29</v>
      </c>
      <c r="F607" t="s">
        <v>31</v>
      </c>
      <c r="G607" t="s">
        <v>31</v>
      </c>
      <c r="H607" t="s">
        <v>31</v>
      </c>
      <c r="I607" t="b">
        <f t="shared" si="9"/>
        <v>1</v>
      </c>
    </row>
    <row r="608" spans="1:9">
      <c r="A608">
        <v>4133</v>
      </c>
      <c r="B608" t="s">
        <v>3253</v>
      </c>
      <c r="C608" t="s">
        <v>779</v>
      </c>
      <c r="D608" t="s">
        <v>30</v>
      </c>
      <c r="E608" t="s">
        <v>29</v>
      </c>
      <c r="F608" t="s">
        <v>31</v>
      </c>
      <c r="G608" t="s">
        <v>31</v>
      </c>
      <c r="H608" t="s">
        <v>31</v>
      </c>
      <c r="I608" t="b">
        <f t="shared" si="9"/>
        <v>1</v>
      </c>
    </row>
    <row r="609" spans="1:9">
      <c r="A609">
        <v>1710</v>
      </c>
      <c r="B609" t="s">
        <v>3254</v>
      </c>
      <c r="C609" t="s">
        <v>780</v>
      </c>
      <c r="D609" t="s">
        <v>30</v>
      </c>
      <c r="E609" t="s">
        <v>29</v>
      </c>
      <c r="F609" t="s">
        <v>37</v>
      </c>
      <c r="G609" t="s">
        <v>37</v>
      </c>
      <c r="H609" t="s">
        <v>37</v>
      </c>
      <c r="I609" t="b">
        <f t="shared" si="9"/>
        <v>1</v>
      </c>
    </row>
    <row r="610" spans="1:9">
      <c r="A610">
        <v>714</v>
      </c>
      <c r="B610" t="s">
        <v>3255</v>
      </c>
      <c r="C610" t="s">
        <v>781</v>
      </c>
      <c r="D610" t="s">
        <v>30</v>
      </c>
      <c r="E610" t="s">
        <v>29</v>
      </c>
      <c r="F610" t="s">
        <v>31</v>
      </c>
      <c r="G610" t="s">
        <v>31</v>
      </c>
      <c r="H610" t="s">
        <v>31</v>
      </c>
      <c r="I610" t="b">
        <f t="shared" si="9"/>
        <v>1</v>
      </c>
    </row>
    <row r="611" spans="1:9">
      <c r="A611">
        <v>715</v>
      </c>
      <c r="B611" t="s">
        <v>3256</v>
      </c>
      <c r="C611" t="s">
        <v>782</v>
      </c>
      <c r="D611" t="s">
        <v>30</v>
      </c>
      <c r="E611" t="s">
        <v>29</v>
      </c>
      <c r="F611" t="s">
        <v>31</v>
      </c>
      <c r="G611" t="s">
        <v>31</v>
      </c>
      <c r="H611" t="s">
        <v>31</v>
      </c>
      <c r="I611" t="b">
        <f t="shared" si="9"/>
        <v>1</v>
      </c>
    </row>
    <row r="612" spans="1:9">
      <c r="A612">
        <v>713</v>
      </c>
      <c r="B612" t="s">
        <v>3257</v>
      </c>
      <c r="C612" t="s">
        <v>783</v>
      </c>
      <c r="D612" t="s">
        <v>30</v>
      </c>
      <c r="E612" t="s">
        <v>29</v>
      </c>
      <c r="F612" t="s">
        <v>31</v>
      </c>
      <c r="G612" t="s">
        <v>31</v>
      </c>
      <c r="H612" t="s">
        <v>31</v>
      </c>
      <c r="I612" t="b">
        <f t="shared" si="9"/>
        <v>1</v>
      </c>
    </row>
    <row r="613" spans="1:9">
      <c r="A613">
        <v>388</v>
      </c>
      <c r="B613" t="s">
        <v>3258</v>
      </c>
      <c r="C613" t="s">
        <v>784</v>
      </c>
      <c r="D613" t="s">
        <v>30</v>
      </c>
      <c r="E613" t="s">
        <v>29</v>
      </c>
      <c r="F613" t="s">
        <v>37</v>
      </c>
      <c r="G613" t="s">
        <v>37</v>
      </c>
      <c r="H613" t="s">
        <v>37</v>
      </c>
      <c r="I613" t="b">
        <f t="shared" si="9"/>
        <v>1</v>
      </c>
    </row>
    <row r="614" spans="1:9">
      <c r="A614">
        <v>721</v>
      </c>
      <c r="B614" t="s">
        <v>3259</v>
      </c>
      <c r="C614" t="s">
        <v>785</v>
      </c>
      <c r="D614" t="s">
        <v>30</v>
      </c>
      <c r="E614" t="s">
        <v>29</v>
      </c>
      <c r="F614" t="s">
        <v>31</v>
      </c>
      <c r="G614" t="s">
        <v>31</v>
      </c>
      <c r="H614" t="s">
        <v>31</v>
      </c>
      <c r="I614" t="b">
        <f t="shared" si="9"/>
        <v>1</v>
      </c>
    </row>
    <row r="615" spans="1:9">
      <c r="A615">
        <v>722</v>
      </c>
      <c r="B615" t="s">
        <v>3260</v>
      </c>
      <c r="C615" t="s">
        <v>786</v>
      </c>
      <c r="D615" t="s">
        <v>30</v>
      </c>
      <c r="E615" t="s">
        <v>29</v>
      </c>
      <c r="F615" t="s">
        <v>31</v>
      </c>
      <c r="G615" t="s">
        <v>31</v>
      </c>
      <c r="H615" t="s">
        <v>31</v>
      </c>
      <c r="I615" t="b">
        <f t="shared" si="9"/>
        <v>1</v>
      </c>
    </row>
    <row r="616" spans="1:9">
      <c r="A616">
        <v>151</v>
      </c>
      <c r="B616" t="s">
        <v>3261</v>
      </c>
      <c r="C616" t="s">
        <v>787</v>
      </c>
      <c r="D616" t="s">
        <v>30</v>
      </c>
      <c r="E616" t="s">
        <v>35</v>
      </c>
      <c r="F616" t="s">
        <v>31</v>
      </c>
      <c r="G616" t="s">
        <v>31</v>
      </c>
      <c r="H616" t="s">
        <v>31</v>
      </c>
      <c r="I616" t="b">
        <f t="shared" si="9"/>
        <v>1</v>
      </c>
    </row>
    <row r="617" spans="1:9">
      <c r="A617">
        <v>682</v>
      </c>
      <c r="B617" t="s">
        <v>3262</v>
      </c>
      <c r="C617" t="s">
        <v>788</v>
      </c>
      <c r="D617" t="s">
        <v>30</v>
      </c>
      <c r="E617" t="s">
        <v>29</v>
      </c>
      <c r="F617" t="s">
        <v>31</v>
      </c>
      <c r="G617" t="s">
        <v>31</v>
      </c>
      <c r="H617" t="s">
        <v>31</v>
      </c>
      <c r="I617" t="b">
        <f t="shared" si="9"/>
        <v>1</v>
      </c>
    </row>
    <row r="618" spans="1:9">
      <c r="A618">
        <v>104</v>
      </c>
      <c r="B618" t="s">
        <v>3263</v>
      </c>
      <c r="C618" t="s">
        <v>789</v>
      </c>
      <c r="D618" t="s">
        <v>30</v>
      </c>
      <c r="E618" t="s">
        <v>54</v>
      </c>
      <c r="F618" t="s">
        <v>31</v>
      </c>
      <c r="G618" t="s">
        <v>31</v>
      </c>
      <c r="H618" t="s">
        <v>31</v>
      </c>
      <c r="I618" t="b">
        <f t="shared" si="9"/>
        <v>1</v>
      </c>
    </row>
    <row r="619" spans="1:9">
      <c r="A619">
        <v>573</v>
      </c>
      <c r="B619" t="s">
        <v>3264</v>
      </c>
      <c r="C619" t="s">
        <v>790</v>
      </c>
      <c r="D619" t="s">
        <v>30</v>
      </c>
      <c r="E619" t="s">
        <v>29</v>
      </c>
      <c r="F619" t="s">
        <v>31</v>
      </c>
      <c r="G619" t="s">
        <v>31</v>
      </c>
      <c r="H619" t="s">
        <v>31</v>
      </c>
      <c r="I619" t="b">
        <f t="shared" si="9"/>
        <v>1</v>
      </c>
    </row>
    <row r="620" spans="1:9">
      <c r="A620">
        <v>81</v>
      </c>
      <c r="B620" t="s">
        <v>3265</v>
      </c>
      <c r="C620" t="s">
        <v>791</v>
      </c>
      <c r="D620" t="s">
        <v>30</v>
      </c>
      <c r="E620" t="s">
        <v>29</v>
      </c>
      <c r="F620" t="s">
        <v>31</v>
      </c>
      <c r="G620" t="s">
        <v>31</v>
      </c>
      <c r="H620" t="s">
        <v>31</v>
      </c>
      <c r="I620" t="b">
        <f t="shared" si="9"/>
        <v>1</v>
      </c>
    </row>
    <row r="621" spans="1:9">
      <c r="A621">
        <v>426</v>
      </c>
      <c r="B621" t="s">
        <v>3266</v>
      </c>
      <c r="C621" t="s">
        <v>792</v>
      </c>
      <c r="D621" t="s">
        <v>30</v>
      </c>
      <c r="E621" t="s">
        <v>29</v>
      </c>
      <c r="F621" t="s">
        <v>31</v>
      </c>
      <c r="G621" t="s">
        <v>31</v>
      </c>
      <c r="H621" t="s">
        <v>31</v>
      </c>
      <c r="I621" t="b">
        <f t="shared" si="9"/>
        <v>1</v>
      </c>
    </row>
    <row r="622" spans="1:9">
      <c r="A622">
        <v>4129</v>
      </c>
      <c r="B622" t="s">
        <v>3267</v>
      </c>
      <c r="C622" t="s">
        <v>793</v>
      </c>
      <c r="D622" t="s">
        <v>30</v>
      </c>
      <c r="E622" t="s">
        <v>29</v>
      </c>
      <c r="F622" t="s">
        <v>31</v>
      </c>
      <c r="G622" t="s">
        <v>31</v>
      </c>
      <c r="H622" t="s">
        <v>31</v>
      </c>
      <c r="I622" t="b">
        <f t="shared" si="9"/>
        <v>1</v>
      </c>
    </row>
    <row r="623" spans="1:9">
      <c r="A623">
        <v>108</v>
      </c>
      <c r="B623" t="s">
        <v>3268</v>
      </c>
      <c r="C623" t="s">
        <v>794</v>
      </c>
      <c r="D623" t="s">
        <v>30</v>
      </c>
      <c r="E623" t="s">
        <v>60</v>
      </c>
      <c r="F623" t="s">
        <v>31</v>
      </c>
      <c r="G623" t="s">
        <v>31</v>
      </c>
      <c r="H623" t="s">
        <v>31</v>
      </c>
      <c r="I623" t="b">
        <f t="shared" si="9"/>
        <v>1</v>
      </c>
    </row>
    <row r="624" spans="1:9">
      <c r="A624">
        <v>439</v>
      </c>
      <c r="B624" t="s">
        <v>3269</v>
      </c>
      <c r="C624" t="s">
        <v>795</v>
      </c>
      <c r="D624" t="s">
        <v>30</v>
      </c>
      <c r="E624" t="s">
        <v>29</v>
      </c>
      <c r="F624" t="s">
        <v>31</v>
      </c>
      <c r="G624" t="s">
        <v>31</v>
      </c>
      <c r="H624" t="s">
        <v>31</v>
      </c>
      <c r="I624" t="b">
        <f t="shared" si="9"/>
        <v>1</v>
      </c>
    </row>
    <row r="625" spans="1:9">
      <c r="A625">
        <v>323</v>
      </c>
      <c r="B625" t="s">
        <v>3270</v>
      </c>
      <c r="C625" t="s">
        <v>796</v>
      </c>
      <c r="D625" t="s">
        <v>30</v>
      </c>
      <c r="E625" t="s">
        <v>29</v>
      </c>
      <c r="F625" t="s">
        <v>31</v>
      </c>
      <c r="G625" t="s">
        <v>31</v>
      </c>
      <c r="H625" t="s">
        <v>31</v>
      </c>
      <c r="I625" t="b">
        <f t="shared" si="9"/>
        <v>1</v>
      </c>
    </row>
    <row r="626" spans="1:9">
      <c r="A626">
        <v>432</v>
      </c>
      <c r="B626" t="s">
        <v>3271</v>
      </c>
      <c r="C626" t="s">
        <v>797</v>
      </c>
      <c r="D626" t="s">
        <v>30</v>
      </c>
      <c r="E626" t="s">
        <v>29</v>
      </c>
      <c r="F626" t="s">
        <v>31</v>
      </c>
      <c r="G626" t="s">
        <v>31</v>
      </c>
      <c r="H626" t="s">
        <v>31</v>
      </c>
      <c r="I626" t="b">
        <f t="shared" si="9"/>
        <v>1</v>
      </c>
    </row>
    <row r="627" spans="1:9">
      <c r="A627">
        <v>109</v>
      </c>
      <c r="B627" t="s">
        <v>3272</v>
      </c>
      <c r="C627" t="s">
        <v>193</v>
      </c>
      <c r="D627" t="s">
        <v>30</v>
      </c>
      <c r="E627" t="s">
        <v>60</v>
      </c>
      <c r="F627" t="s">
        <v>45</v>
      </c>
      <c r="G627" t="s">
        <v>45</v>
      </c>
      <c r="H627" t="s">
        <v>31</v>
      </c>
      <c r="I627" t="b">
        <f t="shared" si="9"/>
        <v>1</v>
      </c>
    </row>
    <row r="628" spans="1:9">
      <c r="A628">
        <v>264</v>
      </c>
      <c r="B628" t="s">
        <v>3273</v>
      </c>
      <c r="C628" t="s">
        <v>798</v>
      </c>
      <c r="D628" t="s">
        <v>30</v>
      </c>
      <c r="E628" t="s">
        <v>29</v>
      </c>
      <c r="F628" t="s">
        <v>31</v>
      </c>
      <c r="G628" t="s">
        <v>31</v>
      </c>
      <c r="H628" t="s">
        <v>31</v>
      </c>
      <c r="I628" t="b">
        <f t="shared" si="9"/>
        <v>1</v>
      </c>
    </row>
    <row r="629" spans="1:9">
      <c r="A629">
        <v>263</v>
      </c>
      <c r="B629" t="s">
        <v>3274</v>
      </c>
      <c r="C629" t="s">
        <v>799</v>
      </c>
      <c r="D629" t="s">
        <v>30</v>
      </c>
      <c r="E629" t="s">
        <v>29</v>
      </c>
      <c r="F629" t="s">
        <v>31</v>
      </c>
      <c r="G629" t="s">
        <v>31</v>
      </c>
      <c r="H629" t="s">
        <v>31</v>
      </c>
      <c r="I629" t="b">
        <f t="shared" si="9"/>
        <v>1</v>
      </c>
    </row>
    <row r="630" spans="1:9">
      <c r="A630">
        <v>259</v>
      </c>
      <c r="B630" t="s">
        <v>3275</v>
      </c>
      <c r="C630" t="s">
        <v>800</v>
      </c>
      <c r="D630" t="s">
        <v>30</v>
      </c>
      <c r="E630" t="s">
        <v>29</v>
      </c>
      <c r="F630" t="s">
        <v>45</v>
      </c>
      <c r="G630" t="s">
        <v>45</v>
      </c>
      <c r="H630" t="s">
        <v>31</v>
      </c>
      <c r="I630" t="b">
        <f t="shared" si="9"/>
        <v>1</v>
      </c>
    </row>
    <row r="631" spans="1:9">
      <c r="A631">
        <v>262</v>
      </c>
      <c r="B631" t="s">
        <v>3276</v>
      </c>
      <c r="C631" t="s">
        <v>801</v>
      </c>
      <c r="D631" t="s">
        <v>30</v>
      </c>
      <c r="E631" t="s">
        <v>29</v>
      </c>
      <c r="F631" t="s">
        <v>31</v>
      </c>
      <c r="G631" t="s">
        <v>31</v>
      </c>
      <c r="H631" t="s">
        <v>31</v>
      </c>
      <c r="I631" t="b">
        <f t="shared" si="9"/>
        <v>1</v>
      </c>
    </row>
    <row r="632" spans="1:9">
      <c r="A632">
        <v>261</v>
      </c>
      <c r="B632" t="s">
        <v>3277</v>
      </c>
      <c r="C632" t="s">
        <v>802</v>
      </c>
      <c r="D632" t="s">
        <v>30</v>
      </c>
      <c r="E632" t="s">
        <v>29</v>
      </c>
      <c r="F632" t="s">
        <v>37</v>
      </c>
      <c r="G632" t="s">
        <v>37</v>
      </c>
      <c r="H632" t="s">
        <v>37</v>
      </c>
      <c r="I632" t="b">
        <f t="shared" si="9"/>
        <v>1</v>
      </c>
    </row>
    <row r="633" spans="1:9">
      <c r="A633">
        <v>680</v>
      </c>
      <c r="B633" t="s">
        <v>3278</v>
      </c>
      <c r="C633" t="s">
        <v>803</v>
      </c>
      <c r="D633" t="s">
        <v>36</v>
      </c>
      <c r="E633" t="s">
        <v>29</v>
      </c>
      <c r="F633" t="s">
        <v>31</v>
      </c>
      <c r="G633" t="s">
        <v>31</v>
      </c>
      <c r="H633" t="s">
        <v>31</v>
      </c>
      <c r="I633" t="b">
        <f t="shared" si="9"/>
        <v>1</v>
      </c>
    </row>
    <row r="634" spans="1:9">
      <c r="A634">
        <v>536</v>
      </c>
      <c r="B634" t="s">
        <v>3279</v>
      </c>
      <c r="C634" t="s">
        <v>804</v>
      </c>
      <c r="D634" t="s">
        <v>30</v>
      </c>
      <c r="E634" t="s">
        <v>29</v>
      </c>
      <c r="F634" t="s">
        <v>31</v>
      </c>
      <c r="G634" t="s">
        <v>31</v>
      </c>
      <c r="H634" t="s">
        <v>31</v>
      </c>
      <c r="I634" t="b">
        <f t="shared" si="9"/>
        <v>1</v>
      </c>
    </row>
    <row r="635" spans="1:9">
      <c r="A635">
        <v>533</v>
      </c>
      <c r="B635" t="s">
        <v>3280</v>
      </c>
      <c r="C635" t="s">
        <v>805</v>
      </c>
      <c r="D635" t="s">
        <v>30</v>
      </c>
      <c r="E635" t="s">
        <v>29</v>
      </c>
      <c r="F635" t="s">
        <v>31</v>
      </c>
      <c r="G635" t="s">
        <v>31</v>
      </c>
      <c r="H635" t="s">
        <v>31</v>
      </c>
      <c r="I635" t="b">
        <f t="shared" si="9"/>
        <v>1</v>
      </c>
    </row>
    <row r="636" spans="1:9">
      <c r="A636">
        <v>552</v>
      </c>
      <c r="B636" t="s">
        <v>3281</v>
      </c>
      <c r="C636" t="s">
        <v>806</v>
      </c>
      <c r="D636" t="s">
        <v>30</v>
      </c>
      <c r="E636" t="s">
        <v>29</v>
      </c>
      <c r="F636" t="s">
        <v>31</v>
      </c>
      <c r="G636" t="s">
        <v>31</v>
      </c>
      <c r="H636" t="s">
        <v>31</v>
      </c>
      <c r="I636" t="b">
        <f t="shared" si="9"/>
        <v>1</v>
      </c>
    </row>
    <row r="637" spans="1:9">
      <c r="A637">
        <v>557</v>
      </c>
      <c r="B637" t="s">
        <v>3282</v>
      </c>
      <c r="C637" t="s">
        <v>807</v>
      </c>
      <c r="D637" t="s">
        <v>30</v>
      </c>
      <c r="E637" t="s">
        <v>29</v>
      </c>
      <c r="F637" t="s">
        <v>31</v>
      </c>
      <c r="G637" t="s">
        <v>31</v>
      </c>
      <c r="H637" t="s">
        <v>31</v>
      </c>
      <c r="I637" t="b">
        <f t="shared" si="9"/>
        <v>1</v>
      </c>
    </row>
    <row r="638" spans="1:9">
      <c r="A638">
        <v>1105</v>
      </c>
      <c r="B638" t="s">
        <v>3283</v>
      </c>
      <c r="C638" t="s">
        <v>808</v>
      </c>
      <c r="D638" t="s">
        <v>30</v>
      </c>
      <c r="E638" t="s">
        <v>29</v>
      </c>
      <c r="F638" t="s">
        <v>31</v>
      </c>
      <c r="G638" t="s">
        <v>31</v>
      </c>
      <c r="H638" t="s">
        <v>31</v>
      </c>
      <c r="I638" t="b">
        <f t="shared" si="9"/>
        <v>1</v>
      </c>
    </row>
    <row r="639" spans="1:9">
      <c r="A639">
        <v>1104</v>
      </c>
      <c r="B639" t="s">
        <v>3284</v>
      </c>
      <c r="C639" t="s">
        <v>809</v>
      </c>
      <c r="D639" t="s">
        <v>30</v>
      </c>
      <c r="E639" t="s">
        <v>29</v>
      </c>
      <c r="F639" t="s">
        <v>31</v>
      </c>
      <c r="G639" t="s">
        <v>31</v>
      </c>
      <c r="H639" t="s">
        <v>31</v>
      </c>
      <c r="I639" t="b">
        <f t="shared" si="9"/>
        <v>1</v>
      </c>
    </row>
    <row r="640" spans="1:9">
      <c r="A640">
        <v>1346</v>
      </c>
      <c r="B640" t="s">
        <v>3285</v>
      </c>
      <c r="C640" t="s">
        <v>810</v>
      </c>
      <c r="D640" t="s">
        <v>36</v>
      </c>
      <c r="E640" t="s">
        <v>54</v>
      </c>
      <c r="F640" t="s">
        <v>31</v>
      </c>
      <c r="G640" t="s">
        <v>31</v>
      </c>
      <c r="H640" t="s">
        <v>31</v>
      </c>
      <c r="I640" t="b">
        <f t="shared" si="9"/>
        <v>1</v>
      </c>
    </row>
    <row r="641" spans="1:9">
      <c r="A641">
        <v>4128</v>
      </c>
      <c r="B641" t="s">
        <v>3286</v>
      </c>
      <c r="C641" t="s">
        <v>194</v>
      </c>
      <c r="D641" t="s">
        <v>30</v>
      </c>
      <c r="E641" t="s">
        <v>35</v>
      </c>
      <c r="F641" t="s">
        <v>45</v>
      </c>
      <c r="G641" t="s">
        <v>45</v>
      </c>
      <c r="H641" t="s">
        <v>31</v>
      </c>
      <c r="I641" t="b">
        <f t="shared" si="9"/>
        <v>1</v>
      </c>
    </row>
    <row r="642" spans="1:9">
      <c r="A642">
        <v>196</v>
      </c>
      <c r="B642" t="s">
        <v>3287</v>
      </c>
      <c r="C642" t="s">
        <v>811</v>
      </c>
      <c r="D642" t="s">
        <v>30</v>
      </c>
      <c r="E642" t="s">
        <v>29</v>
      </c>
      <c r="F642" t="s">
        <v>31</v>
      </c>
      <c r="G642" t="s">
        <v>31</v>
      </c>
      <c r="H642" t="s">
        <v>31</v>
      </c>
      <c r="I642" t="b">
        <f t="shared" si="9"/>
        <v>1</v>
      </c>
    </row>
    <row r="643" spans="1:9">
      <c r="A643">
        <v>320</v>
      </c>
      <c r="B643" t="s">
        <v>3288</v>
      </c>
      <c r="C643" t="s">
        <v>812</v>
      </c>
      <c r="D643" t="s">
        <v>30</v>
      </c>
      <c r="E643" t="s">
        <v>29</v>
      </c>
      <c r="F643" t="s">
        <v>37</v>
      </c>
      <c r="G643" t="s">
        <v>37</v>
      </c>
      <c r="H643" t="s">
        <v>37</v>
      </c>
      <c r="I643" t="b">
        <f t="shared" ref="I643:I668" si="10">F643=G643</f>
        <v>1</v>
      </c>
    </row>
    <row r="644" spans="1:9">
      <c r="A644">
        <v>321</v>
      </c>
      <c r="B644" t="s">
        <v>3289</v>
      </c>
      <c r="C644" t="s">
        <v>813</v>
      </c>
      <c r="D644" t="s">
        <v>30</v>
      </c>
      <c r="E644" t="s">
        <v>29</v>
      </c>
      <c r="F644" t="s">
        <v>31</v>
      </c>
      <c r="G644" t="s">
        <v>31</v>
      </c>
      <c r="H644" t="s">
        <v>31</v>
      </c>
      <c r="I644" t="b">
        <f t="shared" si="10"/>
        <v>1</v>
      </c>
    </row>
    <row r="645" spans="1:9">
      <c r="A645">
        <v>319</v>
      </c>
      <c r="B645" t="s">
        <v>3290</v>
      </c>
      <c r="C645" t="s">
        <v>814</v>
      </c>
      <c r="D645" t="s">
        <v>30</v>
      </c>
      <c r="E645" t="s">
        <v>29</v>
      </c>
      <c r="F645" t="s">
        <v>31</v>
      </c>
      <c r="G645" t="s">
        <v>31</v>
      </c>
      <c r="H645" t="s">
        <v>31</v>
      </c>
      <c r="I645" t="b">
        <f t="shared" si="10"/>
        <v>1</v>
      </c>
    </row>
    <row r="646" spans="1:9">
      <c r="A646">
        <v>359</v>
      </c>
      <c r="B646" t="s">
        <v>3291</v>
      </c>
      <c r="C646" t="s">
        <v>815</v>
      </c>
      <c r="D646" t="s">
        <v>30</v>
      </c>
      <c r="E646" t="s">
        <v>29</v>
      </c>
      <c r="F646" t="s">
        <v>31</v>
      </c>
      <c r="G646" t="s">
        <v>31</v>
      </c>
      <c r="H646" t="s">
        <v>31</v>
      </c>
      <c r="I646" t="b">
        <f t="shared" si="10"/>
        <v>1</v>
      </c>
    </row>
    <row r="647" spans="1:9">
      <c r="A647">
        <v>360</v>
      </c>
      <c r="B647" t="s">
        <v>3292</v>
      </c>
      <c r="C647" t="s">
        <v>816</v>
      </c>
      <c r="D647" t="s">
        <v>30</v>
      </c>
      <c r="E647" t="s">
        <v>42</v>
      </c>
      <c r="F647" t="s">
        <v>31</v>
      </c>
      <c r="G647" t="s">
        <v>31</v>
      </c>
      <c r="H647" t="s">
        <v>31</v>
      </c>
      <c r="I647" t="b">
        <f t="shared" si="10"/>
        <v>1</v>
      </c>
    </row>
    <row r="648" spans="1:9">
      <c r="A648">
        <v>418</v>
      </c>
      <c r="B648" t="s">
        <v>3293</v>
      </c>
      <c r="C648" t="s">
        <v>817</v>
      </c>
      <c r="D648" t="s">
        <v>30</v>
      </c>
      <c r="E648" t="s">
        <v>29</v>
      </c>
      <c r="F648" t="s">
        <v>31</v>
      </c>
      <c r="G648" t="s">
        <v>31</v>
      </c>
      <c r="H648" t="s">
        <v>31</v>
      </c>
      <c r="I648" t="b">
        <f t="shared" si="10"/>
        <v>1</v>
      </c>
    </row>
    <row r="649" spans="1:9">
      <c r="A649">
        <v>839</v>
      </c>
      <c r="B649" t="s">
        <v>3294</v>
      </c>
      <c r="C649" t="s">
        <v>818</v>
      </c>
      <c r="D649" t="s">
        <v>30</v>
      </c>
      <c r="E649" t="s">
        <v>29</v>
      </c>
      <c r="F649" t="s">
        <v>31</v>
      </c>
      <c r="G649" t="s">
        <v>31</v>
      </c>
      <c r="H649" t="s">
        <v>31</v>
      </c>
      <c r="I649" t="b">
        <f t="shared" si="10"/>
        <v>1</v>
      </c>
    </row>
    <row r="650" spans="1:9">
      <c r="A650">
        <v>392</v>
      </c>
      <c r="B650" t="s">
        <v>3295</v>
      </c>
      <c r="C650" t="s">
        <v>819</v>
      </c>
      <c r="D650" t="s">
        <v>30</v>
      </c>
      <c r="E650" t="s">
        <v>29</v>
      </c>
      <c r="F650" t="s">
        <v>31</v>
      </c>
      <c r="G650" t="s">
        <v>31</v>
      </c>
      <c r="H650" t="s">
        <v>31</v>
      </c>
      <c r="I650" t="b">
        <f t="shared" si="10"/>
        <v>1</v>
      </c>
    </row>
    <row r="651" spans="1:9">
      <c r="A651">
        <v>246</v>
      </c>
      <c r="B651" t="s">
        <v>3296</v>
      </c>
      <c r="C651" t="s">
        <v>820</v>
      </c>
      <c r="D651" t="s">
        <v>30</v>
      </c>
      <c r="E651" t="s">
        <v>29</v>
      </c>
      <c r="F651" t="s">
        <v>45</v>
      </c>
      <c r="G651" t="s">
        <v>45</v>
      </c>
      <c r="H651" t="s">
        <v>45</v>
      </c>
      <c r="I651" t="b">
        <f t="shared" si="10"/>
        <v>1</v>
      </c>
    </row>
    <row r="652" spans="1:9">
      <c r="A652">
        <v>245</v>
      </c>
      <c r="B652" t="s">
        <v>3297</v>
      </c>
      <c r="C652" t="s">
        <v>821</v>
      </c>
      <c r="D652" t="s">
        <v>30</v>
      </c>
      <c r="E652" t="s">
        <v>29</v>
      </c>
      <c r="F652" t="s">
        <v>31</v>
      </c>
      <c r="G652" t="s">
        <v>31</v>
      </c>
      <c r="H652" t="s">
        <v>31</v>
      </c>
      <c r="I652" t="b">
        <f t="shared" si="10"/>
        <v>1</v>
      </c>
    </row>
    <row r="653" spans="1:9">
      <c r="A653">
        <v>242</v>
      </c>
      <c r="B653" t="s">
        <v>3298</v>
      </c>
      <c r="C653" t="s">
        <v>822</v>
      </c>
      <c r="D653" t="s">
        <v>30</v>
      </c>
      <c r="E653" t="s">
        <v>29</v>
      </c>
      <c r="F653" t="s">
        <v>31</v>
      </c>
      <c r="G653" t="s">
        <v>31</v>
      </c>
      <c r="H653" t="s">
        <v>31</v>
      </c>
      <c r="I653" t="b">
        <f t="shared" si="10"/>
        <v>1</v>
      </c>
    </row>
    <row r="654" spans="1:9">
      <c r="A654">
        <v>244</v>
      </c>
      <c r="B654" t="s">
        <v>3299</v>
      </c>
      <c r="C654" t="s">
        <v>823</v>
      </c>
      <c r="D654" t="s">
        <v>30</v>
      </c>
      <c r="E654" t="s">
        <v>29</v>
      </c>
      <c r="F654" t="s">
        <v>45</v>
      </c>
      <c r="G654" t="s">
        <v>45</v>
      </c>
      <c r="H654" t="s">
        <v>45</v>
      </c>
      <c r="I654" t="b">
        <f t="shared" si="10"/>
        <v>1</v>
      </c>
    </row>
    <row r="655" spans="1:9">
      <c r="A655">
        <v>243</v>
      </c>
      <c r="B655" t="s">
        <v>3300</v>
      </c>
      <c r="C655" t="s">
        <v>824</v>
      </c>
      <c r="D655" t="s">
        <v>30</v>
      </c>
      <c r="E655" t="s">
        <v>29</v>
      </c>
      <c r="F655" t="s">
        <v>31</v>
      </c>
      <c r="G655" t="s">
        <v>31</v>
      </c>
      <c r="H655" t="s">
        <v>31</v>
      </c>
      <c r="I655" t="b">
        <f t="shared" si="10"/>
        <v>1</v>
      </c>
    </row>
    <row r="656" spans="1:9">
      <c r="A656">
        <v>247</v>
      </c>
      <c r="B656" t="s">
        <v>3301</v>
      </c>
      <c r="C656" t="s">
        <v>825</v>
      </c>
      <c r="D656" t="s">
        <v>30</v>
      </c>
      <c r="E656" t="s">
        <v>29</v>
      </c>
      <c r="F656" t="s">
        <v>31</v>
      </c>
      <c r="G656" t="s">
        <v>31</v>
      </c>
      <c r="H656" t="s">
        <v>31</v>
      </c>
      <c r="I656" t="b">
        <f t="shared" si="10"/>
        <v>1</v>
      </c>
    </row>
    <row r="657" spans="1:10">
      <c r="A657">
        <v>851</v>
      </c>
      <c r="B657" t="s">
        <v>3302</v>
      </c>
      <c r="C657" t="s">
        <v>826</v>
      </c>
      <c r="D657" t="s">
        <v>30</v>
      </c>
      <c r="E657" t="s">
        <v>29</v>
      </c>
      <c r="F657" t="s">
        <v>31</v>
      </c>
      <c r="G657" t="s">
        <v>31</v>
      </c>
      <c r="H657" t="s">
        <v>31</v>
      </c>
      <c r="I657" t="b">
        <f t="shared" si="10"/>
        <v>1</v>
      </c>
    </row>
    <row r="658" spans="1:10">
      <c r="A658">
        <v>849</v>
      </c>
      <c r="B658" t="s">
        <v>3303</v>
      </c>
      <c r="C658" t="s">
        <v>827</v>
      </c>
      <c r="D658" t="s">
        <v>30</v>
      </c>
      <c r="E658" t="s">
        <v>29</v>
      </c>
      <c r="F658" t="s">
        <v>31</v>
      </c>
      <c r="G658" t="s">
        <v>31</v>
      </c>
      <c r="H658" t="s">
        <v>31</v>
      </c>
      <c r="I658" t="b">
        <f t="shared" si="10"/>
        <v>1</v>
      </c>
    </row>
    <row r="659" spans="1:10">
      <c r="A659">
        <v>846</v>
      </c>
      <c r="B659" t="s">
        <v>3304</v>
      </c>
      <c r="C659" t="s">
        <v>828</v>
      </c>
      <c r="D659" t="s">
        <v>30</v>
      </c>
      <c r="E659" t="s">
        <v>29</v>
      </c>
      <c r="F659" t="s">
        <v>31</v>
      </c>
      <c r="G659" t="s">
        <v>31</v>
      </c>
      <c r="H659" t="s">
        <v>31</v>
      </c>
      <c r="I659" t="b">
        <f t="shared" si="10"/>
        <v>1</v>
      </c>
    </row>
    <row r="660" spans="1:10">
      <c r="A660">
        <v>852</v>
      </c>
      <c r="B660" t="s">
        <v>3305</v>
      </c>
      <c r="C660" t="s">
        <v>829</v>
      </c>
      <c r="D660" t="s">
        <v>30</v>
      </c>
      <c r="E660" t="s">
        <v>29</v>
      </c>
      <c r="F660" t="s">
        <v>31</v>
      </c>
      <c r="G660" t="s">
        <v>31</v>
      </c>
      <c r="H660" t="s">
        <v>31</v>
      </c>
      <c r="I660" t="b">
        <f t="shared" si="10"/>
        <v>1</v>
      </c>
    </row>
    <row r="661" spans="1:10">
      <c r="A661">
        <v>850</v>
      </c>
      <c r="B661" t="s">
        <v>3306</v>
      </c>
      <c r="C661" t="s">
        <v>830</v>
      </c>
      <c r="D661" t="s">
        <v>30</v>
      </c>
      <c r="E661" t="s">
        <v>29</v>
      </c>
      <c r="F661" t="s">
        <v>31</v>
      </c>
      <c r="G661" t="s">
        <v>31</v>
      </c>
      <c r="H661" t="s">
        <v>31</v>
      </c>
      <c r="I661" t="b">
        <f t="shared" si="10"/>
        <v>1</v>
      </c>
    </row>
    <row r="662" spans="1:10">
      <c r="A662">
        <v>847</v>
      </c>
      <c r="B662" t="s">
        <v>3307</v>
      </c>
      <c r="C662" t="s">
        <v>831</v>
      </c>
      <c r="D662" t="s">
        <v>30</v>
      </c>
      <c r="E662" t="s">
        <v>29</v>
      </c>
      <c r="F662" t="s">
        <v>31</v>
      </c>
      <c r="G662" t="s">
        <v>31</v>
      </c>
      <c r="H662" t="s">
        <v>31</v>
      </c>
      <c r="I662" t="b">
        <f t="shared" si="10"/>
        <v>1</v>
      </c>
    </row>
    <row r="663" spans="1:10">
      <c r="A663">
        <v>257</v>
      </c>
      <c r="B663" t="s">
        <v>3308</v>
      </c>
      <c r="C663" t="s">
        <v>832</v>
      </c>
      <c r="D663" t="s">
        <v>30</v>
      </c>
      <c r="E663" t="s">
        <v>29</v>
      </c>
      <c r="F663" t="s">
        <v>31</v>
      </c>
      <c r="G663" t="s">
        <v>31</v>
      </c>
      <c r="H663" t="s">
        <v>31</v>
      </c>
      <c r="I663" t="b">
        <f t="shared" si="10"/>
        <v>1</v>
      </c>
    </row>
    <row r="664" spans="1:10">
      <c r="A664">
        <v>203</v>
      </c>
      <c r="B664" t="s">
        <v>3309</v>
      </c>
      <c r="C664" t="s">
        <v>833</v>
      </c>
      <c r="D664" t="s">
        <v>30</v>
      </c>
      <c r="E664" t="s">
        <v>29</v>
      </c>
      <c r="F664" t="s">
        <v>31</v>
      </c>
      <c r="G664" t="s">
        <v>31</v>
      </c>
      <c r="H664" t="s">
        <v>31</v>
      </c>
      <c r="I664" t="b">
        <f t="shared" si="10"/>
        <v>1</v>
      </c>
    </row>
    <row r="665" spans="1:10">
      <c r="A665">
        <v>202</v>
      </c>
      <c r="B665" t="s">
        <v>3310</v>
      </c>
      <c r="C665" t="s">
        <v>834</v>
      </c>
      <c r="D665" t="s">
        <v>30</v>
      </c>
      <c r="E665" t="s">
        <v>54</v>
      </c>
      <c r="F665" t="s">
        <v>31</v>
      </c>
      <c r="G665" t="s">
        <v>31</v>
      </c>
      <c r="H665" t="s">
        <v>31</v>
      </c>
      <c r="I665" t="b">
        <f t="shared" si="10"/>
        <v>1</v>
      </c>
    </row>
    <row r="666" spans="1:10">
      <c r="A666">
        <v>1171</v>
      </c>
      <c r="B666" t="s">
        <v>3311</v>
      </c>
      <c r="C666" t="s">
        <v>835</v>
      </c>
      <c r="D666" t="s">
        <v>30</v>
      </c>
      <c r="E666" t="s">
        <v>29</v>
      </c>
      <c r="F666" t="s">
        <v>31</v>
      </c>
      <c r="G666" t="s">
        <v>31</v>
      </c>
      <c r="H666" t="s">
        <v>31</v>
      </c>
      <c r="I666" t="b">
        <f t="shared" si="10"/>
        <v>1</v>
      </c>
    </row>
    <row r="667" spans="1:10">
      <c r="A667">
        <v>777</v>
      </c>
      <c r="B667" t="s">
        <v>3312</v>
      </c>
      <c r="C667" t="s">
        <v>836</v>
      </c>
      <c r="D667" t="s">
        <v>30</v>
      </c>
      <c r="E667" t="s">
        <v>231</v>
      </c>
      <c r="F667" t="s">
        <v>37</v>
      </c>
      <c r="G667" t="s">
        <v>37</v>
      </c>
      <c r="H667" t="s">
        <v>37</v>
      </c>
      <c r="I667" t="b">
        <f t="shared" si="10"/>
        <v>1</v>
      </c>
      <c r="J667" t="s">
        <v>2679</v>
      </c>
    </row>
    <row r="668" spans="1:10">
      <c r="A668">
        <v>1172</v>
      </c>
      <c r="B668" t="s">
        <v>3313</v>
      </c>
      <c r="C668" t="s">
        <v>837</v>
      </c>
      <c r="D668" t="s">
        <v>30</v>
      </c>
      <c r="E668" t="s">
        <v>29</v>
      </c>
      <c r="F668" t="s">
        <v>31</v>
      </c>
      <c r="G668" t="s">
        <v>31</v>
      </c>
      <c r="H668" t="s">
        <v>31</v>
      </c>
      <c r="I668" t="b">
        <f t="shared" si="10"/>
        <v>1</v>
      </c>
    </row>
  </sheetData>
  <autoFilter ref="A1:I668" xr:uid="{DB73547B-117F-46C6-8661-D79253E600F6}"/>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9854D-4F06-4E44-9D89-8137F0718689}">
  <sheetPr>
    <tabColor rgb="FF92D050"/>
  </sheetPr>
  <dimension ref="A1:E17"/>
  <sheetViews>
    <sheetView topLeftCell="E4" workbookViewId="0">
      <selection activeCell="M7" sqref="M7"/>
    </sheetView>
  </sheetViews>
  <sheetFormatPr defaultRowHeight="14.45"/>
  <cols>
    <col min="1" max="1" width="18.42578125" bestFit="1" customWidth="1"/>
    <col min="2" max="2" width="22" bestFit="1" customWidth="1"/>
  </cols>
  <sheetData>
    <row r="1" spans="1:5">
      <c r="A1" s="2" t="s">
        <v>19</v>
      </c>
      <c r="B1" t="s" vm="1">
        <v>2599</v>
      </c>
    </row>
    <row r="3" spans="1:5">
      <c r="A3" s="2" t="s">
        <v>2590</v>
      </c>
      <c r="B3" t="s">
        <v>3314</v>
      </c>
    </row>
    <row r="4" spans="1:5">
      <c r="A4" s="3" t="s">
        <v>45</v>
      </c>
      <c r="B4">
        <v>42</v>
      </c>
    </row>
    <row r="5" spans="1:5">
      <c r="A5" s="3" t="s">
        <v>49</v>
      </c>
      <c r="B5">
        <v>1</v>
      </c>
    </row>
    <row r="6" spans="1:5">
      <c r="A6" s="3" t="s">
        <v>37</v>
      </c>
      <c r="B6">
        <v>48</v>
      </c>
    </row>
    <row r="7" spans="1:5">
      <c r="A7" s="3" t="s">
        <v>31</v>
      </c>
      <c r="B7">
        <v>561</v>
      </c>
    </row>
    <row r="8" spans="1:5">
      <c r="A8" s="3" t="s">
        <v>2597</v>
      </c>
      <c r="B8">
        <v>652</v>
      </c>
    </row>
    <row r="11" spans="1:5">
      <c r="A11" s="12" t="s">
        <v>3315</v>
      </c>
    </row>
    <row r="12" spans="1:5">
      <c r="A12">
        <v>2017</v>
      </c>
      <c r="B12" t="s">
        <v>3314</v>
      </c>
      <c r="D12">
        <v>2025</v>
      </c>
      <c r="E12" t="s">
        <v>3314</v>
      </c>
    </row>
    <row r="13" spans="1:5">
      <c r="A13" t="s">
        <v>45</v>
      </c>
      <c r="B13">
        <v>44</v>
      </c>
      <c r="D13" t="s">
        <v>45</v>
      </c>
      <c r="E13">
        <v>42</v>
      </c>
    </row>
    <row r="14" spans="1:5">
      <c r="A14" t="s">
        <v>49</v>
      </c>
      <c r="B14">
        <v>2</v>
      </c>
      <c r="D14" t="s">
        <v>49</v>
      </c>
      <c r="E14">
        <v>1</v>
      </c>
    </row>
    <row r="15" spans="1:5">
      <c r="A15" t="s">
        <v>37</v>
      </c>
      <c r="B15">
        <v>49</v>
      </c>
      <c r="D15" t="s">
        <v>37</v>
      </c>
      <c r="E15">
        <v>48</v>
      </c>
    </row>
    <row r="16" spans="1:5">
      <c r="A16" t="s">
        <v>31</v>
      </c>
      <c r="B16">
        <v>557</v>
      </c>
      <c r="D16" t="s">
        <v>31</v>
      </c>
      <c r="E16">
        <v>561</v>
      </c>
    </row>
    <row r="17" spans="1:5">
      <c r="A17" t="s">
        <v>2597</v>
      </c>
      <c r="B17">
        <v>652</v>
      </c>
      <c r="D17" t="s">
        <v>2597</v>
      </c>
      <c r="E17">
        <v>652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DCC36-C81D-4946-80E3-B4C6542B82E3}">
  <sheetPr>
    <tabColor rgb="FF92D050"/>
  </sheetPr>
  <dimension ref="A1:I12"/>
  <sheetViews>
    <sheetView workbookViewId="0">
      <selection activeCell="C11" sqref="C11"/>
    </sheetView>
  </sheetViews>
  <sheetFormatPr defaultRowHeight="14.45"/>
  <cols>
    <col min="1" max="1" width="18.42578125" bestFit="1" customWidth="1"/>
    <col min="2" max="5" width="18.7109375" bestFit="1" customWidth="1"/>
    <col min="6" max="6" width="10.28515625" bestFit="1" customWidth="1"/>
    <col min="7" max="7" width="11.7109375" bestFit="1" customWidth="1"/>
    <col min="8" max="8" width="25.28515625" bestFit="1" customWidth="1"/>
    <col min="9" max="9" width="16.28515625" bestFit="1" customWidth="1"/>
    <col min="10" max="10" width="21.5703125" bestFit="1" customWidth="1"/>
    <col min="11" max="11" width="16.42578125" bestFit="1" customWidth="1"/>
    <col min="12" max="12" width="19.7109375" bestFit="1" customWidth="1"/>
    <col min="13" max="13" width="9.28515625" bestFit="1" customWidth="1"/>
    <col min="14" max="14" width="12.42578125" bestFit="1" customWidth="1"/>
    <col min="15" max="15" width="11.7109375" bestFit="1" customWidth="1"/>
  </cols>
  <sheetData>
    <row r="1" spans="1:9">
      <c r="A1" s="2" t="s">
        <v>19</v>
      </c>
      <c r="B1" t="s">
        <v>2599</v>
      </c>
    </row>
    <row r="3" spans="1:9">
      <c r="A3" s="2" t="s">
        <v>3316</v>
      </c>
      <c r="B3" s="2" t="s">
        <v>2639</v>
      </c>
    </row>
    <row r="4" spans="1:9">
      <c r="A4" s="2" t="s">
        <v>2638</v>
      </c>
      <c r="B4" t="s">
        <v>45</v>
      </c>
      <c r="C4" t="s">
        <v>37</v>
      </c>
      <c r="D4" t="s">
        <v>31</v>
      </c>
      <c r="E4" t="s">
        <v>2626</v>
      </c>
      <c r="F4" t="s">
        <v>2597</v>
      </c>
    </row>
    <row r="5" spans="1:9">
      <c r="A5" t="s">
        <v>45</v>
      </c>
      <c r="B5" s="19">
        <v>12</v>
      </c>
      <c r="D5">
        <v>1</v>
      </c>
      <c r="F5">
        <v>13</v>
      </c>
    </row>
    <row r="6" spans="1:9">
      <c r="A6" t="s">
        <v>49</v>
      </c>
      <c r="C6">
        <v>1</v>
      </c>
      <c r="F6">
        <v>1</v>
      </c>
      <c r="H6" t="s">
        <v>3317</v>
      </c>
      <c r="I6">
        <v>2018</v>
      </c>
    </row>
    <row r="7" spans="1:9">
      <c r="A7" t="s">
        <v>37</v>
      </c>
      <c r="C7" s="19">
        <v>12</v>
      </c>
      <c r="F7">
        <v>12</v>
      </c>
      <c r="G7">
        <f>F7+F6+F5</f>
        <v>26</v>
      </c>
      <c r="H7" s="17">
        <f>G7/F10</f>
        <v>0.41269841269841268</v>
      </c>
    </row>
    <row r="8" spans="1:9">
      <c r="A8" t="s">
        <v>31</v>
      </c>
      <c r="D8" s="19">
        <v>37</v>
      </c>
      <c r="F8">
        <v>37</v>
      </c>
    </row>
    <row r="9" spans="1:9">
      <c r="A9" t="s">
        <v>2626</v>
      </c>
    </row>
    <row r="10" spans="1:9">
      <c r="A10" t="s">
        <v>2597</v>
      </c>
      <c r="B10">
        <v>12</v>
      </c>
      <c r="C10">
        <v>13</v>
      </c>
      <c r="D10">
        <v>38</v>
      </c>
      <c r="F10">
        <v>63</v>
      </c>
      <c r="G10" s="17"/>
    </row>
    <row r="11" spans="1:9">
      <c r="B11">
        <f>SUM(B10:C10)/GETPIVOTDATA("Period_2025",$A$3)*100</f>
        <v>39.682539682539684</v>
      </c>
      <c r="C11">
        <f>ROUND(B11,0)</f>
        <v>40</v>
      </c>
    </row>
    <row r="12" spans="1:9">
      <c r="B12">
        <v>2025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0BFF7-4447-4F63-AD91-BDE41F9C811D}">
  <sheetPr>
    <tabColor rgb="FF92D050"/>
  </sheetPr>
  <dimension ref="A1:H269"/>
  <sheetViews>
    <sheetView workbookViewId="0">
      <selection activeCell="D270" sqref="D270"/>
    </sheetView>
  </sheetViews>
  <sheetFormatPr defaultRowHeight="14.45"/>
  <cols>
    <col min="1" max="1" width="7.42578125" bestFit="1" customWidth="1"/>
    <col min="2" max="2" width="44.28515625" bestFit="1" customWidth="1"/>
    <col min="3" max="3" width="17.85546875" bestFit="1" customWidth="1"/>
    <col min="4" max="4" width="13.85546875" bestFit="1" customWidth="1"/>
    <col min="5" max="5" width="18.42578125" style="34" bestFit="1" customWidth="1"/>
    <col min="6" max="6" width="18.42578125" bestFit="1" customWidth="1"/>
  </cols>
  <sheetData>
    <row r="1" spans="1:8">
      <c r="A1" s="10" t="s">
        <v>3318</v>
      </c>
      <c r="B1" s="10" t="s">
        <v>3319</v>
      </c>
      <c r="C1" s="10" t="s">
        <v>3320</v>
      </c>
      <c r="D1" s="10" t="s">
        <v>3321</v>
      </c>
      <c r="E1" s="16" t="s">
        <v>23</v>
      </c>
      <c r="F1" s="16" t="s">
        <v>22</v>
      </c>
      <c r="G1" s="10" t="s">
        <v>3322</v>
      </c>
      <c r="H1" t="s">
        <v>3323</v>
      </c>
    </row>
    <row r="2" spans="1:8">
      <c r="A2" s="10">
        <v>62006</v>
      </c>
      <c r="B2" s="10" t="s">
        <v>2276</v>
      </c>
      <c r="C2" s="10" t="s">
        <v>54</v>
      </c>
      <c r="D2" s="10" t="s">
        <v>36</v>
      </c>
      <c r="E2" s="10" t="s">
        <v>45</v>
      </c>
      <c r="F2" s="10" t="s">
        <v>45</v>
      </c>
      <c r="G2" s="10">
        <v>0</v>
      </c>
    </row>
    <row r="3" spans="1:8">
      <c r="A3" s="10">
        <v>41316</v>
      </c>
      <c r="B3" s="10" t="s">
        <v>2278</v>
      </c>
      <c r="C3" s="10" t="s">
        <v>29</v>
      </c>
      <c r="D3" s="10" t="s">
        <v>36</v>
      </c>
      <c r="E3" s="10" t="s">
        <v>31</v>
      </c>
      <c r="F3" s="10" t="s">
        <v>31</v>
      </c>
      <c r="G3" s="10">
        <v>0</v>
      </c>
    </row>
    <row r="4" spans="1:8">
      <c r="A4" s="10">
        <v>62007</v>
      </c>
      <c r="B4" s="10" t="s">
        <v>2279</v>
      </c>
      <c r="C4" s="10" t="s">
        <v>35</v>
      </c>
      <c r="D4" s="10" t="s">
        <v>36</v>
      </c>
      <c r="E4" s="10" t="s">
        <v>37</v>
      </c>
      <c r="F4" s="10" t="s">
        <v>37</v>
      </c>
      <c r="G4" s="10">
        <v>0</v>
      </c>
    </row>
    <row r="5" spans="1:8">
      <c r="A5" s="10" t="e">
        <v>#N/A</v>
      </c>
      <c r="B5" s="10" t="s">
        <v>2280</v>
      </c>
      <c r="C5" s="10" t="s">
        <v>42</v>
      </c>
      <c r="D5" s="10" t="s">
        <v>36</v>
      </c>
      <c r="E5" s="10" t="s">
        <v>37</v>
      </c>
      <c r="F5" s="10" t="s">
        <v>37</v>
      </c>
      <c r="G5" s="10">
        <v>0</v>
      </c>
    </row>
    <row r="6" spans="1:8">
      <c r="A6" s="10">
        <v>62008</v>
      </c>
      <c r="B6" s="10" t="s">
        <v>2281</v>
      </c>
      <c r="C6" s="10" t="s">
        <v>42</v>
      </c>
      <c r="D6" s="10" t="s">
        <v>36</v>
      </c>
      <c r="E6" s="10" t="s">
        <v>37</v>
      </c>
      <c r="F6" s="10" t="s">
        <v>37</v>
      </c>
      <c r="G6" s="10">
        <v>0</v>
      </c>
    </row>
    <row r="7" spans="1:8">
      <c r="A7" s="10">
        <v>62009</v>
      </c>
      <c r="B7" s="10" t="s">
        <v>2282</v>
      </c>
      <c r="C7" s="10" t="s">
        <v>54</v>
      </c>
      <c r="D7" s="10" t="s">
        <v>36</v>
      </c>
      <c r="E7" s="10" t="s">
        <v>45</v>
      </c>
      <c r="F7" s="10" t="s">
        <v>45</v>
      </c>
      <c r="G7" s="10">
        <v>0</v>
      </c>
    </row>
    <row r="8" spans="1:8">
      <c r="A8" s="10">
        <v>3519</v>
      </c>
      <c r="B8" s="10" t="s">
        <v>2283</v>
      </c>
      <c r="C8" s="10" t="s">
        <v>54</v>
      </c>
      <c r="D8" s="10" t="s">
        <v>30</v>
      </c>
      <c r="E8" s="10" t="s">
        <v>45</v>
      </c>
      <c r="F8" s="10" t="s">
        <v>45</v>
      </c>
      <c r="G8" s="10">
        <v>0</v>
      </c>
    </row>
    <row r="9" spans="1:8">
      <c r="A9" s="10">
        <v>4768</v>
      </c>
      <c r="B9" s="10" t="s">
        <v>2284</v>
      </c>
      <c r="C9" s="10" t="s">
        <v>42</v>
      </c>
      <c r="D9" s="10" t="s">
        <v>36</v>
      </c>
      <c r="E9" s="10" t="s">
        <v>37</v>
      </c>
      <c r="F9" s="10" t="s">
        <v>37</v>
      </c>
      <c r="G9" s="10">
        <v>0</v>
      </c>
    </row>
    <row r="10" spans="1:8">
      <c r="A10" s="10">
        <v>4766</v>
      </c>
      <c r="B10" s="10" t="s">
        <v>2285</v>
      </c>
      <c r="C10" s="10" t="s">
        <v>29</v>
      </c>
      <c r="D10" s="10" t="s">
        <v>36</v>
      </c>
      <c r="E10" s="10" t="s">
        <v>45</v>
      </c>
      <c r="F10" s="10" t="s">
        <v>45</v>
      </c>
      <c r="G10" s="10">
        <v>0</v>
      </c>
    </row>
    <row r="11" spans="1:8">
      <c r="A11" s="10">
        <v>40600</v>
      </c>
      <c r="B11" s="10" t="s">
        <v>2286</v>
      </c>
      <c r="C11" s="10" t="s">
        <v>29</v>
      </c>
      <c r="D11" s="10" t="s">
        <v>36</v>
      </c>
      <c r="E11" s="10" t="s">
        <v>31</v>
      </c>
      <c r="F11" s="10" t="s">
        <v>31</v>
      </c>
      <c r="G11" s="10">
        <v>0</v>
      </c>
    </row>
    <row r="12" spans="1:8">
      <c r="A12" s="10">
        <v>4828</v>
      </c>
      <c r="B12" s="10" t="s">
        <v>2287</v>
      </c>
      <c r="C12" s="10" t="s">
        <v>35</v>
      </c>
      <c r="D12" s="10" t="s">
        <v>36</v>
      </c>
      <c r="E12" s="10" t="s">
        <v>37</v>
      </c>
      <c r="F12" s="10" t="s">
        <v>37</v>
      </c>
      <c r="G12" s="10">
        <v>0</v>
      </c>
    </row>
    <row r="13" spans="1:8">
      <c r="A13" s="10">
        <v>4829</v>
      </c>
      <c r="B13" s="10" t="s">
        <v>2288</v>
      </c>
      <c r="C13" s="10" t="s">
        <v>42</v>
      </c>
      <c r="D13" s="10" t="s">
        <v>36</v>
      </c>
      <c r="E13" s="10" t="s">
        <v>37</v>
      </c>
      <c r="F13" s="10" t="s">
        <v>49</v>
      </c>
      <c r="G13" s="10">
        <v>1</v>
      </c>
      <c r="H13" t="s">
        <v>2618</v>
      </c>
    </row>
    <row r="14" spans="1:8">
      <c r="A14" s="10">
        <v>5748</v>
      </c>
      <c r="B14" s="10" t="s">
        <v>2289</v>
      </c>
      <c r="C14" s="10" t="s">
        <v>60</v>
      </c>
      <c r="D14" s="10" t="s">
        <v>36</v>
      </c>
      <c r="E14" s="10" t="s">
        <v>49</v>
      </c>
      <c r="F14" s="10" t="s">
        <v>49</v>
      </c>
      <c r="G14" s="10">
        <v>0</v>
      </c>
    </row>
    <row r="15" spans="1:8">
      <c r="A15" s="10">
        <v>5749</v>
      </c>
      <c r="B15" s="10" t="s">
        <v>2290</v>
      </c>
      <c r="C15" s="10" t="s">
        <v>35</v>
      </c>
      <c r="D15" s="10" t="s">
        <v>36</v>
      </c>
      <c r="E15" s="10" t="s">
        <v>37</v>
      </c>
      <c r="F15" s="10" t="s">
        <v>37</v>
      </c>
      <c r="G15" s="10">
        <v>0</v>
      </c>
    </row>
    <row r="16" spans="1:8">
      <c r="A16" s="10">
        <v>7994</v>
      </c>
      <c r="B16" s="10" t="s">
        <v>2291</v>
      </c>
      <c r="C16" s="10" t="s">
        <v>42</v>
      </c>
      <c r="D16" s="10" t="s">
        <v>30</v>
      </c>
      <c r="E16" s="10" t="s">
        <v>37</v>
      </c>
      <c r="F16" s="10" t="s">
        <v>37</v>
      </c>
      <c r="G16" s="10">
        <v>0</v>
      </c>
    </row>
    <row r="17" spans="1:8">
      <c r="A17" s="10">
        <v>1087</v>
      </c>
      <c r="B17" s="10" t="s">
        <v>2292</v>
      </c>
      <c r="C17" s="10" t="s">
        <v>35</v>
      </c>
      <c r="D17" s="10" t="s">
        <v>36</v>
      </c>
      <c r="E17" s="10" t="s">
        <v>45</v>
      </c>
      <c r="F17" s="10" t="s">
        <v>37</v>
      </c>
      <c r="G17" s="10">
        <v>1</v>
      </c>
      <c r="H17" t="s">
        <v>2618</v>
      </c>
    </row>
    <row r="18" spans="1:8">
      <c r="A18" s="10">
        <v>1089</v>
      </c>
      <c r="B18" s="10" t="s">
        <v>2293</v>
      </c>
      <c r="C18" s="10" t="s">
        <v>35</v>
      </c>
      <c r="D18" s="10" t="s">
        <v>36</v>
      </c>
      <c r="E18" s="10" t="s">
        <v>37</v>
      </c>
      <c r="F18" s="10" t="s">
        <v>37</v>
      </c>
      <c r="G18" s="10">
        <v>0</v>
      </c>
    </row>
    <row r="19" spans="1:8">
      <c r="A19" s="10" t="e">
        <v>#N/A</v>
      </c>
      <c r="B19" s="10" t="s">
        <v>2294</v>
      </c>
      <c r="C19" s="10" t="s">
        <v>60</v>
      </c>
      <c r="D19" s="10" t="s">
        <v>36</v>
      </c>
      <c r="E19" s="10" t="s">
        <v>37</v>
      </c>
      <c r="F19" s="10" t="s">
        <v>49</v>
      </c>
      <c r="G19" s="10">
        <v>1</v>
      </c>
      <c r="H19" t="s">
        <v>2618</v>
      </c>
    </row>
    <row r="20" spans="1:8">
      <c r="A20" s="10">
        <v>550</v>
      </c>
      <c r="B20" s="10" t="s">
        <v>2295</v>
      </c>
      <c r="C20" s="10" t="s">
        <v>29</v>
      </c>
      <c r="D20" s="10" t="s">
        <v>30</v>
      </c>
      <c r="E20" s="10" t="s">
        <v>31</v>
      </c>
      <c r="F20" s="10" t="s">
        <v>31</v>
      </c>
      <c r="G20" s="10">
        <v>0</v>
      </c>
      <c r="H20" t="s">
        <v>2618</v>
      </c>
    </row>
    <row r="21" spans="1:8">
      <c r="A21" s="10" t="e">
        <v>#N/A</v>
      </c>
      <c r="B21" s="10" t="s">
        <v>2296</v>
      </c>
      <c r="C21" s="10" t="s">
        <v>29</v>
      </c>
      <c r="D21" s="10" t="s">
        <v>30</v>
      </c>
      <c r="E21" s="10" t="s">
        <v>31</v>
      </c>
      <c r="F21" s="10" t="s">
        <v>31</v>
      </c>
      <c r="G21" s="10">
        <v>0</v>
      </c>
      <c r="H21" t="s">
        <v>2618</v>
      </c>
    </row>
    <row r="22" spans="1:8">
      <c r="A22" s="10">
        <v>1676</v>
      </c>
      <c r="B22" s="10" t="s">
        <v>2297</v>
      </c>
      <c r="C22" s="10" t="s">
        <v>29</v>
      </c>
      <c r="D22" s="10" t="s">
        <v>30</v>
      </c>
      <c r="E22" s="10" t="s">
        <v>31</v>
      </c>
      <c r="F22" s="10" t="s">
        <v>31</v>
      </c>
      <c r="G22" s="10">
        <v>0</v>
      </c>
      <c r="H22" t="s">
        <v>2618</v>
      </c>
    </row>
    <row r="23" spans="1:8">
      <c r="A23" s="10">
        <v>4144</v>
      </c>
      <c r="B23" s="10" t="s">
        <v>2298</v>
      </c>
      <c r="C23" s="10" t="s">
        <v>54</v>
      </c>
      <c r="D23" s="10" t="s">
        <v>30</v>
      </c>
      <c r="E23" s="10" t="s">
        <v>31</v>
      </c>
      <c r="F23" s="10" t="s">
        <v>31</v>
      </c>
      <c r="G23" s="10">
        <v>0</v>
      </c>
      <c r="H23" t="s">
        <v>2618</v>
      </c>
    </row>
    <row r="24" spans="1:8">
      <c r="A24" s="10">
        <v>5228</v>
      </c>
      <c r="B24" s="10" t="s">
        <v>2299</v>
      </c>
      <c r="C24" s="10" t="s">
        <v>29</v>
      </c>
      <c r="D24" s="10" t="s">
        <v>36</v>
      </c>
      <c r="E24" s="10" t="s">
        <v>31</v>
      </c>
      <c r="F24" s="10" t="s">
        <v>31</v>
      </c>
      <c r="G24" s="10">
        <v>0</v>
      </c>
      <c r="H24" t="s">
        <v>2618</v>
      </c>
    </row>
    <row r="25" spans="1:8">
      <c r="A25" s="10" t="e">
        <v>#N/A</v>
      </c>
      <c r="B25" s="10" t="s">
        <v>2300</v>
      </c>
      <c r="C25" s="10" t="s">
        <v>29</v>
      </c>
      <c r="D25" s="10" t="s">
        <v>30</v>
      </c>
      <c r="E25" s="10" t="s">
        <v>31</v>
      </c>
      <c r="F25" s="10" t="s">
        <v>31</v>
      </c>
      <c r="G25" s="10">
        <v>0</v>
      </c>
      <c r="H25" t="s">
        <v>2618</v>
      </c>
    </row>
    <row r="26" spans="1:8">
      <c r="A26" s="10" t="e">
        <v>#N/A</v>
      </c>
      <c r="B26" s="10" t="s">
        <v>2301</v>
      </c>
      <c r="C26" s="10" t="s">
        <v>42</v>
      </c>
      <c r="D26" s="10" t="s">
        <v>30</v>
      </c>
      <c r="E26" s="10" t="s">
        <v>45</v>
      </c>
      <c r="F26" s="10" t="s">
        <v>45</v>
      </c>
      <c r="G26" s="10">
        <v>0</v>
      </c>
      <c r="H26" t="s">
        <v>2618</v>
      </c>
    </row>
    <row r="27" spans="1:8">
      <c r="A27" s="10">
        <v>30209</v>
      </c>
      <c r="B27" s="10" t="s">
        <v>2302</v>
      </c>
      <c r="C27" s="10" t="s">
        <v>29</v>
      </c>
      <c r="D27" s="10" t="s">
        <v>36</v>
      </c>
      <c r="E27" s="10" t="s">
        <v>31</v>
      </c>
      <c r="F27" s="10" t="s">
        <v>31</v>
      </c>
      <c r="G27" s="10">
        <v>0</v>
      </c>
      <c r="H27" t="s">
        <v>2618</v>
      </c>
    </row>
    <row r="28" spans="1:8">
      <c r="A28" s="10">
        <v>6236</v>
      </c>
      <c r="B28" s="10" t="s">
        <v>2303</v>
      </c>
      <c r="C28" s="10" t="s">
        <v>42</v>
      </c>
      <c r="D28" s="10" t="s">
        <v>36</v>
      </c>
      <c r="E28" s="10" t="s">
        <v>37</v>
      </c>
      <c r="F28" s="10" t="s">
        <v>37</v>
      </c>
      <c r="G28" s="10">
        <v>0</v>
      </c>
      <c r="H28" t="s">
        <v>2618</v>
      </c>
    </row>
    <row r="29" spans="1:8">
      <c r="A29" s="10" t="e">
        <v>#N/A</v>
      </c>
      <c r="B29" s="10" t="s">
        <v>2304</v>
      </c>
      <c r="C29" s="10" t="s">
        <v>29</v>
      </c>
      <c r="D29" s="10" t="s">
        <v>30</v>
      </c>
      <c r="E29" s="10" t="s">
        <v>31</v>
      </c>
      <c r="F29" s="10" t="s">
        <v>31</v>
      </c>
      <c r="G29" s="10">
        <v>0</v>
      </c>
      <c r="H29" t="s">
        <v>2618</v>
      </c>
    </row>
    <row r="30" spans="1:8">
      <c r="A30" s="10">
        <v>10103</v>
      </c>
      <c r="B30" s="10" t="s">
        <v>2305</v>
      </c>
      <c r="C30" s="10" t="s">
        <v>29</v>
      </c>
      <c r="D30" s="10" t="s">
        <v>30</v>
      </c>
      <c r="E30" s="10" t="s">
        <v>31</v>
      </c>
      <c r="F30" s="10" t="s">
        <v>31</v>
      </c>
      <c r="G30" s="10">
        <v>0</v>
      </c>
      <c r="H30" t="s">
        <v>2618</v>
      </c>
    </row>
    <row r="31" spans="1:8">
      <c r="A31" s="10">
        <v>10167</v>
      </c>
      <c r="B31" s="10" t="s">
        <v>2306</v>
      </c>
      <c r="C31" s="10" t="s">
        <v>42</v>
      </c>
      <c r="D31" s="10" t="s">
        <v>30</v>
      </c>
      <c r="E31" s="10" t="s">
        <v>37</v>
      </c>
      <c r="F31" s="10" t="s">
        <v>37</v>
      </c>
      <c r="G31" s="10">
        <v>0</v>
      </c>
      <c r="H31" t="s">
        <v>2618</v>
      </c>
    </row>
    <row r="32" spans="1:8">
      <c r="A32" s="10" t="e">
        <v>#N/A</v>
      </c>
      <c r="B32" s="10" t="s">
        <v>2307</v>
      </c>
      <c r="C32" s="10" t="s">
        <v>42</v>
      </c>
      <c r="D32" s="10" t="s">
        <v>30</v>
      </c>
      <c r="E32" s="10" t="s">
        <v>37</v>
      </c>
      <c r="F32" s="10" t="s">
        <v>37</v>
      </c>
      <c r="G32" s="10">
        <v>0</v>
      </c>
      <c r="H32" t="s">
        <v>2618</v>
      </c>
    </row>
    <row r="33" spans="1:8">
      <c r="A33" s="10" t="e">
        <v>#N/A</v>
      </c>
      <c r="B33" s="10" t="s">
        <v>2308</v>
      </c>
      <c r="C33" s="10" t="s">
        <v>29</v>
      </c>
      <c r="D33" s="10" t="s">
        <v>30</v>
      </c>
      <c r="E33" s="10" t="s">
        <v>31</v>
      </c>
      <c r="F33" s="10" t="s">
        <v>31</v>
      </c>
      <c r="G33" s="10">
        <v>0</v>
      </c>
      <c r="H33" t="s">
        <v>2618</v>
      </c>
    </row>
    <row r="34" spans="1:8">
      <c r="A34" s="10" t="e">
        <v>#N/A</v>
      </c>
      <c r="B34" s="10" t="s">
        <v>2309</v>
      </c>
      <c r="C34" s="10" t="s">
        <v>35</v>
      </c>
      <c r="D34" s="10" t="s">
        <v>30</v>
      </c>
      <c r="E34" s="10" t="s">
        <v>45</v>
      </c>
      <c r="F34" s="10" t="s">
        <v>45</v>
      </c>
      <c r="G34" s="10">
        <v>0</v>
      </c>
      <c r="H34" t="s">
        <v>2618</v>
      </c>
    </row>
    <row r="35" spans="1:8">
      <c r="A35" s="10">
        <v>15485</v>
      </c>
      <c r="B35" s="10" t="s">
        <v>2310</v>
      </c>
      <c r="C35" s="10" t="s">
        <v>29</v>
      </c>
      <c r="D35" s="10" t="s">
        <v>30</v>
      </c>
      <c r="E35" s="10" t="s">
        <v>31</v>
      </c>
      <c r="F35" s="10" t="s">
        <v>31</v>
      </c>
      <c r="G35" s="10">
        <v>0</v>
      </c>
      <c r="H35" t="s">
        <v>2618</v>
      </c>
    </row>
    <row r="36" spans="1:8">
      <c r="A36" s="10">
        <v>15573</v>
      </c>
      <c r="B36" s="10" t="s">
        <v>2311</v>
      </c>
      <c r="C36" s="10" t="s">
        <v>29</v>
      </c>
      <c r="D36" s="10" t="s">
        <v>30</v>
      </c>
      <c r="E36" s="10" t="s">
        <v>31</v>
      </c>
      <c r="F36" s="10" t="s">
        <v>31</v>
      </c>
      <c r="G36" s="10">
        <v>0</v>
      </c>
      <c r="H36" t="s">
        <v>2618</v>
      </c>
    </row>
    <row r="37" spans="1:8">
      <c r="A37" s="10">
        <v>15730</v>
      </c>
      <c r="B37" s="10" t="s">
        <v>2312</v>
      </c>
      <c r="C37" s="10" t="s">
        <v>35</v>
      </c>
      <c r="D37" s="10" t="s">
        <v>30</v>
      </c>
      <c r="E37" s="10" t="s">
        <v>45</v>
      </c>
      <c r="F37" s="10" t="s">
        <v>37</v>
      </c>
      <c r="G37" s="10">
        <v>1</v>
      </c>
      <c r="H37" t="s">
        <v>2618</v>
      </c>
    </row>
    <row r="38" spans="1:8">
      <c r="A38" s="10">
        <v>16484</v>
      </c>
      <c r="B38" s="10" t="s">
        <v>2313</v>
      </c>
      <c r="C38" s="10" t="s">
        <v>54</v>
      </c>
      <c r="D38" s="10" t="s">
        <v>36</v>
      </c>
      <c r="E38" s="10" t="s">
        <v>31</v>
      </c>
      <c r="F38" s="10" t="s">
        <v>31</v>
      </c>
      <c r="G38" s="10">
        <v>0</v>
      </c>
      <c r="H38" t="s">
        <v>2618</v>
      </c>
    </row>
    <row r="39" spans="1:8">
      <c r="A39" s="10">
        <v>41768</v>
      </c>
      <c r="B39" s="10" t="s">
        <v>2314</v>
      </c>
      <c r="C39" s="10" t="s">
        <v>29</v>
      </c>
      <c r="D39" s="10" t="s">
        <v>30</v>
      </c>
      <c r="E39" s="10" t="s">
        <v>31</v>
      </c>
      <c r="F39" s="10" t="s">
        <v>31</v>
      </c>
      <c r="G39" s="10">
        <v>0</v>
      </c>
      <c r="H39" t="s">
        <v>2618</v>
      </c>
    </row>
    <row r="40" spans="1:8">
      <c r="A40" s="10">
        <v>4143</v>
      </c>
      <c r="B40" s="10" t="s">
        <v>2315</v>
      </c>
      <c r="C40" s="10" t="s">
        <v>42</v>
      </c>
      <c r="D40" s="10" t="s">
        <v>30</v>
      </c>
      <c r="E40" s="10" t="s">
        <v>31</v>
      </c>
      <c r="F40" s="10" t="s">
        <v>31</v>
      </c>
      <c r="G40" s="10">
        <v>0</v>
      </c>
      <c r="H40" t="s">
        <v>2618</v>
      </c>
    </row>
    <row r="41" spans="1:8">
      <c r="A41" s="10" t="e">
        <v>#N/A</v>
      </c>
      <c r="B41" s="10" t="s">
        <v>2316</v>
      </c>
      <c r="C41" s="10" t="s">
        <v>29</v>
      </c>
      <c r="D41" s="10" t="s">
        <v>30</v>
      </c>
      <c r="E41" s="10" t="s">
        <v>31</v>
      </c>
      <c r="F41" s="10" t="s">
        <v>31</v>
      </c>
      <c r="G41" s="10">
        <v>0</v>
      </c>
      <c r="H41" t="s">
        <v>2618</v>
      </c>
    </row>
    <row r="42" spans="1:8">
      <c r="A42" s="10">
        <v>19308</v>
      </c>
      <c r="B42" s="10" t="s">
        <v>2317</v>
      </c>
      <c r="C42" s="10" t="s">
        <v>29</v>
      </c>
      <c r="D42" s="10" t="s">
        <v>30</v>
      </c>
      <c r="E42" s="10" t="s">
        <v>31</v>
      </c>
      <c r="F42" s="10" t="s">
        <v>31</v>
      </c>
      <c r="G42" s="10">
        <v>0</v>
      </c>
      <c r="H42" t="s">
        <v>2618</v>
      </c>
    </row>
    <row r="43" spans="1:8">
      <c r="A43" s="10">
        <v>19306</v>
      </c>
      <c r="B43" s="10" t="s">
        <v>2318</v>
      </c>
      <c r="C43" s="10" t="s">
        <v>29</v>
      </c>
      <c r="D43" s="10" t="s">
        <v>36</v>
      </c>
      <c r="E43" s="10" t="s">
        <v>31</v>
      </c>
      <c r="F43" s="10" t="s">
        <v>31</v>
      </c>
      <c r="G43" s="10">
        <v>0</v>
      </c>
      <c r="H43" t="s">
        <v>2618</v>
      </c>
    </row>
    <row r="44" spans="1:8">
      <c r="A44" s="10">
        <v>19307</v>
      </c>
      <c r="B44" s="10" t="s">
        <v>2319</v>
      </c>
      <c r="C44" s="10" t="s">
        <v>29</v>
      </c>
      <c r="D44" s="10" t="s">
        <v>30</v>
      </c>
      <c r="E44" s="10" t="s">
        <v>31</v>
      </c>
      <c r="F44" s="10" t="s">
        <v>31</v>
      </c>
      <c r="G44" s="10">
        <v>0</v>
      </c>
      <c r="H44" t="s">
        <v>2618</v>
      </c>
    </row>
    <row r="45" spans="1:8">
      <c r="A45" s="10">
        <v>19390</v>
      </c>
      <c r="B45" s="10" t="s">
        <v>2320</v>
      </c>
      <c r="C45" s="10" t="s">
        <v>29</v>
      </c>
      <c r="D45" s="10" t="s">
        <v>30</v>
      </c>
      <c r="E45" s="10" t="s">
        <v>45</v>
      </c>
      <c r="F45" s="10" t="s">
        <v>37</v>
      </c>
      <c r="G45" s="10">
        <v>1</v>
      </c>
      <c r="H45" t="s">
        <v>2618</v>
      </c>
    </row>
    <row r="46" spans="1:8">
      <c r="A46" s="10">
        <v>19391</v>
      </c>
      <c r="B46" s="10" t="s">
        <v>2321</v>
      </c>
      <c r="C46" s="10" t="s">
        <v>35</v>
      </c>
      <c r="D46" s="10" t="s">
        <v>30</v>
      </c>
      <c r="E46" s="10" t="s">
        <v>31</v>
      </c>
      <c r="F46" s="10" t="s">
        <v>31</v>
      </c>
      <c r="G46" s="10">
        <v>0</v>
      </c>
      <c r="H46" t="s">
        <v>2618</v>
      </c>
    </row>
    <row r="47" spans="1:8">
      <c r="A47" s="10">
        <v>21203</v>
      </c>
      <c r="B47" s="10" t="s">
        <v>2322</v>
      </c>
      <c r="C47" s="10" t="s">
        <v>29</v>
      </c>
      <c r="D47" s="10" t="s">
        <v>30</v>
      </c>
      <c r="E47" s="10" t="s">
        <v>31</v>
      </c>
      <c r="F47" s="10" t="s">
        <v>31</v>
      </c>
      <c r="G47" s="10">
        <v>0</v>
      </c>
      <c r="H47" t="s">
        <v>2618</v>
      </c>
    </row>
    <row r="48" spans="1:8">
      <c r="A48" s="10" t="e">
        <v>#N/A</v>
      </c>
      <c r="B48" s="10" t="s">
        <v>2323</v>
      </c>
      <c r="C48" s="10" t="s">
        <v>29</v>
      </c>
      <c r="D48" s="10" t="s">
        <v>30</v>
      </c>
      <c r="E48" s="10" t="s">
        <v>31</v>
      </c>
      <c r="F48" s="10" t="s">
        <v>31</v>
      </c>
      <c r="G48" s="10">
        <v>0</v>
      </c>
      <c r="H48" t="s">
        <v>2618</v>
      </c>
    </row>
    <row r="49" spans="1:8">
      <c r="A49" s="10">
        <v>22052</v>
      </c>
      <c r="B49" s="10" t="s">
        <v>2324</v>
      </c>
      <c r="C49" s="10" t="s">
        <v>29</v>
      </c>
      <c r="D49" s="10" t="s">
        <v>30</v>
      </c>
      <c r="E49" s="10" t="s">
        <v>31</v>
      </c>
      <c r="F49" s="10" t="s">
        <v>31</v>
      </c>
      <c r="G49" s="10">
        <v>0</v>
      </c>
      <c r="H49" t="s">
        <v>2618</v>
      </c>
    </row>
    <row r="50" spans="1:8">
      <c r="A50" s="10">
        <v>22055</v>
      </c>
      <c r="B50" s="10" t="s">
        <v>2325</v>
      </c>
      <c r="C50" s="10" t="s">
        <v>29</v>
      </c>
      <c r="D50" s="10" t="s">
        <v>30</v>
      </c>
      <c r="E50" s="10" t="s">
        <v>31</v>
      </c>
      <c r="F50" s="10" t="s">
        <v>31</v>
      </c>
      <c r="G50" s="10">
        <v>0</v>
      </c>
      <c r="H50" t="s">
        <v>2618</v>
      </c>
    </row>
    <row r="51" spans="1:8">
      <c r="A51" s="10">
        <v>22054</v>
      </c>
      <c r="B51" s="10" t="s">
        <v>2326</v>
      </c>
      <c r="C51" s="10" t="s">
        <v>29</v>
      </c>
      <c r="D51" s="10" t="s">
        <v>30</v>
      </c>
      <c r="E51" s="10" t="s">
        <v>31</v>
      </c>
      <c r="F51" s="10" t="s">
        <v>31</v>
      </c>
      <c r="G51" s="10">
        <v>0</v>
      </c>
      <c r="H51" t="s">
        <v>2618</v>
      </c>
    </row>
    <row r="52" spans="1:8">
      <c r="A52" s="10">
        <v>22051</v>
      </c>
      <c r="B52" s="10" t="s">
        <v>2327</v>
      </c>
      <c r="C52" s="10" t="s">
        <v>29</v>
      </c>
      <c r="D52" s="10" t="s">
        <v>30</v>
      </c>
      <c r="E52" s="10" t="s">
        <v>31</v>
      </c>
      <c r="F52" s="10" t="s">
        <v>31</v>
      </c>
      <c r="G52" s="10">
        <v>0</v>
      </c>
      <c r="H52" t="s">
        <v>2618</v>
      </c>
    </row>
    <row r="53" spans="1:8">
      <c r="A53" s="10">
        <v>219</v>
      </c>
      <c r="B53" s="10" t="s">
        <v>2328</v>
      </c>
      <c r="C53" s="10" t="s">
        <v>42</v>
      </c>
      <c r="D53" s="10" t="s">
        <v>30</v>
      </c>
      <c r="E53" s="10" t="s">
        <v>37</v>
      </c>
      <c r="F53" s="10" t="s">
        <v>37</v>
      </c>
      <c r="G53" s="10">
        <v>0</v>
      </c>
      <c r="H53" t="s">
        <v>2618</v>
      </c>
    </row>
    <row r="54" spans="1:8">
      <c r="A54" s="10">
        <v>1793</v>
      </c>
      <c r="B54" s="10" t="s">
        <v>2329</v>
      </c>
      <c r="C54" s="10" t="s">
        <v>54</v>
      </c>
      <c r="D54" s="10" t="s">
        <v>30</v>
      </c>
      <c r="E54" s="10" t="s">
        <v>45</v>
      </c>
      <c r="F54" s="10" t="s">
        <v>45</v>
      </c>
      <c r="G54" s="10">
        <v>0</v>
      </c>
      <c r="H54" t="s">
        <v>2618</v>
      </c>
    </row>
    <row r="55" spans="1:8">
      <c r="A55" s="10">
        <v>41590</v>
      </c>
      <c r="B55" s="10" t="s">
        <v>2330</v>
      </c>
      <c r="C55" s="10" t="s">
        <v>29</v>
      </c>
      <c r="D55" s="10" t="s">
        <v>30</v>
      </c>
      <c r="E55" s="10" t="s">
        <v>31</v>
      </c>
      <c r="F55" s="10" t="s">
        <v>31</v>
      </c>
      <c r="G55" s="10">
        <v>0</v>
      </c>
      <c r="H55" t="s">
        <v>2618</v>
      </c>
    </row>
    <row r="56" spans="1:8">
      <c r="A56" s="10">
        <v>3753</v>
      </c>
      <c r="B56" s="10" t="s">
        <v>2331</v>
      </c>
      <c r="C56" s="10" t="s">
        <v>29</v>
      </c>
      <c r="D56" s="10" t="s">
        <v>30</v>
      </c>
      <c r="E56" s="10" t="s">
        <v>31</v>
      </c>
      <c r="F56" s="10" t="s">
        <v>45</v>
      </c>
      <c r="G56" s="10">
        <v>1</v>
      </c>
      <c r="H56" t="s">
        <v>2618</v>
      </c>
    </row>
    <row r="57" spans="1:8">
      <c r="A57" s="10">
        <v>3755</v>
      </c>
      <c r="B57" s="10" t="s">
        <v>2332</v>
      </c>
      <c r="C57" s="10" t="s">
        <v>29</v>
      </c>
      <c r="D57" s="10" t="s">
        <v>30</v>
      </c>
      <c r="E57" s="10" t="s">
        <v>31</v>
      </c>
      <c r="F57" s="10" t="s">
        <v>31</v>
      </c>
      <c r="G57" s="10">
        <v>0</v>
      </c>
      <c r="H57" t="s">
        <v>2618</v>
      </c>
    </row>
    <row r="58" spans="1:8">
      <c r="A58" s="10">
        <v>3847</v>
      </c>
      <c r="B58" s="10" t="s">
        <v>2333</v>
      </c>
      <c r="C58" s="10" t="s">
        <v>29</v>
      </c>
      <c r="D58" s="10" t="s">
        <v>30</v>
      </c>
      <c r="E58" s="10" t="s">
        <v>31</v>
      </c>
      <c r="F58" s="10" t="s">
        <v>31</v>
      </c>
      <c r="G58" s="10">
        <v>0</v>
      </c>
      <c r="H58" t="s">
        <v>2618</v>
      </c>
    </row>
    <row r="59" spans="1:8">
      <c r="A59" s="10">
        <v>41695</v>
      </c>
      <c r="B59" s="10" t="s">
        <v>2334</v>
      </c>
      <c r="C59" s="10" t="s">
        <v>29</v>
      </c>
      <c r="D59" s="10" t="s">
        <v>30</v>
      </c>
      <c r="E59" s="10" t="s">
        <v>45</v>
      </c>
      <c r="F59" s="10" t="s">
        <v>37</v>
      </c>
      <c r="G59" s="10">
        <v>1</v>
      </c>
      <c r="H59" t="s">
        <v>2618</v>
      </c>
    </row>
    <row r="60" spans="1:8">
      <c r="A60" s="10">
        <v>5674</v>
      </c>
      <c r="B60" s="10" t="s">
        <v>2335</v>
      </c>
      <c r="C60" s="10" t="s">
        <v>54</v>
      </c>
      <c r="D60" s="10" t="s">
        <v>30</v>
      </c>
      <c r="E60" s="10" t="s">
        <v>31</v>
      </c>
      <c r="F60" s="10" t="s">
        <v>31</v>
      </c>
      <c r="G60" s="10">
        <v>0</v>
      </c>
      <c r="H60" t="s">
        <v>2618</v>
      </c>
    </row>
    <row r="61" spans="1:8">
      <c r="A61" s="10">
        <v>41597</v>
      </c>
      <c r="B61" s="10" t="s">
        <v>2336</v>
      </c>
      <c r="C61" s="10" t="s">
        <v>29</v>
      </c>
      <c r="D61" s="10" t="s">
        <v>30</v>
      </c>
      <c r="E61" s="10" t="s">
        <v>31</v>
      </c>
      <c r="F61" s="10" t="s">
        <v>31</v>
      </c>
      <c r="G61" s="10">
        <v>0</v>
      </c>
      <c r="H61" t="s">
        <v>2618</v>
      </c>
    </row>
    <row r="62" spans="1:8">
      <c r="A62" s="10">
        <v>8542</v>
      </c>
      <c r="B62" s="10" t="s">
        <v>2337</v>
      </c>
      <c r="C62" s="10" t="s">
        <v>42</v>
      </c>
      <c r="D62" s="10" t="s">
        <v>30</v>
      </c>
      <c r="E62" s="10" t="s">
        <v>37</v>
      </c>
      <c r="F62" s="10" t="s">
        <v>49</v>
      </c>
      <c r="G62" s="10">
        <v>1</v>
      </c>
      <c r="H62" t="s">
        <v>2618</v>
      </c>
    </row>
    <row r="63" spans="1:8">
      <c r="A63" s="10">
        <v>8543</v>
      </c>
      <c r="B63" s="10" t="s">
        <v>2338</v>
      </c>
      <c r="C63" s="10" t="s">
        <v>29</v>
      </c>
      <c r="D63" s="10" t="s">
        <v>30</v>
      </c>
      <c r="E63" s="10" t="s">
        <v>31</v>
      </c>
      <c r="F63" s="10" t="s">
        <v>31</v>
      </c>
      <c r="G63" s="10">
        <v>0</v>
      </c>
      <c r="H63" t="s">
        <v>2618</v>
      </c>
    </row>
    <row r="64" spans="1:8">
      <c r="A64" s="10">
        <v>41698</v>
      </c>
      <c r="B64" s="10" t="s">
        <v>2339</v>
      </c>
      <c r="C64" s="10" t="s">
        <v>29</v>
      </c>
      <c r="D64" s="10" t="s">
        <v>30</v>
      </c>
      <c r="E64" s="10" t="s">
        <v>31</v>
      </c>
      <c r="F64" s="10" t="s">
        <v>31</v>
      </c>
      <c r="G64" s="10">
        <v>0</v>
      </c>
      <c r="H64" t="s">
        <v>2618</v>
      </c>
    </row>
    <row r="65" spans="1:8">
      <c r="A65" s="10">
        <v>41699</v>
      </c>
      <c r="B65" s="10" t="s">
        <v>2340</v>
      </c>
      <c r="C65" s="10" t="s">
        <v>29</v>
      </c>
      <c r="D65" s="10" t="s">
        <v>30</v>
      </c>
      <c r="E65" s="10" t="s">
        <v>31</v>
      </c>
      <c r="F65" s="10" t="s">
        <v>31</v>
      </c>
      <c r="G65" s="10">
        <v>0</v>
      </c>
      <c r="H65" t="s">
        <v>2618</v>
      </c>
    </row>
    <row r="66" spans="1:8">
      <c r="A66" s="10">
        <v>41702</v>
      </c>
      <c r="B66" s="10" t="s">
        <v>2341</v>
      </c>
      <c r="C66" s="10" t="s">
        <v>29</v>
      </c>
      <c r="D66" s="10" t="s">
        <v>36</v>
      </c>
      <c r="E66" s="10" t="s">
        <v>31</v>
      </c>
      <c r="F66" s="10" t="s">
        <v>45</v>
      </c>
      <c r="G66" s="10">
        <v>1</v>
      </c>
      <c r="H66" t="s">
        <v>2618</v>
      </c>
    </row>
    <row r="67" spans="1:8">
      <c r="A67" s="10">
        <v>41609</v>
      </c>
      <c r="B67" s="10" t="s">
        <v>2342</v>
      </c>
      <c r="C67" s="10" t="s">
        <v>29</v>
      </c>
      <c r="D67" s="10" t="s">
        <v>30</v>
      </c>
      <c r="E67" s="10" t="s">
        <v>31</v>
      </c>
      <c r="F67" s="10" t="s">
        <v>31</v>
      </c>
      <c r="G67" s="10">
        <v>0</v>
      </c>
      <c r="H67" t="s">
        <v>2618</v>
      </c>
    </row>
    <row r="68" spans="1:8">
      <c r="A68" s="10">
        <v>41613</v>
      </c>
      <c r="B68" s="10" t="s">
        <v>2343</v>
      </c>
      <c r="C68" s="10" t="s">
        <v>29</v>
      </c>
      <c r="D68" s="10" t="s">
        <v>30</v>
      </c>
      <c r="E68" s="10" t="s">
        <v>45</v>
      </c>
      <c r="F68" s="10" t="s">
        <v>37</v>
      </c>
      <c r="G68" s="10">
        <v>1</v>
      </c>
      <c r="H68" t="s">
        <v>2618</v>
      </c>
    </row>
    <row r="69" spans="1:8">
      <c r="A69" s="10">
        <v>41600</v>
      </c>
      <c r="B69" s="10" t="s">
        <v>2344</v>
      </c>
      <c r="C69" s="10" t="s">
        <v>29</v>
      </c>
      <c r="D69" s="10" t="s">
        <v>30</v>
      </c>
      <c r="E69" s="10" t="s">
        <v>31</v>
      </c>
      <c r="F69" s="10" t="s">
        <v>31</v>
      </c>
      <c r="G69" s="10">
        <v>0</v>
      </c>
      <c r="H69" t="s">
        <v>2618</v>
      </c>
    </row>
    <row r="70" spans="1:8">
      <c r="A70" s="10">
        <v>41606</v>
      </c>
      <c r="B70" s="10" t="s">
        <v>2345</v>
      </c>
      <c r="C70" s="10" t="s">
        <v>29</v>
      </c>
      <c r="D70" s="10" t="s">
        <v>30</v>
      </c>
      <c r="E70" s="10" t="s">
        <v>31</v>
      </c>
      <c r="F70" s="10" t="s">
        <v>31</v>
      </c>
      <c r="G70" s="10">
        <v>0</v>
      </c>
      <c r="H70" t="s">
        <v>2618</v>
      </c>
    </row>
    <row r="71" spans="1:8">
      <c r="A71" s="10" t="e">
        <v>#N/A</v>
      </c>
      <c r="B71" s="10" t="s">
        <v>2346</v>
      </c>
      <c r="C71" s="10" t="s">
        <v>42</v>
      </c>
      <c r="D71" s="10" t="s">
        <v>30</v>
      </c>
      <c r="E71" s="10" t="s">
        <v>37</v>
      </c>
      <c r="F71" s="10" t="s">
        <v>37</v>
      </c>
      <c r="G71" s="10">
        <v>0</v>
      </c>
      <c r="H71" t="s">
        <v>2618</v>
      </c>
    </row>
    <row r="72" spans="1:8">
      <c r="A72" s="10">
        <v>41620</v>
      </c>
      <c r="B72" s="10" t="s">
        <v>2347</v>
      </c>
      <c r="C72" s="10" t="s">
        <v>29</v>
      </c>
      <c r="D72" s="10" t="s">
        <v>30</v>
      </c>
      <c r="E72" s="10" t="s">
        <v>31</v>
      </c>
      <c r="F72" s="10" t="s">
        <v>31</v>
      </c>
      <c r="G72" s="10">
        <v>0</v>
      </c>
      <c r="H72" t="s">
        <v>2618</v>
      </c>
    </row>
    <row r="73" spans="1:8">
      <c r="A73" s="10">
        <v>41646</v>
      </c>
      <c r="B73" s="10" t="s">
        <v>2348</v>
      </c>
      <c r="C73" s="10" t="s">
        <v>29</v>
      </c>
      <c r="D73" s="10" t="s">
        <v>30</v>
      </c>
      <c r="E73" s="10" t="s">
        <v>31</v>
      </c>
      <c r="F73" s="10" t="s">
        <v>31</v>
      </c>
      <c r="G73" s="10">
        <v>0</v>
      </c>
      <c r="H73" t="s">
        <v>2618</v>
      </c>
    </row>
    <row r="74" spans="1:8">
      <c r="A74" s="10">
        <v>11638</v>
      </c>
      <c r="B74" s="10" t="s">
        <v>2349</v>
      </c>
      <c r="C74" s="10" t="s">
        <v>54</v>
      </c>
      <c r="D74" s="10" t="s">
        <v>30</v>
      </c>
      <c r="E74" s="10" t="s">
        <v>31</v>
      </c>
      <c r="F74" s="10" t="s">
        <v>45</v>
      </c>
      <c r="G74" s="10">
        <v>1</v>
      </c>
      <c r="H74" t="s">
        <v>2618</v>
      </c>
    </row>
    <row r="75" spans="1:8">
      <c r="A75" s="10">
        <v>12436</v>
      </c>
      <c r="B75" s="10" t="s">
        <v>2350</v>
      </c>
      <c r="C75" s="10" t="s">
        <v>35</v>
      </c>
      <c r="D75" s="10" t="s">
        <v>30</v>
      </c>
      <c r="E75" s="10" t="s">
        <v>37</v>
      </c>
      <c r="F75" s="10" t="s">
        <v>37</v>
      </c>
      <c r="G75" s="10">
        <v>0</v>
      </c>
      <c r="H75" t="s">
        <v>2618</v>
      </c>
    </row>
    <row r="76" spans="1:8">
      <c r="A76" s="10">
        <v>41629</v>
      </c>
      <c r="B76" s="10" t="s">
        <v>2351</v>
      </c>
      <c r="C76" s="10" t="s">
        <v>29</v>
      </c>
      <c r="D76" s="10" t="s">
        <v>30</v>
      </c>
      <c r="E76" s="10" t="s">
        <v>31</v>
      </c>
      <c r="F76" s="10" t="s">
        <v>45</v>
      </c>
      <c r="G76" s="10">
        <v>1</v>
      </c>
      <c r="H76" t="s">
        <v>2618</v>
      </c>
    </row>
    <row r="77" spans="1:8">
      <c r="A77" s="10">
        <v>41621</v>
      </c>
      <c r="B77" s="10" t="s">
        <v>2352</v>
      </c>
      <c r="C77" s="10" t="s">
        <v>29</v>
      </c>
      <c r="D77" s="10" t="s">
        <v>30</v>
      </c>
      <c r="E77" s="10" t="s">
        <v>31</v>
      </c>
      <c r="F77" s="10" t="s">
        <v>31</v>
      </c>
      <c r="G77" s="10">
        <v>0</v>
      </c>
      <c r="H77" t="s">
        <v>2618</v>
      </c>
    </row>
    <row r="78" spans="1:8">
      <c r="A78" s="10">
        <v>15642</v>
      </c>
      <c r="B78" s="10" t="s">
        <v>2353</v>
      </c>
      <c r="C78" s="10" t="s">
        <v>29</v>
      </c>
      <c r="D78" s="10" t="s">
        <v>30</v>
      </c>
      <c r="E78" s="10" t="s">
        <v>31</v>
      </c>
      <c r="F78" s="10" t="s">
        <v>31</v>
      </c>
      <c r="G78" s="10">
        <v>0</v>
      </c>
      <c r="H78" t="s">
        <v>2618</v>
      </c>
    </row>
    <row r="79" spans="1:8">
      <c r="A79" s="10">
        <v>15951</v>
      </c>
      <c r="B79" s="10" t="s">
        <v>2354</v>
      </c>
      <c r="C79" s="10" t="s">
        <v>29</v>
      </c>
      <c r="D79" s="10" t="s">
        <v>30</v>
      </c>
      <c r="E79" s="10" t="s">
        <v>45</v>
      </c>
      <c r="F79" s="10" t="s">
        <v>45</v>
      </c>
      <c r="G79" s="10">
        <v>0</v>
      </c>
      <c r="H79" t="s">
        <v>2618</v>
      </c>
    </row>
    <row r="80" spans="1:8">
      <c r="A80" s="10">
        <v>15954</v>
      </c>
      <c r="B80" s="10" t="s">
        <v>2355</v>
      </c>
      <c r="C80" s="10" t="s">
        <v>42</v>
      </c>
      <c r="D80" s="10" t="s">
        <v>30</v>
      </c>
      <c r="E80" s="10" t="s">
        <v>45</v>
      </c>
      <c r="F80" s="10" t="s">
        <v>45</v>
      </c>
      <c r="G80" s="10">
        <v>0</v>
      </c>
      <c r="H80" t="s">
        <v>2618</v>
      </c>
    </row>
    <row r="81" spans="1:8">
      <c r="A81" s="10">
        <v>41622</v>
      </c>
      <c r="B81" s="10" t="s">
        <v>2356</v>
      </c>
      <c r="C81" s="10" t="s">
        <v>29</v>
      </c>
      <c r="D81" s="10" t="s">
        <v>30</v>
      </c>
      <c r="E81" s="10" t="s">
        <v>45</v>
      </c>
      <c r="F81" s="10" t="s">
        <v>37</v>
      </c>
      <c r="G81" s="10">
        <v>1</v>
      </c>
      <c r="H81" t="s">
        <v>2618</v>
      </c>
    </row>
    <row r="82" spans="1:8">
      <c r="A82" s="10">
        <v>10276</v>
      </c>
      <c r="B82" s="10" t="s">
        <v>2357</v>
      </c>
      <c r="C82" s="10" t="s">
        <v>54</v>
      </c>
      <c r="D82" s="10" t="s">
        <v>30</v>
      </c>
      <c r="E82" s="10" t="s">
        <v>45</v>
      </c>
      <c r="F82" s="10" t="s">
        <v>45</v>
      </c>
      <c r="G82" s="10">
        <v>0</v>
      </c>
      <c r="H82" t="s">
        <v>2618</v>
      </c>
    </row>
    <row r="83" spans="1:8">
      <c r="A83" s="10">
        <v>41662</v>
      </c>
      <c r="B83" s="10" t="s">
        <v>2358</v>
      </c>
      <c r="C83" s="10" t="s">
        <v>54</v>
      </c>
      <c r="D83" s="10" t="s">
        <v>30</v>
      </c>
      <c r="E83" s="10" t="s">
        <v>37</v>
      </c>
      <c r="F83" s="10" t="s">
        <v>49</v>
      </c>
      <c r="G83" s="10">
        <v>1</v>
      </c>
      <c r="H83" t="s">
        <v>2618</v>
      </c>
    </row>
    <row r="84" spans="1:8">
      <c r="A84" s="10">
        <v>18372</v>
      </c>
      <c r="B84" s="10" t="s">
        <v>2359</v>
      </c>
      <c r="C84" s="10" t="s">
        <v>29</v>
      </c>
      <c r="D84" s="10" t="s">
        <v>30</v>
      </c>
      <c r="E84" s="10" t="s">
        <v>31</v>
      </c>
      <c r="F84" s="10" t="s">
        <v>31</v>
      </c>
      <c r="G84" s="10">
        <v>0</v>
      </c>
      <c r="H84" t="s">
        <v>2618</v>
      </c>
    </row>
    <row r="85" spans="1:8">
      <c r="A85" s="10">
        <v>41623</v>
      </c>
      <c r="B85" s="10" t="s">
        <v>2360</v>
      </c>
      <c r="C85" s="10" t="s">
        <v>29</v>
      </c>
      <c r="D85" s="10" t="s">
        <v>30</v>
      </c>
      <c r="E85" s="10" t="s">
        <v>31</v>
      </c>
      <c r="F85" s="10" t="s">
        <v>31</v>
      </c>
      <c r="G85" s="10">
        <v>0</v>
      </c>
      <c r="H85" t="s">
        <v>2618</v>
      </c>
    </row>
    <row r="86" spans="1:8">
      <c r="A86" s="10">
        <v>41624</v>
      </c>
      <c r="B86" s="10" t="s">
        <v>2361</v>
      </c>
      <c r="C86" s="10" t="s">
        <v>29</v>
      </c>
      <c r="D86" s="10" t="s">
        <v>30</v>
      </c>
      <c r="E86" s="10" t="s">
        <v>31</v>
      </c>
      <c r="F86" s="10" t="s">
        <v>31</v>
      </c>
      <c r="G86" s="10">
        <v>0</v>
      </c>
      <c r="H86" t="s">
        <v>2618</v>
      </c>
    </row>
    <row r="87" spans="1:8">
      <c r="A87" s="10">
        <v>23060</v>
      </c>
      <c r="B87" s="10" t="s">
        <v>2362</v>
      </c>
      <c r="C87" s="10" t="s">
        <v>29</v>
      </c>
      <c r="D87" s="10" t="s">
        <v>30</v>
      </c>
      <c r="E87" s="10" t="s">
        <v>31</v>
      </c>
      <c r="F87" s="10" t="s">
        <v>31</v>
      </c>
      <c r="G87" s="10">
        <v>0</v>
      </c>
      <c r="H87" t="s">
        <v>2618</v>
      </c>
    </row>
    <row r="88" spans="1:8">
      <c r="A88" s="10" t="e">
        <v>#N/A</v>
      </c>
      <c r="B88" s="10" t="s">
        <v>2363</v>
      </c>
      <c r="C88" s="10" t="s">
        <v>29</v>
      </c>
      <c r="D88" s="10" t="s">
        <v>30</v>
      </c>
      <c r="E88" s="10" t="s">
        <v>31</v>
      </c>
      <c r="F88" s="10" t="s">
        <v>31</v>
      </c>
      <c r="G88" s="10">
        <v>0</v>
      </c>
      <c r="H88" t="s">
        <v>2618</v>
      </c>
    </row>
    <row r="89" spans="1:8">
      <c r="A89" s="10">
        <v>44787</v>
      </c>
      <c r="B89" s="10" t="s">
        <v>2364</v>
      </c>
      <c r="C89" s="10" t="s">
        <v>42</v>
      </c>
      <c r="D89" s="10" t="s">
        <v>36</v>
      </c>
      <c r="E89" s="10" t="s">
        <v>37</v>
      </c>
      <c r="F89" s="10" t="s">
        <v>37</v>
      </c>
      <c r="G89" s="10">
        <v>0</v>
      </c>
      <c r="H89" t="s">
        <v>2618</v>
      </c>
    </row>
    <row r="90" spans="1:8">
      <c r="A90" s="10">
        <v>44788</v>
      </c>
      <c r="B90" s="10" t="s">
        <v>2365</v>
      </c>
      <c r="C90" s="10" t="s">
        <v>42</v>
      </c>
      <c r="D90" s="10" t="s">
        <v>30</v>
      </c>
      <c r="E90" s="10" t="s">
        <v>37</v>
      </c>
      <c r="F90" s="10" t="s">
        <v>37</v>
      </c>
      <c r="G90" s="10">
        <v>0</v>
      </c>
      <c r="H90" t="s">
        <v>2618</v>
      </c>
    </row>
    <row r="91" spans="1:8">
      <c r="A91" s="10">
        <v>4983</v>
      </c>
      <c r="B91" s="10" t="s">
        <v>2366</v>
      </c>
      <c r="C91" s="10" t="s">
        <v>35</v>
      </c>
      <c r="D91" s="10" t="s">
        <v>30</v>
      </c>
      <c r="E91" s="10" t="s">
        <v>37</v>
      </c>
      <c r="F91" s="10" t="s">
        <v>37</v>
      </c>
      <c r="G91" s="10">
        <v>0</v>
      </c>
      <c r="H91" t="s">
        <v>2618</v>
      </c>
    </row>
    <row r="92" spans="1:8">
      <c r="A92" s="10" t="e">
        <v>#N/A</v>
      </c>
      <c r="B92" s="10" t="s">
        <v>2367</v>
      </c>
      <c r="C92" s="10" t="s">
        <v>29</v>
      </c>
      <c r="D92" s="10" t="s">
        <v>30</v>
      </c>
      <c r="E92" s="10" t="s">
        <v>31</v>
      </c>
      <c r="F92" s="10" t="s">
        <v>31</v>
      </c>
      <c r="G92" s="10">
        <v>0</v>
      </c>
      <c r="H92" t="s">
        <v>2618</v>
      </c>
    </row>
    <row r="93" spans="1:8">
      <c r="A93" s="10">
        <v>7084</v>
      </c>
      <c r="B93" s="10" t="s">
        <v>2368</v>
      </c>
      <c r="C93" s="10" t="s">
        <v>54</v>
      </c>
      <c r="D93" s="10" t="s">
        <v>30</v>
      </c>
      <c r="E93" s="10" t="s">
        <v>37</v>
      </c>
      <c r="F93" s="10" t="s">
        <v>37</v>
      </c>
      <c r="G93" s="10">
        <v>0</v>
      </c>
      <c r="H93" t="s">
        <v>2618</v>
      </c>
    </row>
    <row r="94" spans="1:8">
      <c r="A94" s="10" t="e">
        <v>#N/A</v>
      </c>
      <c r="B94" s="10" t="s">
        <v>2369</v>
      </c>
      <c r="C94" s="10" t="s">
        <v>29</v>
      </c>
      <c r="D94" s="10" t="s">
        <v>30</v>
      </c>
      <c r="E94" s="10" t="s">
        <v>45</v>
      </c>
      <c r="F94" s="10" t="s">
        <v>45</v>
      </c>
      <c r="G94" s="10">
        <v>0</v>
      </c>
      <c r="H94" t="s">
        <v>2618</v>
      </c>
    </row>
    <row r="95" spans="1:8">
      <c r="A95" s="10">
        <v>7906</v>
      </c>
      <c r="B95" s="10" t="s">
        <v>2370</v>
      </c>
      <c r="C95" s="10" t="s">
        <v>29</v>
      </c>
      <c r="D95" s="10" t="s">
        <v>30</v>
      </c>
      <c r="E95" s="10" t="s">
        <v>31</v>
      </c>
      <c r="F95" s="10" t="s">
        <v>31</v>
      </c>
      <c r="G95" s="10">
        <v>0</v>
      </c>
      <c r="H95" t="s">
        <v>2618</v>
      </c>
    </row>
    <row r="96" spans="1:8">
      <c r="A96" s="10">
        <v>44800</v>
      </c>
      <c r="B96" s="10" t="s">
        <v>2371</v>
      </c>
      <c r="C96" s="10" t="s">
        <v>29</v>
      </c>
      <c r="D96" s="10" t="s">
        <v>30</v>
      </c>
      <c r="E96" s="10" t="s">
        <v>45</v>
      </c>
      <c r="F96" s="10" t="s">
        <v>45</v>
      </c>
      <c r="G96" s="10">
        <v>0</v>
      </c>
      <c r="H96" t="s">
        <v>2618</v>
      </c>
    </row>
    <row r="97" spans="1:8">
      <c r="A97" s="10">
        <v>10115</v>
      </c>
      <c r="B97" s="10" t="s">
        <v>2372</v>
      </c>
      <c r="C97" s="10" t="s">
        <v>29</v>
      </c>
      <c r="D97" s="10" t="s">
        <v>30</v>
      </c>
      <c r="E97" s="10" t="s">
        <v>31</v>
      </c>
      <c r="F97" s="10" t="s">
        <v>31</v>
      </c>
      <c r="G97" s="10">
        <v>0</v>
      </c>
      <c r="H97" t="s">
        <v>2618</v>
      </c>
    </row>
    <row r="98" spans="1:8">
      <c r="A98" s="10">
        <v>10969</v>
      </c>
      <c r="B98" s="10" t="s">
        <v>2373</v>
      </c>
      <c r="C98" s="10" t="s">
        <v>54</v>
      </c>
      <c r="D98" s="10" t="s">
        <v>30</v>
      </c>
      <c r="E98" s="10" t="s">
        <v>37</v>
      </c>
      <c r="F98" s="10" t="s">
        <v>37</v>
      </c>
      <c r="G98" s="10">
        <v>0</v>
      </c>
      <c r="H98" t="s">
        <v>2618</v>
      </c>
    </row>
    <row r="99" spans="1:8">
      <c r="A99" s="10">
        <v>10977</v>
      </c>
      <c r="B99" s="10" t="s">
        <v>2374</v>
      </c>
      <c r="C99" s="10" t="s">
        <v>29</v>
      </c>
      <c r="D99" s="10" t="s">
        <v>30</v>
      </c>
      <c r="E99" s="10" t="s">
        <v>37</v>
      </c>
      <c r="F99" s="10" t="s">
        <v>37</v>
      </c>
      <c r="G99" s="10">
        <v>0</v>
      </c>
      <c r="H99" t="s">
        <v>2618</v>
      </c>
    </row>
    <row r="100" spans="1:8">
      <c r="A100" s="10" t="e">
        <v>#N/A</v>
      </c>
      <c r="B100" s="10" t="s">
        <v>2375</v>
      </c>
      <c r="C100" s="10" t="s">
        <v>29</v>
      </c>
      <c r="D100" s="10" t="s">
        <v>30</v>
      </c>
      <c r="E100" s="10" t="s">
        <v>31</v>
      </c>
      <c r="F100" s="10" t="s">
        <v>31</v>
      </c>
      <c r="G100" s="10">
        <v>0</v>
      </c>
      <c r="H100" t="s">
        <v>2618</v>
      </c>
    </row>
    <row r="101" spans="1:8">
      <c r="A101" s="10" t="e">
        <v>#N/A</v>
      </c>
      <c r="B101" s="10" t="s">
        <v>2376</v>
      </c>
      <c r="C101" s="10" t="s">
        <v>29</v>
      </c>
      <c r="D101" s="10" t="s">
        <v>30</v>
      </c>
      <c r="E101" s="10" t="s">
        <v>37</v>
      </c>
      <c r="F101" s="10" t="s">
        <v>37</v>
      </c>
      <c r="G101" s="10">
        <v>0</v>
      </c>
      <c r="H101" t="s">
        <v>2618</v>
      </c>
    </row>
    <row r="102" spans="1:8">
      <c r="A102" s="10">
        <v>11137</v>
      </c>
      <c r="B102" s="10" t="s">
        <v>2377</v>
      </c>
      <c r="C102" s="10" t="s">
        <v>42</v>
      </c>
      <c r="D102" s="10" t="s">
        <v>30</v>
      </c>
      <c r="E102" s="10" t="s">
        <v>37</v>
      </c>
      <c r="F102" s="10" t="s">
        <v>37</v>
      </c>
      <c r="G102" s="10">
        <v>0</v>
      </c>
      <c r="H102" t="s">
        <v>2618</v>
      </c>
    </row>
    <row r="103" spans="1:8">
      <c r="A103" s="10">
        <v>11138</v>
      </c>
      <c r="B103" s="10" t="s">
        <v>2378</v>
      </c>
      <c r="C103" s="10" t="s">
        <v>42</v>
      </c>
      <c r="D103" s="10" t="s">
        <v>30</v>
      </c>
      <c r="E103" s="10" t="s">
        <v>37</v>
      </c>
      <c r="F103" s="10" t="s">
        <v>37</v>
      </c>
      <c r="G103" s="10">
        <v>0</v>
      </c>
      <c r="H103" t="s">
        <v>2618</v>
      </c>
    </row>
    <row r="104" spans="1:8">
      <c r="A104" s="10" t="e">
        <v>#N/A</v>
      </c>
      <c r="B104" s="10" t="s">
        <v>2379</v>
      </c>
      <c r="C104" s="10" t="s">
        <v>54</v>
      </c>
      <c r="D104" s="10" t="s">
        <v>30</v>
      </c>
      <c r="E104" s="10" t="s">
        <v>37</v>
      </c>
      <c r="F104" s="10" t="s">
        <v>37</v>
      </c>
      <c r="G104" s="10">
        <v>0</v>
      </c>
      <c r="H104" t="s">
        <v>2618</v>
      </c>
    </row>
    <row r="105" spans="1:8">
      <c r="A105" s="10">
        <v>13563</v>
      </c>
      <c r="B105" s="10" t="s">
        <v>2380</v>
      </c>
      <c r="C105" s="10" t="s">
        <v>54</v>
      </c>
      <c r="D105" s="10" t="s">
        <v>30</v>
      </c>
      <c r="E105" s="10" t="s">
        <v>31</v>
      </c>
      <c r="F105" s="10" t="s">
        <v>31</v>
      </c>
      <c r="G105" s="10">
        <v>0</v>
      </c>
      <c r="H105" t="s">
        <v>2618</v>
      </c>
    </row>
    <row r="106" spans="1:8">
      <c r="A106" s="10">
        <v>0</v>
      </c>
      <c r="B106" s="10" t="s">
        <v>2381</v>
      </c>
      <c r="C106" s="10" t="s">
        <v>54</v>
      </c>
      <c r="D106" s="10" t="s">
        <v>30</v>
      </c>
      <c r="E106" s="10" t="s">
        <v>37</v>
      </c>
      <c r="F106" s="10" t="s">
        <v>37</v>
      </c>
      <c r="G106" s="10">
        <v>0</v>
      </c>
      <c r="H106" t="s">
        <v>2618</v>
      </c>
    </row>
    <row r="107" spans="1:8">
      <c r="A107" s="10">
        <v>44862</v>
      </c>
      <c r="B107" s="10" t="s">
        <v>2382</v>
      </c>
      <c r="C107" s="10" t="s">
        <v>54</v>
      </c>
      <c r="D107" s="10" t="s">
        <v>30</v>
      </c>
      <c r="E107" s="10" t="s">
        <v>31</v>
      </c>
      <c r="F107" s="10" t="s">
        <v>31</v>
      </c>
      <c r="G107" s="10">
        <v>0</v>
      </c>
      <c r="H107" t="s">
        <v>2618</v>
      </c>
    </row>
    <row r="108" spans="1:8">
      <c r="A108" s="10">
        <v>13838</v>
      </c>
      <c r="B108" s="10" t="s">
        <v>2383</v>
      </c>
      <c r="C108" s="10" t="s">
        <v>29</v>
      </c>
      <c r="D108" s="10" t="s">
        <v>30</v>
      </c>
      <c r="E108" s="10" t="s">
        <v>31</v>
      </c>
      <c r="F108" s="10" t="s">
        <v>31</v>
      </c>
      <c r="G108" s="10">
        <v>0</v>
      </c>
      <c r="H108" t="s">
        <v>2618</v>
      </c>
    </row>
    <row r="109" spans="1:8">
      <c r="A109" s="10">
        <v>13841</v>
      </c>
      <c r="B109" s="10" t="s">
        <v>2384</v>
      </c>
      <c r="C109" s="10" t="s">
        <v>29</v>
      </c>
      <c r="D109" s="10" t="s">
        <v>30</v>
      </c>
      <c r="E109" s="10" t="s">
        <v>45</v>
      </c>
      <c r="F109" s="10" t="s">
        <v>45</v>
      </c>
      <c r="G109" s="10">
        <v>0</v>
      </c>
      <c r="H109" t="s">
        <v>2618</v>
      </c>
    </row>
    <row r="110" spans="1:8">
      <c r="A110" s="10" t="e">
        <v>#N/A</v>
      </c>
      <c r="B110" s="10" t="s">
        <v>2385</v>
      </c>
      <c r="C110" s="10" t="s">
        <v>29</v>
      </c>
      <c r="D110" s="10" t="s">
        <v>30</v>
      </c>
      <c r="E110" s="10" t="s">
        <v>31</v>
      </c>
      <c r="F110" s="10" t="s">
        <v>31</v>
      </c>
      <c r="G110" s="10">
        <v>0</v>
      </c>
      <c r="H110" t="s">
        <v>2618</v>
      </c>
    </row>
    <row r="111" spans="1:8">
      <c r="A111" s="10">
        <v>14148</v>
      </c>
      <c r="B111" s="10" t="s">
        <v>2386</v>
      </c>
      <c r="C111" s="10" t="s">
        <v>29</v>
      </c>
      <c r="D111" s="10" t="s">
        <v>30</v>
      </c>
      <c r="E111" s="10" t="s">
        <v>45</v>
      </c>
      <c r="F111" s="10" t="s">
        <v>45</v>
      </c>
      <c r="G111" s="10">
        <v>0</v>
      </c>
      <c r="H111" t="s">
        <v>2618</v>
      </c>
    </row>
    <row r="112" spans="1:8">
      <c r="A112" s="10">
        <v>14207</v>
      </c>
      <c r="B112" s="10" t="s">
        <v>2387</v>
      </c>
      <c r="C112" s="10" t="s">
        <v>29</v>
      </c>
      <c r="D112" s="10" t="s">
        <v>30</v>
      </c>
      <c r="E112" s="10" t="s">
        <v>31</v>
      </c>
      <c r="F112" s="10" t="s">
        <v>31</v>
      </c>
      <c r="G112" s="10">
        <v>0</v>
      </c>
      <c r="H112" t="s">
        <v>2618</v>
      </c>
    </row>
    <row r="113" spans="1:8">
      <c r="A113" s="10">
        <v>14211</v>
      </c>
      <c r="B113" s="10" t="s">
        <v>2388</v>
      </c>
      <c r="C113" s="10" t="s">
        <v>29</v>
      </c>
      <c r="D113" s="10" t="s">
        <v>30</v>
      </c>
      <c r="E113" s="10" t="s">
        <v>45</v>
      </c>
      <c r="F113" s="10" t="s">
        <v>45</v>
      </c>
      <c r="G113" s="10">
        <v>0</v>
      </c>
      <c r="H113" t="s">
        <v>2618</v>
      </c>
    </row>
    <row r="114" spans="1:8">
      <c r="A114" s="10">
        <v>44927</v>
      </c>
      <c r="B114" s="10" t="s">
        <v>2389</v>
      </c>
      <c r="C114" s="10" t="s">
        <v>29</v>
      </c>
      <c r="D114" s="10" t="s">
        <v>30</v>
      </c>
      <c r="E114" s="10" t="s">
        <v>31</v>
      </c>
      <c r="F114" s="10" t="s">
        <v>31</v>
      </c>
      <c r="G114" s="10">
        <v>0</v>
      </c>
      <c r="H114" t="s">
        <v>2618</v>
      </c>
    </row>
    <row r="115" spans="1:8">
      <c r="A115" s="10">
        <v>0</v>
      </c>
      <c r="B115" s="10" t="s">
        <v>2390</v>
      </c>
      <c r="C115" s="10" t="s">
        <v>29</v>
      </c>
      <c r="D115" s="10" t="s">
        <v>30</v>
      </c>
      <c r="E115" s="10" t="s">
        <v>37</v>
      </c>
      <c r="F115" s="10" t="s">
        <v>37</v>
      </c>
      <c r="G115" s="10">
        <v>0</v>
      </c>
      <c r="H115" t="s">
        <v>2618</v>
      </c>
    </row>
    <row r="116" spans="1:8">
      <c r="A116" s="10">
        <v>14936</v>
      </c>
      <c r="B116" s="10" t="s">
        <v>2391</v>
      </c>
      <c r="C116" s="10" t="s">
        <v>29</v>
      </c>
      <c r="D116" s="10" t="s">
        <v>30</v>
      </c>
      <c r="E116" s="10" t="s">
        <v>31</v>
      </c>
      <c r="F116" s="10" t="s">
        <v>31</v>
      </c>
      <c r="G116" s="10">
        <v>0</v>
      </c>
      <c r="H116" t="s">
        <v>2618</v>
      </c>
    </row>
    <row r="117" spans="1:8">
      <c r="A117" s="10">
        <v>14939</v>
      </c>
      <c r="B117" s="10" t="s">
        <v>2392</v>
      </c>
      <c r="C117" s="10" t="s">
        <v>54</v>
      </c>
      <c r="D117" s="10" t="s">
        <v>30</v>
      </c>
      <c r="E117" s="10" t="s">
        <v>37</v>
      </c>
      <c r="F117" s="10" t="s">
        <v>37</v>
      </c>
      <c r="G117" s="10">
        <v>0</v>
      </c>
      <c r="H117" t="s">
        <v>2618</v>
      </c>
    </row>
    <row r="118" spans="1:8">
      <c r="A118" s="10">
        <v>41533</v>
      </c>
      <c r="B118" s="10" t="s">
        <v>2393</v>
      </c>
      <c r="C118" s="10" t="s">
        <v>29</v>
      </c>
      <c r="D118" s="10" t="s">
        <v>30</v>
      </c>
      <c r="E118" s="10" t="s">
        <v>45</v>
      </c>
      <c r="F118" s="10" t="s">
        <v>45</v>
      </c>
      <c r="G118" s="10">
        <v>0</v>
      </c>
      <c r="H118" t="s">
        <v>2618</v>
      </c>
    </row>
    <row r="119" spans="1:8">
      <c r="A119" s="10">
        <v>15648</v>
      </c>
      <c r="B119" s="10" t="s">
        <v>2394</v>
      </c>
      <c r="C119" s="10" t="s">
        <v>54</v>
      </c>
      <c r="D119" s="10" t="s">
        <v>30</v>
      </c>
      <c r="E119" s="10" t="s">
        <v>45</v>
      </c>
      <c r="F119" s="10" t="s">
        <v>45</v>
      </c>
      <c r="G119" s="10">
        <v>0</v>
      </c>
      <c r="H119" t="s">
        <v>2618</v>
      </c>
    </row>
    <row r="120" spans="1:8">
      <c r="A120" s="10">
        <v>136741</v>
      </c>
      <c r="B120" s="10" t="s">
        <v>2395</v>
      </c>
      <c r="C120" s="10" t="s">
        <v>29</v>
      </c>
      <c r="D120" s="10" t="s">
        <v>30</v>
      </c>
      <c r="E120" s="10" t="s">
        <v>31</v>
      </c>
      <c r="F120" s="10" t="s">
        <v>31</v>
      </c>
      <c r="G120" s="10">
        <v>0</v>
      </c>
      <c r="H120" t="s">
        <v>2618</v>
      </c>
    </row>
    <row r="121" spans="1:8">
      <c r="A121" s="10">
        <v>17361</v>
      </c>
      <c r="B121" s="10" t="s">
        <v>2396</v>
      </c>
      <c r="C121" s="10" t="s">
        <v>54</v>
      </c>
      <c r="D121" s="10" t="s">
        <v>30</v>
      </c>
      <c r="E121" s="10" t="s">
        <v>37</v>
      </c>
      <c r="F121" s="10" t="s">
        <v>37</v>
      </c>
      <c r="G121" s="10">
        <v>0</v>
      </c>
      <c r="H121" t="s">
        <v>2618</v>
      </c>
    </row>
    <row r="122" spans="1:8">
      <c r="A122" s="10">
        <v>17362</v>
      </c>
      <c r="B122" s="10" t="s">
        <v>2397</v>
      </c>
      <c r="C122" s="10" t="s">
        <v>29</v>
      </c>
      <c r="D122" s="10" t="s">
        <v>30</v>
      </c>
      <c r="E122" s="10" t="s">
        <v>31</v>
      </c>
      <c r="F122" s="10" t="s">
        <v>31</v>
      </c>
      <c r="G122" s="10">
        <v>0</v>
      </c>
      <c r="H122" t="s">
        <v>2618</v>
      </c>
    </row>
    <row r="123" spans="1:8">
      <c r="A123" s="10" t="e">
        <v>#N/A</v>
      </c>
      <c r="B123" s="10" t="s">
        <v>2398</v>
      </c>
      <c r="C123" s="10" t="s">
        <v>42</v>
      </c>
      <c r="D123" s="10" t="s">
        <v>30</v>
      </c>
      <c r="E123" s="10" t="s">
        <v>49</v>
      </c>
      <c r="F123" s="10" t="s">
        <v>49</v>
      </c>
      <c r="G123" s="10">
        <v>0</v>
      </c>
      <c r="H123" t="s">
        <v>2618</v>
      </c>
    </row>
    <row r="124" spans="1:8">
      <c r="A124" s="10" t="e">
        <v>#N/A</v>
      </c>
      <c r="B124" s="10" t="s">
        <v>2399</v>
      </c>
      <c r="C124" s="10" t="s">
        <v>29</v>
      </c>
      <c r="D124" s="10" t="s">
        <v>30</v>
      </c>
      <c r="E124" s="10" t="s">
        <v>31</v>
      </c>
      <c r="F124" s="10" t="s">
        <v>31</v>
      </c>
      <c r="G124" s="10">
        <v>0</v>
      </c>
      <c r="H124" t="s">
        <v>2618</v>
      </c>
    </row>
    <row r="125" spans="1:8">
      <c r="A125" s="10">
        <v>19515</v>
      </c>
      <c r="B125" s="10" t="s">
        <v>2400</v>
      </c>
      <c r="C125" s="10" t="s">
        <v>54</v>
      </c>
      <c r="D125" s="10" t="s">
        <v>30</v>
      </c>
      <c r="E125" s="10" t="s">
        <v>37</v>
      </c>
      <c r="F125" s="10" t="s">
        <v>37</v>
      </c>
      <c r="G125" s="10">
        <v>0</v>
      </c>
      <c r="H125" t="s">
        <v>2618</v>
      </c>
    </row>
    <row r="126" spans="1:8">
      <c r="A126" s="10">
        <v>19529</v>
      </c>
      <c r="B126" s="10" t="s">
        <v>2401</v>
      </c>
      <c r="C126" s="10" t="s">
        <v>29</v>
      </c>
      <c r="D126" s="10" t="s">
        <v>36</v>
      </c>
      <c r="E126" s="10" t="s">
        <v>31</v>
      </c>
      <c r="F126" s="10" t="s">
        <v>31</v>
      </c>
      <c r="G126" s="10">
        <v>0</v>
      </c>
      <c r="H126" t="s">
        <v>2618</v>
      </c>
    </row>
    <row r="127" spans="1:8">
      <c r="A127" s="10" t="e">
        <v>#N/A</v>
      </c>
      <c r="B127" s="10" t="s">
        <v>2402</v>
      </c>
      <c r="C127" s="10" t="s">
        <v>35</v>
      </c>
      <c r="D127" s="10" t="s">
        <v>36</v>
      </c>
      <c r="E127" s="10" t="s">
        <v>37</v>
      </c>
      <c r="F127" s="10" t="s">
        <v>37</v>
      </c>
      <c r="G127" s="10">
        <v>0</v>
      </c>
      <c r="H127" t="s">
        <v>2618</v>
      </c>
    </row>
    <row r="128" spans="1:8">
      <c r="A128" s="10">
        <v>0</v>
      </c>
      <c r="B128" s="10" t="s">
        <v>2403</v>
      </c>
      <c r="C128" s="10" t="s">
        <v>42</v>
      </c>
      <c r="D128" s="10" t="s">
        <v>36</v>
      </c>
      <c r="E128" s="10" t="s">
        <v>37</v>
      </c>
      <c r="F128" s="10" t="s">
        <v>37</v>
      </c>
      <c r="G128" s="10">
        <v>0</v>
      </c>
      <c r="H128" t="s">
        <v>2618</v>
      </c>
    </row>
    <row r="129" spans="1:8">
      <c r="A129" s="10">
        <v>0</v>
      </c>
      <c r="B129" s="10" t="s">
        <v>2404</v>
      </c>
      <c r="C129" s="10" t="s">
        <v>42</v>
      </c>
      <c r="D129" s="10" t="s">
        <v>30</v>
      </c>
      <c r="E129" s="10" t="s">
        <v>45</v>
      </c>
      <c r="F129" s="10" t="s">
        <v>37</v>
      </c>
      <c r="G129" s="10">
        <v>1</v>
      </c>
      <c r="H129" t="s">
        <v>2618</v>
      </c>
    </row>
    <row r="130" spans="1:8">
      <c r="A130" s="10">
        <v>19536</v>
      </c>
      <c r="B130" s="10" t="s">
        <v>2405</v>
      </c>
      <c r="C130" s="10" t="s">
        <v>29</v>
      </c>
      <c r="D130" s="10" t="s">
        <v>30</v>
      </c>
      <c r="E130" s="10" t="s">
        <v>31</v>
      </c>
      <c r="F130" s="10" t="s">
        <v>31</v>
      </c>
      <c r="G130" s="10">
        <v>0</v>
      </c>
      <c r="H130" t="s">
        <v>2618</v>
      </c>
    </row>
    <row r="131" spans="1:8">
      <c r="A131" s="10">
        <v>19538</v>
      </c>
      <c r="B131" s="10" t="s">
        <v>2406</v>
      </c>
      <c r="C131" s="10" t="s">
        <v>42</v>
      </c>
      <c r="D131" s="10" t="s">
        <v>30</v>
      </c>
      <c r="E131" s="10" t="s">
        <v>37</v>
      </c>
      <c r="F131" s="10" t="s">
        <v>37</v>
      </c>
      <c r="G131" s="10">
        <v>0</v>
      </c>
      <c r="H131" t="s">
        <v>2618</v>
      </c>
    </row>
    <row r="132" spans="1:8">
      <c r="A132" s="10">
        <v>19541</v>
      </c>
      <c r="B132" s="10" t="s">
        <v>2407</v>
      </c>
      <c r="C132" s="10" t="s">
        <v>29</v>
      </c>
      <c r="D132" s="10" t="s">
        <v>30</v>
      </c>
      <c r="E132" s="10" t="s">
        <v>45</v>
      </c>
      <c r="F132" s="10" t="s">
        <v>45</v>
      </c>
      <c r="G132" s="10">
        <v>0</v>
      </c>
      <c r="H132" t="s">
        <v>2618</v>
      </c>
    </row>
    <row r="133" spans="1:8">
      <c r="A133" s="10">
        <v>19568</v>
      </c>
      <c r="B133" s="10" t="s">
        <v>2408</v>
      </c>
      <c r="C133" s="10" t="s">
        <v>29</v>
      </c>
      <c r="D133" s="10" t="s">
        <v>30</v>
      </c>
      <c r="E133" s="10" t="s">
        <v>31</v>
      </c>
      <c r="F133" s="10" t="s">
        <v>31</v>
      </c>
      <c r="G133" s="10">
        <v>0</v>
      </c>
      <c r="H133" t="s">
        <v>2618</v>
      </c>
    </row>
    <row r="134" spans="1:8">
      <c r="A134" s="10">
        <v>0</v>
      </c>
      <c r="B134" s="10" t="s">
        <v>2409</v>
      </c>
      <c r="C134" s="10" t="s">
        <v>54</v>
      </c>
      <c r="D134" s="10" t="s">
        <v>30</v>
      </c>
      <c r="E134" s="10" t="s">
        <v>45</v>
      </c>
      <c r="F134" s="10" t="s">
        <v>45</v>
      </c>
      <c r="G134" s="10">
        <v>0</v>
      </c>
      <c r="H134" t="s">
        <v>2618</v>
      </c>
    </row>
    <row r="135" spans="1:8">
      <c r="A135" s="10">
        <v>19572</v>
      </c>
      <c r="B135" s="10" t="s">
        <v>2410</v>
      </c>
      <c r="C135" s="10" t="s">
        <v>42</v>
      </c>
      <c r="D135" s="10" t="s">
        <v>30</v>
      </c>
      <c r="E135" s="10" t="s">
        <v>45</v>
      </c>
      <c r="F135" s="10" t="s">
        <v>45</v>
      </c>
      <c r="G135" s="10">
        <v>0</v>
      </c>
      <c r="H135" t="s">
        <v>2618</v>
      </c>
    </row>
    <row r="136" spans="1:8">
      <c r="A136" s="10">
        <v>29730</v>
      </c>
      <c r="B136" s="10" t="s">
        <v>2411</v>
      </c>
      <c r="C136" s="10" t="s">
        <v>29</v>
      </c>
      <c r="D136" s="10" t="s">
        <v>30</v>
      </c>
      <c r="E136" s="10" t="s">
        <v>31</v>
      </c>
      <c r="F136" s="10" t="s">
        <v>31</v>
      </c>
      <c r="G136" s="10">
        <v>0</v>
      </c>
      <c r="H136" t="s">
        <v>2618</v>
      </c>
    </row>
    <row r="137" spans="1:8">
      <c r="A137" s="10">
        <v>44693</v>
      </c>
      <c r="B137" s="10" t="s">
        <v>2412</v>
      </c>
      <c r="C137" s="10" t="s">
        <v>29</v>
      </c>
      <c r="D137" s="10" t="s">
        <v>30</v>
      </c>
      <c r="E137" s="10" t="s">
        <v>31</v>
      </c>
      <c r="F137" s="10" t="s">
        <v>31</v>
      </c>
      <c r="G137" s="10">
        <v>0</v>
      </c>
      <c r="H137" t="s">
        <v>2618</v>
      </c>
    </row>
    <row r="138" spans="1:8">
      <c r="A138" s="10">
        <v>20054</v>
      </c>
      <c r="B138" s="10" t="s">
        <v>2413</v>
      </c>
      <c r="C138" s="10" t="s">
        <v>54</v>
      </c>
      <c r="D138" s="10" t="s">
        <v>30</v>
      </c>
      <c r="E138" s="10" t="s">
        <v>37</v>
      </c>
      <c r="F138" s="10" t="s">
        <v>37</v>
      </c>
      <c r="G138" s="10">
        <v>0</v>
      </c>
      <c r="H138" t="s">
        <v>2618</v>
      </c>
    </row>
    <row r="139" spans="1:8">
      <c r="A139" s="10" t="e">
        <v>#N/A</v>
      </c>
      <c r="B139" s="10" t="s">
        <v>2414</v>
      </c>
      <c r="C139" s="10" t="s">
        <v>54</v>
      </c>
      <c r="D139" s="10" t="s">
        <v>30</v>
      </c>
      <c r="E139" s="10" t="s">
        <v>49</v>
      </c>
      <c r="F139" s="10" t="s">
        <v>49</v>
      </c>
      <c r="G139" s="10">
        <v>0</v>
      </c>
      <c r="H139" t="s">
        <v>2618</v>
      </c>
    </row>
    <row r="140" spans="1:8">
      <c r="A140" s="10">
        <v>20066</v>
      </c>
      <c r="B140" s="10" t="s">
        <v>2415</v>
      </c>
      <c r="C140" s="10" t="s">
        <v>29</v>
      </c>
      <c r="D140" s="10" t="s">
        <v>30</v>
      </c>
      <c r="E140" s="10" t="s">
        <v>31</v>
      </c>
      <c r="F140" s="10" t="s">
        <v>31</v>
      </c>
      <c r="G140" s="10">
        <v>0</v>
      </c>
      <c r="H140" t="s">
        <v>2618</v>
      </c>
    </row>
    <row r="141" spans="1:8">
      <c r="A141" s="10">
        <v>0</v>
      </c>
      <c r="B141" s="10" t="s">
        <v>2416</v>
      </c>
      <c r="C141" s="10" t="s">
        <v>29</v>
      </c>
      <c r="D141" s="10" t="s">
        <v>30</v>
      </c>
      <c r="E141" s="10" t="s">
        <v>37</v>
      </c>
      <c r="F141" s="10" t="s">
        <v>37</v>
      </c>
      <c r="G141" s="10">
        <v>0</v>
      </c>
      <c r="H141" t="s">
        <v>2618</v>
      </c>
    </row>
    <row r="142" spans="1:8">
      <c r="A142" s="10">
        <v>20073</v>
      </c>
      <c r="B142" s="10" t="s">
        <v>2417</v>
      </c>
      <c r="C142" s="10" t="s">
        <v>29</v>
      </c>
      <c r="D142" s="10" t="s">
        <v>30</v>
      </c>
      <c r="E142" s="10" t="s">
        <v>31</v>
      </c>
      <c r="F142" s="10" t="s">
        <v>31</v>
      </c>
      <c r="G142" s="10">
        <v>0</v>
      </c>
      <c r="H142" t="s">
        <v>2618</v>
      </c>
    </row>
    <row r="143" spans="1:8">
      <c r="A143" s="10">
        <v>21312</v>
      </c>
      <c r="B143" s="10" t="s">
        <v>2418</v>
      </c>
      <c r="C143" s="10" t="s">
        <v>29</v>
      </c>
      <c r="D143" s="10" t="s">
        <v>30</v>
      </c>
      <c r="E143" s="10" t="s">
        <v>31</v>
      </c>
      <c r="F143" s="10" t="s">
        <v>31</v>
      </c>
      <c r="G143" s="10">
        <v>0</v>
      </c>
      <c r="H143" t="s">
        <v>2618</v>
      </c>
    </row>
    <row r="144" spans="1:8">
      <c r="A144" s="10">
        <v>0</v>
      </c>
      <c r="B144" s="10" t="s">
        <v>2419</v>
      </c>
      <c r="C144" s="10" t="s">
        <v>42</v>
      </c>
      <c r="D144" s="10" t="s">
        <v>30</v>
      </c>
      <c r="E144" s="10" t="s">
        <v>37</v>
      </c>
      <c r="F144" s="10" t="s">
        <v>37</v>
      </c>
      <c r="G144" s="10">
        <v>0</v>
      </c>
      <c r="H144" t="s">
        <v>2618</v>
      </c>
    </row>
    <row r="145" spans="1:8">
      <c r="A145" s="10">
        <v>21460</v>
      </c>
      <c r="B145" s="10" t="s">
        <v>2420</v>
      </c>
      <c r="C145" s="10" t="s">
        <v>29</v>
      </c>
      <c r="D145" s="10" t="s">
        <v>30</v>
      </c>
      <c r="E145" s="10" t="s">
        <v>31</v>
      </c>
      <c r="F145" s="10" t="s">
        <v>31</v>
      </c>
      <c r="G145" s="10">
        <v>0</v>
      </c>
      <c r="H145" t="s">
        <v>2618</v>
      </c>
    </row>
    <row r="146" spans="1:8">
      <c r="A146" s="10">
        <v>0</v>
      </c>
      <c r="B146" s="10" t="s">
        <v>2421</v>
      </c>
      <c r="C146" s="10" t="s">
        <v>54</v>
      </c>
      <c r="D146" s="10" t="s">
        <v>30</v>
      </c>
      <c r="E146" s="10" t="s">
        <v>37</v>
      </c>
      <c r="F146" s="10" t="s">
        <v>37</v>
      </c>
      <c r="G146" s="10">
        <v>0</v>
      </c>
      <c r="H146" t="s">
        <v>2618</v>
      </c>
    </row>
    <row r="147" spans="1:8">
      <c r="A147" s="10">
        <v>2274</v>
      </c>
      <c r="B147" s="10" t="s">
        <v>2422</v>
      </c>
      <c r="C147" s="10" t="s">
        <v>54</v>
      </c>
      <c r="D147" s="10" t="s">
        <v>30</v>
      </c>
      <c r="E147" s="10" t="s">
        <v>31</v>
      </c>
      <c r="F147" s="10" t="s">
        <v>31</v>
      </c>
      <c r="G147" s="10">
        <v>0</v>
      </c>
      <c r="H147" t="s">
        <v>2618</v>
      </c>
    </row>
    <row r="148" spans="1:8">
      <c r="A148" s="10">
        <v>40625</v>
      </c>
      <c r="B148" s="10" t="s">
        <v>2423</v>
      </c>
      <c r="C148" s="10" t="s">
        <v>29</v>
      </c>
      <c r="D148" s="10" t="s">
        <v>30</v>
      </c>
      <c r="E148" s="10" t="s">
        <v>31</v>
      </c>
      <c r="F148" s="10" t="s">
        <v>31</v>
      </c>
      <c r="G148" s="10">
        <v>0</v>
      </c>
      <c r="H148" t="s">
        <v>2618</v>
      </c>
    </row>
    <row r="149" spans="1:8">
      <c r="A149" s="10">
        <v>5628</v>
      </c>
      <c r="B149" s="10" t="s">
        <v>2424</v>
      </c>
      <c r="C149" s="10" t="s">
        <v>29</v>
      </c>
      <c r="D149" s="10" t="s">
        <v>30</v>
      </c>
      <c r="E149" s="10" t="s">
        <v>31</v>
      </c>
      <c r="F149" s="10" t="s">
        <v>31</v>
      </c>
      <c r="G149" s="10">
        <v>0</v>
      </c>
      <c r="H149" t="s">
        <v>2618</v>
      </c>
    </row>
    <row r="150" spans="1:8">
      <c r="A150" s="10">
        <v>40633</v>
      </c>
      <c r="B150" s="10" t="s">
        <v>2425</v>
      </c>
      <c r="C150" s="10" t="s">
        <v>29</v>
      </c>
      <c r="D150" s="10" t="s">
        <v>30</v>
      </c>
      <c r="E150" s="10" t="s">
        <v>31</v>
      </c>
      <c r="F150" s="10" t="s">
        <v>31</v>
      </c>
      <c r="G150" s="10">
        <v>0</v>
      </c>
      <c r="H150" t="s">
        <v>2618</v>
      </c>
    </row>
    <row r="151" spans="1:8">
      <c r="A151" s="10">
        <v>41323</v>
      </c>
      <c r="B151" s="10" t="s">
        <v>2426</v>
      </c>
      <c r="C151" s="10" t="s">
        <v>29</v>
      </c>
      <c r="D151" s="10" t="s">
        <v>30</v>
      </c>
      <c r="E151" s="10" t="s">
        <v>31</v>
      </c>
      <c r="F151" s="10" t="s">
        <v>31</v>
      </c>
      <c r="G151" s="10">
        <v>0</v>
      </c>
      <c r="H151" t="s">
        <v>2618</v>
      </c>
    </row>
    <row r="152" spans="1:8">
      <c r="A152" s="10">
        <v>5576</v>
      </c>
      <c r="B152" s="10" t="s">
        <v>2427</v>
      </c>
      <c r="C152" s="10" t="s">
        <v>42</v>
      </c>
      <c r="D152" s="10" t="s">
        <v>30</v>
      </c>
      <c r="E152" s="10" t="s">
        <v>45</v>
      </c>
      <c r="F152" s="10" t="s">
        <v>45</v>
      </c>
      <c r="G152" s="10">
        <v>0</v>
      </c>
      <c r="H152" t="s">
        <v>2618</v>
      </c>
    </row>
    <row r="153" spans="1:8">
      <c r="A153" s="10">
        <v>41334</v>
      </c>
      <c r="B153" s="10" t="s">
        <v>2428</v>
      </c>
      <c r="C153" s="10" t="s">
        <v>54</v>
      </c>
      <c r="D153" s="10" t="s">
        <v>30</v>
      </c>
      <c r="E153" s="10" t="s">
        <v>31</v>
      </c>
      <c r="F153" s="10" t="s">
        <v>31</v>
      </c>
      <c r="G153" s="10">
        <v>0</v>
      </c>
      <c r="H153" t="s">
        <v>2618</v>
      </c>
    </row>
    <row r="154" spans="1:8">
      <c r="A154" s="10">
        <v>41357</v>
      </c>
      <c r="B154" s="10" t="s">
        <v>2429</v>
      </c>
      <c r="C154" s="10" t="s">
        <v>29</v>
      </c>
      <c r="D154" s="10" t="s">
        <v>30</v>
      </c>
      <c r="E154" s="10" t="s">
        <v>31</v>
      </c>
      <c r="F154" s="10" t="s">
        <v>31</v>
      </c>
      <c r="G154" s="10">
        <v>0</v>
      </c>
      <c r="H154" t="s">
        <v>2618</v>
      </c>
    </row>
    <row r="155" spans="1:8">
      <c r="A155" s="10">
        <v>41381</v>
      </c>
      <c r="B155" s="10" t="s">
        <v>2430</v>
      </c>
      <c r="C155" s="10" t="s">
        <v>42</v>
      </c>
      <c r="D155" s="10" t="s">
        <v>36</v>
      </c>
      <c r="E155" s="10" t="s">
        <v>45</v>
      </c>
      <c r="F155" s="10" t="s">
        <v>45</v>
      </c>
      <c r="G155" s="10">
        <v>0</v>
      </c>
      <c r="H155" t="s">
        <v>2618</v>
      </c>
    </row>
    <row r="156" spans="1:8">
      <c r="A156" s="10">
        <v>14108</v>
      </c>
      <c r="B156" s="10" t="s">
        <v>2431</v>
      </c>
      <c r="C156" s="10" t="s">
        <v>35</v>
      </c>
      <c r="D156" s="10" t="s">
        <v>36</v>
      </c>
      <c r="E156" s="10" t="s">
        <v>37</v>
      </c>
      <c r="F156" s="10" t="s">
        <v>37</v>
      </c>
      <c r="G156" s="10">
        <v>0</v>
      </c>
      <c r="H156" t="s">
        <v>2618</v>
      </c>
    </row>
    <row r="157" spans="1:8">
      <c r="A157" s="10" t="e">
        <v>#N/A</v>
      </c>
      <c r="B157" s="10" t="s">
        <v>2432</v>
      </c>
      <c r="C157" s="10" t="s">
        <v>60</v>
      </c>
      <c r="D157" s="10" t="s">
        <v>36</v>
      </c>
      <c r="E157" s="10" t="s">
        <v>37</v>
      </c>
      <c r="F157" s="10" t="s">
        <v>37</v>
      </c>
      <c r="G157" s="10">
        <v>0</v>
      </c>
      <c r="H157" t="s">
        <v>2618</v>
      </c>
    </row>
    <row r="158" spans="1:8">
      <c r="A158" s="10">
        <v>14114</v>
      </c>
      <c r="B158" s="10" t="s">
        <v>2433</v>
      </c>
      <c r="C158" s="10" t="s">
        <v>42</v>
      </c>
      <c r="D158" s="10" t="s">
        <v>36</v>
      </c>
      <c r="E158" s="10" t="s">
        <v>45</v>
      </c>
      <c r="F158" s="10" t="s">
        <v>45</v>
      </c>
      <c r="G158" s="10">
        <v>0</v>
      </c>
      <c r="H158" t="s">
        <v>2618</v>
      </c>
    </row>
    <row r="159" spans="1:8">
      <c r="A159" s="10">
        <v>14115</v>
      </c>
      <c r="B159" s="10" t="s">
        <v>2434</v>
      </c>
      <c r="C159" s="10" t="s">
        <v>35</v>
      </c>
      <c r="D159" s="10" t="s">
        <v>36</v>
      </c>
      <c r="E159" s="10" t="s">
        <v>45</v>
      </c>
      <c r="F159" s="10" t="s">
        <v>45</v>
      </c>
      <c r="G159" s="10">
        <v>0</v>
      </c>
      <c r="H159" t="s">
        <v>2618</v>
      </c>
    </row>
    <row r="160" spans="1:8">
      <c r="A160" s="10">
        <v>41382</v>
      </c>
      <c r="B160" s="10" t="s">
        <v>2435</v>
      </c>
      <c r="C160" s="10" t="s">
        <v>29</v>
      </c>
      <c r="D160" s="10" t="s">
        <v>36</v>
      </c>
      <c r="E160" s="10" t="s">
        <v>31</v>
      </c>
      <c r="F160" s="10" t="s">
        <v>31</v>
      </c>
      <c r="G160" s="10">
        <v>0</v>
      </c>
      <c r="H160" t="s">
        <v>2618</v>
      </c>
    </row>
    <row r="161" spans="1:8">
      <c r="A161" s="10">
        <v>41437</v>
      </c>
      <c r="B161" s="10" t="s">
        <v>2436</v>
      </c>
      <c r="C161" s="10" t="s">
        <v>29</v>
      </c>
      <c r="D161" s="10" t="s">
        <v>30</v>
      </c>
      <c r="E161" s="10" t="s">
        <v>31</v>
      </c>
      <c r="F161" s="10" t="s">
        <v>31</v>
      </c>
      <c r="G161" s="10">
        <v>0</v>
      </c>
      <c r="H161" t="s">
        <v>2618</v>
      </c>
    </row>
    <row r="162" spans="1:8">
      <c r="A162" s="10">
        <v>41438</v>
      </c>
      <c r="B162" s="10" t="s">
        <v>2437</v>
      </c>
      <c r="C162" s="10" t="s">
        <v>29</v>
      </c>
      <c r="D162" s="10" t="s">
        <v>30</v>
      </c>
      <c r="E162" s="10" t="s">
        <v>31</v>
      </c>
      <c r="F162" s="10" t="s">
        <v>31</v>
      </c>
      <c r="G162" s="10">
        <v>0</v>
      </c>
      <c r="H162" t="s">
        <v>2618</v>
      </c>
    </row>
    <row r="163" spans="1:8">
      <c r="A163" s="10">
        <v>41442</v>
      </c>
      <c r="B163" s="10" t="s">
        <v>2438</v>
      </c>
      <c r="C163" s="10" t="s">
        <v>29</v>
      </c>
      <c r="D163" s="10" t="s">
        <v>30</v>
      </c>
      <c r="E163" s="10" t="s">
        <v>31</v>
      </c>
      <c r="F163" s="10" t="s">
        <v>31</v>
      </c>
      <c r="G163" s="10">
        <v>0</v>
      </c>
      <c r="H163" t="s">
        <v>2618</v>
      </c>
    </row>
    <row r="164" spans="1:8">
      <c r="A164" s="10" t="e">
        <v>#N/A</v>
      </c>
      <c r="B164" s="10" t="s">
        <v>2439</v>
      </c>
      <c r="C164" s="10" t="s">
        <v>35</v>
      </c>
      <c r="D164" s="10" t="s">
        <v>30</v>
      </c>
      <c r="E164" s="10" t="s">
        <v>37</v>
      </c>
      <c r="F164" s="10" t="s">
        <v>37</v>
      </c>
      <c r="G164" s="10">
        <v>0</v>
      </c>
      <c r="H164" t="s">
        <v>2618</v>
      </c>
    </row>
    <row r="165" spans="1:8">
      <c r="A165" s="10">
        <v>41766</v>
      </c>
      <c r="B165" s="10" t="s">
        <v>2440</v>
      </c>
      <c r="C165" s="10" t="s">
        <v>29</v>
      </c>
      <c r="D165" s="10" t="s">
        <v>30</v>
      </c>
      <c r="E165" s="10" t="s">
        <v>31</v>
      </c>
      <c r="F165" s="10" t="s">
        <v>31</v>
      </c>
      <c r="G165" s="10">
        <v>0</v>
      </c>
      <c r="H165" t="s">
        <v>2618</v>
      </c>
    </row>
    <row r="166" spans="1:8">
      <c r="A166" s="10">
        <v>3326</v>
      </c>
      <c r="B166" s="10" t="s">
        <v>2441</v>
      </c>
      <c r="C166" s="10" t="s">
        <v>35</v>
      </c>
      <c r="D166" s="10" t="s">
        <v>36</v>
      </c>
      <c r="E166" s="10" t="s">
        <v>37</v>
      </c>
      <c r="F166" s="10" t="s">
        <v>49</v>
      </c>
      <c r="G166" s="10">
        <v>1</v>
      </c>
      <c r="H166" t="s">
        <v>2618</v>
      </c>
    </row>
    <row r="167" spans="1:8">
      <c r="A167" s="10">
        <v>41277</v>
      </c>
      <c r="B167" s="10" t="s">
        <v>2442</v>
      </c>
      <c r="C167" s="10" t="s">
        <v>29</v>
      </c>
      <c r="D167" s="10" t="s">
        <v>30</v>
      </c>
      <c r="E167" s="10" t="s">
        <v>31</v>
      </c>
      <c r="F167" s="10" t="s">
        <v>31</v>
      </c>
      <c r="G167" s="10">
        <v>0</v>
      </c>
    </row>
    <row r="168" spans="1:8">
      <c r="A168" s="10">
        <v>41285</v>
      </c>
      <c r="B168" s="10" t="s">
        <v>2443</v>
      </c>
      <c r="C168" s="10" t="s">
        <v>29</v>
      </c>
      <c r="D168" s="10" t="s">
        <v>30</v>
      </c>
      <c r="E168" s="10" t="s">
        <v>31</v>
      </c>
      <c r="F168" s="10" t="s">
        <v>31</v>
      </c>
      <c r="G168" s="10">
        <v>0</v>
      </c>
    </row>
    <row r="169" spans="1:8">
      <c r="A169" s="10">
        <v>41879</v>
      </c>
      <c r="B169" s="10" t="s">
        <v>2444</v>
      </c>
      <c r="C169" s="10" t="s">
        <v>29</v>
      </c>
      <c r="D169" s="10" t="s">
        <v>30</v>
      </c>
      <c r="E169" s="10" t="s">
        <v>31</v>
      </c>
      <c r="F169" s="10" t="s">
        <v>31</v>
      </c>
      <c r="G169" s="10">
        <v>0</v>
      </c>
    </row>
    <row r="170" spans="1:8">
      <c r="A170" s="10">
        <v>41293</v>
      </c>
      <c r="B170" s="10" t="s">
        <v>2445</v>
      </c>
      <c r="C170" s="10" t="s">
        <v>29</v>
      </c>
      <c r="D170" s="10" t="s">
        <v>30</v>
      </c>
      <c r="E170" s="10" t="s">
        <v>31</v>
      </c>
      <c r="F170" s="10" t="s">
        <v>45</v>
      </c>
      <c r="G170" s="10">
        <v>1</v>
      </c>
      <c r="H170" t="s">
        <v>2618</v>
      </c>
    </row>
    <row r="171" spans="1:8">
      <c r="A171" s="10">
        <v>41294</v>
      </c>
      <c r="B171" s="10" t="s">
        <v>2446</v>
      </c>
      <c r="C171" s="10" t="s">
        <v>29</v>
      </c>
      <c r="D171" s="10" t="s">
        <v>30</v>
      </c>
      <c r="E171" s="10" t="s">
        <v>31</v>
      </c>
      <c r="F171" s="10" t="s">
        <v>31</v>
      </c>
      <c r="G171" s="10">
        <v>0</v>
      </c>
    </row>
    <row r="172" spans="1:8">
      <c r="A172" s="10">
        <v>41295</v>
      </c>
      <c r="B172" s="10" t="s">
        <v>2447</v>
      </c>
      <c r="C172" s="10" t="s">
        <v>29</v>
      </c>
      <c r="D172" s="10" t="s">
        <v>30</v>
      </c>
      <c r="E172" s="10" t="s">
        <v>31</v>
      </c>
      <c r="F172" s="10" t="s">
        <v>31</v>
      </c>
      <c r="G172" s="10">
        <v>0</v>
      </c>
    </row>
    <row r="173" spans="1:8">
      <c r="A173" s="10">
        <v>136713</v>
      </c>
      <c r="B173" s="10" t="s">
        <v>2448</v>
      </c>
      <c r="C173" s="10" t="s">
        <v>29</v>
      </c>
      <c r="D173" s="10" t="s">
        <v>36</v>
      </c>
      <c r="E173" s="10" t="s">
        <v>31</v>
      </c>
      <c r="F173" s="10" t="s">
        <v>31</v>
      </c>
      <c r="G173" s="10">
        <v>0</v>
      </c>
    </row>
    <row r="174" spans="1:8">
      <c r="A174" s="10">
        <v>42658</v>
      </c>
      <c r="B174" s="10" t="s">
        <v>2449</v>
      </c>
      <c r="C174" s="10" t="s">
        <v>29</v>
      </c>
      <c r="D174" s="10" t="s">
        <v>30</v>
      </c>
      <c r="E174" s="10" t="s">
        <v>31</v>
      </c>
      <c r="F174" s="10" t="s">
        <v>31</v>
      </c>
      <c r="G174" s="10">
        <v>0</v>
      </c>
    </row>
    <row r="175" spans="1:8">
      <c r="A175" s="10">
        <v>7136</v>
      </c>
      <c r="B175" s="10" t="s">
        <v>2450</v>
      </c>
      <c r="C175" s="10" t="s">
        <v>29</v>
      </c>
      <c r="D175" s="10" t="s">
        <v>36</v>
      </c>
      <c r="E175" s="10" t="s">
        <v>31</v>
      </c>
      <c r="F175" s="10" t="s">
        <v>31</v>
      </c>
      <c r="G175" s="10">
        <v>0</v>
      </c>
    </row>
    <row r="176" spans="1:8">
      <c r="A176" s="10">
        <v>42661</v>
      </c>
      <c r="B176" s="10" t="s">
        <v>2451</v>
      </c>
      <c r="C176" s="10" t="s">
        <v>29</v>
      </c>
      <c r="D176" s="10" t="s">
        <v>30</v>
      </c>
      <c r="E176" s="10" t="s">
        <v>45</v>
      </c>
      <c r="F176" s="10" t="s">
        <v>45</v>
      </c>
      <c r="G176" s="10">
        <v>0</v>
      </c>
    </row>
    <row r="177" spans="1:8">
      <c r="A177" s="10">
        <v>42662</v>
      </c>
      <c r="B177" s="10" t="s">
        <v>2452</v>
      </c>
      <c r="C177" s="10" t="s">
        <v>29</v>
      </c>
      <c r="D177" s="10" t="s">
        <v>30</v>
      </c>
      <c r="E177" s="10" t="s">
        <v>31</v>
      </c>
      <c r="F177" s="10" t="s">
        <v>31</v>
      </c>
      <c r="G177" s="10">
        <v>0</v>
      </c>
    </row>
    <row r="178" spans="1:8">
      <c r="A178" s="10">
        <v>7138</v>
      </c>
      <c r="B178" s="10" t="s">
        <v>2453</v>
      </c>
      <c r="C178" s="10" t="s">
        <v>29</v>
      </c>
      <c r="D178" s="10" t="s">
        <v>30</v>
      </c>
      <c r="E178" s="10" t="s">
        <v>45</v>
      </c>
      <c r="F178" s="10" t="s">
        <v>45</v>
      </c>
      <c r="G178" s="10">
        <v>0</v>
      </c>
    </row>
    <row r="179" spans="1:8">
      <c r="A179" s="10">
        <v>12643</v>
      </c>
      <c r="B179" s="10" t="s">
        <v>2454</v>
      </c>
      <c r="C179" s="10" t="s">
        <v>29</v>
      </c>
      <c r="D179" s="10" t="s">
        <v>30</v>
      </c>
      <c r="E179" s="10" t="s">
        <v>31</v>
      </c>
      <c r="F179" s="10" t="s">
        <v>31</v>
      </c>
      <c r="G179" s="10">
        <v>0</v>
      </c>
    </row>
    <row r="180" spans="1:8">
      <c r="A180" s="10">
        <v>42679</v>
      </c>
      <c r="B180" s="10" t="s">
        <v>2455</v>
      </c>
      <c r="C180" s="10" t="s">
        <v>54</v>
      </c>
      <c r="D180" s="10" t="s">
        <v>30</v>
      </c>
      <c r="E180" s="10" t="s">
        <v>45</v>
      </c>
      <c r="F180" s="10" t="s">
        <v>45</v>
      </c>
      <c r="G180" s="10">
        <v>0</v>
      </c>
    </row>
    <row r="181" spans="1:8">
      <c r="A181" s="10" t="e">
        <v>#N/A</v>
      </c>
      <c r="B181" s="10" t="s">
        <v>2456</v>
      </c>
      <c r="C181" s="10" t="s">
        <v>54</v>
      </c>
      <c r="D181" s="10" t="s">
        <v>30</v>
      </c>
      <c r="E181" s="10" t="s">
        <v>31</v>
      </c>
      <c r="F181" s="10" t="s">
        <v>31</v>
      </c>
      <c r="G181" s="10">
        <v>0</v>
      </c>
    </row>
    <row r="182" spans="1:8">
      <c r="A182" s="10">
        <v>39318</v>
      </c>
      <c r="B182" s="10" t="s">
        <v>2457</v>
      </c>
      <c r="C182" s="10" t="s">
        <v>35</v>
      </c>
      <c r="D182" s="10" t="s">
        <v>30</v>
      </c>
      <c r="E182" s="10" t="s">
        <v>37</v>
      </c>
      <c r="F182" s="10" t="s">
        <v>37</v>
      </c>
      <c r="G182" s="10">
        <v>0</v>
      </c>
    </row>
    <row r="183" spans="1:8">
      <c r="A183" s="10" t="e">
        <v>#N/A</v>
      </c>
      <c r="B183" s="10" t="s">
        <v>2458</v>
      </c>
      <c r="C183" s="10" t="s">
        <v>60</v>
      </c>
      <c r="D183" s="10" t="s">
        <v>30</v>
      </c>
      <c r="E183" s="10" t="s">
        <v>49</v>
      </c>
      <c r="F183" s="10" t="s">
        <v>49</v>
      </c>
      <c r="G183" s="10">
        <v>0</v>
      </c>
    </row>
    <row r="184" spans="1:8">
      <c r="A184" s="10">
        <v>39321</v>
      </c>
      <c r="B184" s="10" t="s">
        <v>2459</v>
      </c>
      <c r="C184" s="10" t="s">
        <v>35</v>
      </c>
      <c r="D184" s="10" t="s">
        <v>30</v>
      </c>
      <c r="E184" s="10" t="s">
        <v>37</v>
      </c>
      <c r="F184" s="10" t="s">
        <v>37</v>
      </c>
      <c r="G184" s="10">
        <v>0</v>
      </c>
    </row>
    <row r="185" spans="1:8">
      <c r="A185" s="10">
        <v>41013</v>
      </c>
      <c r="B185" s="10" t="s">
        <v>2460</v>
      </c>
      <c r="C185" s="10" t="s">
        <v>29</v>
      </c>
      <c r="D185" s="10" t="s">
        <v>30</v>
      </c>
      <c r="E185" s="10" t="s">
        <v>31</v>
      </c>
      <c r="F185" s="10" t="s">
        <v>31</v>
      </c>
      <c r="G185" s="10">
        <v>0</v>
      </c>
    </row>
    <row r="186" spans="1:8">
      <c r="A186" s="10">
        <v>7958</v>
      </c>
      <c r="B186" s="10" t="s">
        <v>2461</v>
      </c>
      <c r="C186" s="10" t="s">
        <v>54</v>
      </c>
      <c r="D186" s="10" t="s">
        <v>30</v>
      </c>
      <c r="E186" s="10" t="s">
        <v>45</v>
      </c>
      <c r="F186" s="10" t="s">
        <v>37</v>
      </c>
      <c r="G186" s="10">
        <v>1</v>
      </c>
      <c r="H186" t="s">
        <v>2618</v>
      </c>
    </row>
    <row r="187" spans="1:8">
      <c r="A187" s="10">
        <v>7959</v>
      </c>
      <c r="B187" s="10" t="s">
        <v>2462</v>
      </c>
      <c r="C187" s="10" t="s">
        <v>29</v>
      </c>
      <c r="D187" s="10" t="s">
        <v>36</v>
      </c>
      <c r="E187" s="10" t="s">
        <v>31</v>
      </c>
      <c r="F187" s="10" t="s">
        <v>31</v>
      </c>
      <c r="G187" s="10">
        <v>0</v>
      </c>
    </row>
    <row r="188" spans="1:8">
      <c r="A188" s="10">
        <v>12765</v>
      </c>
      <c r="B188" s="10" t="s">
        <v>2463</v>
      </c>
      <c r="C188" s="10" t="s">
        <v>42</v>
      </c>
      <c r="D188" s="10" t="s">
        <v>30</v>
      </c>
      <c r="E188" s="10" t="s">
        <v>31</v>
      </c>
      <c r="F188" s="10" t="s">
        <v>31</v>
      </c>
      <c r="G188" s="10">
        <v>0</v>
      </c>
    </row>
    <row r="189" spans="1:8">
      <c r="A189" s="10">
        <v>0</v>
      </c>
      <c r="B189" s="10" t="s">
        <v>2464</v>
      </c>
      <c r="C189" s="10" t="s">
        <v>54</v>
      </c>
      <c r="D189" s="10" t="s">
        <v>30</v>
      </c>
      <c r="E189" s="10" t="s">
        <v>31</v>
      </c>
      <c r="F189" s="10" t="s">
        <v>31</v>
      </c>
      <c r="G189" s="10">
        <v>0</v>
      </c>
    </row>
    <row r="190" spans="1:8">
      <c r="A190" s="10">
        <v>41245</v>
      </c>
      <c r="B190" s="10" t="s">
        <v>2465</v>
      </c>
      <c r="C190" s="10" t="s">
        <v>42</v>
      </c>
      <c r="D190" s="10" t="s">
        <v>36</v>
      </c>
      <c r="E190" s="10" t="s">
        <v>31</v>
      </c>
      <c r="F190" s="10" t="s">
        <v>31</v>
      </c>
      <c r="G190" s="10">
        <v>0</v>
      </c>
    </row>
    <row r="191" spans="1:8">
      <c r="A191" s="10"/>
      <c r="B191" s="10" t="s">
        <v>2466</v>
      </c>
      <c r="C191" s="10" t="s">
        <v>35</v>
      </c>
      <c r="D191" s="10" t="s">
        <v>36</v>
      </c>
      <c r="E191" s="10" t="s">
        <v>31</v>
      </c>
      <c r="F191" s="10" t="s">
        <v>31</v>
      </c>
      <c r="G191" s="10">
        <v>0</v>
      </c>
    </row>
    <row r="192" spans="1:8">
      <c r="A192" s="10">
        <v>136271</v>
      </c>
      <c r="B192" s="10" t="s">
        <v>2467</v>
      </c>
      <c r="C192" s="10" t="s">
        <v>29</v>
      </c>
      <c r="D192" s="10" t="s">
        <v>30</v>
      </c>
      <c r="E192" s="10" t="s">
        <v>31</v>
      </c>
      <c r="F192" s="10" t="s">
        <v>31</v>
      </c>
      <c r="G192" s="10">
        <v>0</v>
      </c>
    </row>
    <row r="193" spans="1:7">
      <c r="A193" s="10">
        <v>8788</v>
      </c>
      <c r="B193" s="10" t="s">
        <v>2468</v>
      </c>
      <c r="C193" s="10" t="s">
        <v>29</v>
      </c>
      <c r="D193" s="10" t="s">
        <v>30</v>
      </c>
      <c r="E193" s="10" t="s">
        <v>31</v>
      </c>
      <c r="F193" s="10" t="s">
        <v>31</v>
      </c>
      <c r="G193" s="10">
        <v>0</v>
      </c>
    </row>
    <row r="194" spans="1:7">
      <c r="A194" s="10">
        <v>15643</v>
      </c>
      <c r="B194" s="10" t="s">
        <v>2469</v>
      </c>
      <c r="C194" s="10" t="s">
        <v>54</v>
      </c>
      <c r="D194" s="10" t="s">
        <v>30</v>
      </c>
      <c r="E194" s="10" t="s">
        <v>31</v>
      </c>
      <c r="F194" s="10" t="s">
        <v>31</v>
      </c>
      <c r="G194" s="10">
        <v>0</v>
      </c>
    </row>
    <row r="195" spans="1:7">
      <c r="A195" s="10">
        <v>16022</v>
      </c>
      <c r="B195" s="10" t="s">
        <v>2470</v>
      </c>
      <c r="C195" s="10" t="s">
        <v>29</v>
      </c>
      <c r="D195" s="10" t="s">
        <v>30</v>
      </c>
      <c r="E195" s="10" t="s">
        <v>31</v>
      </c>
      <c r="F195" s="10" t="s">
        <v>31</v>
      </c>
      <c r="G195" s="10">
        <v>0</v>
      </c>
    </row>
    <row r="196" spans="1:7">
      <c r="A196" s="10">
        <v>12392</v>
      </c>
      <c r="B196" s="10" t="s">
        <v>2471</v>
      </c>
      <c r="C196" s="10" t="s">
        <v>29</v>
      </c>
      <c r="D196" s="10" t="s">
        <v>30</v>
      </c>
      <c r="E196" s="10" t="s">
        <v>31</v>
      </c>
      <c r="F196" s="10" t="s">
        <v>31</v>
      </c>
      <c r="G196" s="10">
        <v>0</v>
      </c>
    </row>
    <row r="197" spans="1:7">
      <c r="A197" s="10" t="e">
        <v>#N/A</v>
      </c>
      <c r="B197" s="10" t="s">
        <v>2472</v>
      </c>
      <c r="C197" s="10" t="s">
        <v>29</v>
      </c>
      <c r="D197" s="10" t="s">
        <v>30</v>
      </c>
      <c r="E197" s="10" t="s">
        <v>31</v>
      </c>
      <c r="F197" s="10" t="s">
        <v>31</v>
      </c>
      <c r="G197" s="10">
        <v>0</v>
      </c>
    </row>
    <row r="198" spans="1:7">
      <c r="A198" s="10">
        <v>275</v>
      </c>
      <c r="B198" s="10" t="s">
        <v>2473</v>
      </c>
      <c r="C198" s="10" t="s">
        <v>29</v>
      </c>
      <c r="D198" s="10" t="s">
        <v>36</v>
      </c>
      <c r="E198" s="10" t="s">
        <v>31</v>
      </c>
      <c r="F198" s="10" t="s">
        <v>31</v>
      </c>
      <c r="G198" s="10">
        <v>0</v>
      </c>
    </row>
    <row r="199" spans="1:7">
      <c r="A199" s="10">
        <v>569</v>
      </c>
      <c r="B199" s="10" t="s">
        <v>2474</v>
      </c>
      <c r="C199" s="10" t="s">
        <v>29</v>
      </c>
      <c r="D199" s="10" t="s">
        <v>30</v>
      </c>
      <c r="E199" s="10" t="s">
        <v>31</v>
      </c>
      <c r="F199" s="10" t="s">
        <v>31</v>
      </c>
      <c r="G199" s="10">
        <v>0</v>
      </c>
    </row>
    <row r="200" spans="1:7">
      <c r="A200" s="10">
        <v>2619</v>
      </c>
      <c r="B200" s="10" t="s">
        <v>2475</v>
      </c>
      <c r="C200" s="10" t="s">
        <v>35</v>
      </c>
      <c r="D200" s="10" t="s">
        <v>30</v>
      </c>
      <c r="E200" s="10" t="s">
        <v>37</v>
      </c>
      <c r="F200" s="10" t="s">
        <v>37</v>
      </c>
      <c r="G200" s="10">
        <v>0</v>
      </c>
    </row>
    <row r="201" spans="1:7">
      <c r="A201" s="10">
        <v>2620</v>
      </c>
      <c r="B201" s="10" t="s">
        <v>2476</v>
      </c>
      <c r="C201" s="10" t="s">
        <v>29</v>
      </c>
      <c r="D201" s="10" t="s">
        <v>36</v>
      </c>
      <c r="E201" s="10" t="s">
        <v>31</v>
      </c>
      <c r="F201" s="10" t="s">
        <v>31</v>
      </c>
      <c r="G201" s="10">
        <v>0</v>
      </c>
    </row>
    <row r="202" spans="1:7">
      <c r="A202" s="10">
        <v>5522</v>
      </c>
      <c r="B202" s="10" t="s">
        <v>2477</v>
      </c>
      <c r="C202" s="10" t="s">
        <v>29</v>
      </c>
      <c r="D202" s="10" t="s">
        <v>30</v>
      </c>
      <c r="E202" s="10" t="s">
        <v>31</v>
      </c>
      <c r="F202" s="10" t="s">
        <v>31</v>
      </c>
      <c r="G202" s="10">
        <v>0</v>
      </c>
    </row>
    <row r="203" spans="1:7">
      <c r="A203" s="10"/>
      <c r="B203" s="10" t="s">
        <v>2478</v>
      </c>
      <c r="C203" s="10" t="s">
        <v>29</v>
      </c>
      <c r="D203" s="10" t="s">
        <v>30</v>
      </c>
      <c r="E203" s="10" t="s">
        <v>31</v>
      </c>
      <c r="F203" s="10" t="s">
        <v>31</v>
      </c>
      <c r="G203" s="10">
        <v>0</v>
      </c>
    </row>
    <row r="204" spans="1:7">
      <c r="A204" s="10" t="e">
        <v>#N/A</v>
      </c>
      <c r="B204" s="10" t="s">
        <v>2479</v>
      </c>
      <c r="C204" s="10" t="s">
        <v>29</v>
      </c>
      <c r="D204" s="10" t="s">
        <v>36</v>
      </c>
      <c r="E204" s="10" t="s">
        <v>31</v>
      </c>
      <c r="F204" s="10" t="s">
        <v>31</v>
      </c>
      <c r="G204" s="10">
        <v>0</v>
      </c>
    </row>
    <row r="205" spans="1:7">
      <c r="A205" s="10" t="e">
        <v>#N/A</v>
      </c>
      <c r="B205" s="10" t="s">
        <v>2480</v>
      </c>
      <c r="C205" s="10" t="s">
        <v>29</v>
      </c>
      <c r="D205" s="10" t="s">
        <v>36</v>
      </c>
      <c r="E205" s="10" t="s">
        <v>37</v>
      </c>
      <c r="F205" s="10" t="s">
        <v>37</v>
      </c>
      <c r="G205" s="10">
        <v>0</v>
      </c>
    </row>
    <row r="206" spans="1:7">
      <c r="A206" s="10"/>
      <c r="B206" s="10" t="s">
        <v>2481</v>
      </c>
      <c r="C206" s="10" t="s">
        <v>29</v>
      </c>
      <c r="D206" s="10" t="s">
        <v>36</v>
      </c>
      <c r="E206" s="10" t="s">
        <v>37</v>
      </c>
      <c r="F206" s="10" t="s">
        <v>37</v>
      </c>
      <c r="G206" s="10">
        <v>0</v>
      </c>
    </row>
    <row r="207" spans="1:7">
      <c r="A207" s="10" t="e">
        <v>#N/A</v>
      </c>
      <c r="B207" s="10" t="s">
        <v>2482</v>
      </c>
      <c r="C207" s="10" t="s">
        <v>29</v>
      </c>
      <c r="D207" s="10" t="s">
        <v>36</v>
      </c>
      <c r="E207" s="10" t="s">
        <v>45</v>
      </c>
      <c r="F207" s="10" t="s">
        <v>45</v>
      </c>
      <c r="G207" s="10">
        <v>0</v>
      </c>
    </row>
    <row r="208" spans="1:7">
      <c r="A208" s="10" t="s">
        <v>3324</v>
      </c>
      <c r="B208" s="10" t="s">
        <v>2483</v>
      </c>
      <c r="C208" s="10" t="s">
        <v>42</v>
      </c>
      <c r="D208" s="10" t="s">
        <v>36</v>
      </c>
      <c r="E208" s="10" t="s">
        <v>37</v>
      </c>
      <c r="F208" s="10" t="s">
        <v>37</v>
      </c>
      <c r="G208" s="10">
        <v>0</v>
      </c>
    </row>
    <row r="209" spans="1:7">
      <c r="A209" s="10"/>
      <c r="B209" s="10" t="s">
        <v>2484</v>
      </c>
      <c r="C209" s="10" t="s">
        <v>42</v>
      </c>
      <c r="D209" s="10" t="s">
        <v>30</v>
      </c>
      <c r="E209" s="10" t="s">
        <v>45</v>
      </c>
      <c r="F209" s="10" t="s">
        <v>45</v>
      </c>
      <c r="G209" s="10">
        <v>0</v>
      </c>
    </row>
    <row r="210" spans="1:7">
      <c r="A210" s="10" t="s">
        <v>3324</v>
      </c>
      <c r="B210" s="10" t="s">
        <v>2485</v>
      </c>
      <c r="C210" s="10" t="s">
        <v>42</v>
      </c>
      <c r="D210" s="10" t="s">
        <v>30</v>
      </c>
      <c r="E210" s="10" t="s">
        <v>45</v>
      </c>
      <c r="F210" s="10" t="s">
        <v>45</v>
      </c>
      <c r="G210" s="10">
        <v>0</v>
      </c>
    </row>
    <row r="211" spans="1:7">
      <c r="A211" s="10">
        <v>6444</v>
      </c>
      <c r="B211" s="10" t="s">
        <v>2486</v>
      </c>
      <c r="C211" s="10" t="s">
        <v>29</v>
      </c>
      <c r="D211" s="10" t="s">
        <v>30</v>
      </c>
      <c r="E211" s="10" t="s">
        <v>31</v>
      </c>
      <c r="F211" s="10" t="s">
        <v>31</v>
      </c>
      <c r="G211" s="10">
        <v>0</v>
      </c>
    </row>
    <row r="212" spans="1:7">
      <c r="A212" s="10">
        <v>6446</v>
      </c>
      <c r="B212" s="10" t="s">
        <v>2487</v>
      </c>
      <c r="C212" s="10" t="s">
        <v>29</v>
      </c>
      <c r="D212" s="10" t="s">
        <v>30</v>
      </c>
      <c r="E212" s="10" t="s">
        <v>31</v>
      </c>
      <c r="F212" s="10" t="s">
        <v>31</v>
      </c>
      <c r="G212" s="10">
        <v>0</v>
      </c>
    </row>
    <row r="213" spans="1:7">
      <c r="A213" s="10">
        <v>6509</v>
      </c>
      <c r="B213" s="10" t="s">
        <v>2488</v>
      </c>
      <c r="C213" s="10" t="s">
        <v>29</v>
      </c>
      <c r="D213" s="10" t="s">
        <v>30</v>
      </c>
      <c r="E213" s="10" t="s">
        <v>31</v>
      </c>
      <c r="F213" s="10" t="s">
        <v>31</v>
      </c>
      <c r="G213" s="10">
        <v>0</v>
      </c>
    </row>
    <row r="214" spans="1:7">
      <c r="A214" s="10">
        <v>0</v>
      </c>
      <c r="B214" s="10" t="s">
        <v>2489</v>
      </c>
      <c r="C214" s="10" t="s">
        <v>29</v>
      </c>
      <c r="D214" s="10" t="s">
        <v>30</v>
      </c>
      <c r="E214" s="10" t="s">
        <v>37</v>
      </c>
      <c r="F214" s="10" t="s">
        <v>37</v>
      </c>
      <c r="G214" s="10">
        <v>0</v>
      </c>
    </row>
    <row r="215" spans="1:7">
      <c r="A215" s="10">
        <v>9077</v>
      </c>
      <c r="B215" s="10" t="s">
        <v>2490</v>
      </c>
      <c r="C215" s="10" t="s">
        <v>29</v>
      </c>
      <c r="D215" s="10" t="s">
        <v>30</v>
      </c>
      <c r="E215" s="10" t="s">
        <v>31</v>
      </c>
      <c r="F215" s="10" t="s">
        <v>31</v>
      </c>
      <c r="G215" s="10">
        <v>0</v>
      </c>
    </row>
    <row r="216" spans="1:7">
      <c r="A216" s="10" t="e">
        <v>#N/A</v>
      </c>
      <c r="B216" s="10" t="s">
        <v>2491</v>
      </c>
      <c r="C216" s="10" t="s">
        <v>29</v>
      </c>
      <c r="D216" s="10" t="s">
        <v>30</v>
      </c>
      <c r="E216" s="10" t="s">
        <v>31</v>
      </c>
      <c r="F216" s="10" t="s">
        <v>31</v>
      </c>
      <c r="G216" s="10">
        <v>0</v>
      </c>
    </row>
    <row r="217" spans="1:7">
      <c r="A217" s="10">
        <v>21509</v>
      </c>
      <c r="B217" s="10" t="s">
        <v>2492</v>
      </c>
      <c r="C217" s="10" t="s">
        <v>29</v>
      </c>
      <c r="D217" s="10" t="s">
        <v>36</v>
      </c>
      <c r="E217" s="10" t="s">
        <v>31</v>
      </c>
      <c r="F217" s="10" t="s">
        <v>31</v>
      </c>
      <c r="G217" s="10">
        <v>0</v>
      </c>
    </row>
    <row r="218" spans="1:7">
      <c r="A218" s="10">
        <v>21511</v>
      </c>
      <c r="B218" s="10" t="s">
        <v>2493</v>
      </c>
      <c r="C218" s="10" t="s">
        <v>29</v>
      </c>
      <c r="D218" s="10" t="s">
        <v>30</v>
      </c>
      <c r="E218" s="10" t="s">
        <v>31</v>
      </c>
      <c r="F218" s="10" t="s">
        <v>31</v>
      </c>
      <c r="G218" s="10">
        <v>0</v>
      </c>
    </row>
    <row r="219" spans="1:7">
      <c r="A219" s="10">
        <v>21516</v>
      </c>
      <c r="B219" s="10" t="s">
        <v>2494</v>
      </c>
      <c r="C219" s="10" t="s">
        <v>29</v>
      </c>
      <c r="D219" s="10" t="s">
        <v>30</v>
      </c>
      <c r="E219" s="10" t="s">
        <v>31</v>
      </c>
      <c r="F219" s="10" t="s">
        <v>31</v>
      </c>
      <c r="G219" s="10">
        <v>0</v>
      </c>
    </row>
    <row r="220" spans="1:7">
      <c r="A220" s="10">
        <v>9092</v>
      </c>
      <c r="B220" s="10" t="s">
        <v>2495</v>
      </c>
      <c r="C220" s="10" t="s">
        <v>29</v>
      </c>
      <c r="D220" s="10" t="s">
        <v>30</v>
      </c>
      <c r="E220" s="10" t="s">
        <v>31</v>
      </c>
      <c r="F220" s="10" t="s">
        <v>31</v>
      </c>
      <c r="G220" s="10">
        <v>0</v>
      </c>
    </row>
    <row r="221" spans="1:7">
      <c r="A221" s="10">
        <v>9095</v>
      </c>
      <c r="B221" s="10" t="s">
        <v>2496</v>
      </c>
      <c r="C221" s="10" t="s">
        <v>29</v>
      </c>
      <c r="D221" s="10" t="s">
        <v>30</v>
      </c>
      <c r="E221" s="10" t="s">
        <v>45</v>
      </c>
      <c r="F221" s="10" t="s">
        <v>45</v>
      </c>
      <c r="G221" s="10">
        <v>0</v>
      </c>
    </row>
    <row r="222" spans="1:7">
      <c r="A222" s="10">
        <v>9453</v>
      </c>
      <c r="B222" s="10" t="s">
        <v>2497</v>
      </c>
      <c r="C222" s="10" t="s">
        <v>29</v>
      </c>
      <c r="D222" s="10" t="s">
        <v>30</v>
      </c>
      <c r="E222" s="10" t="s">
        <v>45</v>
      </c>
      <c r="F222" s="10" t="s">
        <v>45</v>
      </c>
      <c r="G222" s="10">
        <v>0</v>
      </c>
    </row>
    <row r="223" spans="1:7">
      <c r="A223" s="10">
        <v>9454</v>
      </c>
      <c r="B223" s="10" t="s">
        <v>2498</v>
      </c>
      <c r="C223" s="10" t="s">
        <v>29</v>
      </c>
      <c r="D223" s="10" t="s">
        <v>30</v>
      </c>
      <c r="E223" s="10" t="s">
        <v>31</v>
      </c>
      <c r="F223" s="10" t="s">
        <v>31</v>
      </c>
      <c r="G223" s="10">
        <v>0</v>
      </c>
    </row>
    <row r="224" spans="1:7">
      <c r="A224" s="10">
        <v>9485</v>
      </c>
      <c r="B224" s="10" t="s">
        <v>2499</v>
      </c>
      <c r="C224" s="10" t="s">
        <v>29</v>
      </c>
      <c r="D224" s="10" t="s">
        <v>30</v>
      </c>
      <c r="E224" s="10" t="s">
        <v>37</v>
      </c>
      <c r="F224" s="10" t="s">
        <v>37</v>
      </c>
      <c r="G224" s="10">
        <v>0</v>
      </c>
    </row>
    <row r="225" spans="1:7">
      <c r="A225" s="10">
        <v>9487</v>
      </c>
      <c r="B225" s="10" t="s">
        <v>2500</v>
      </c>
      <c r="C225" s="10" t="s">
        <v>29</v>
      </c>
      <c r="D225" s="10" t="s">
        <v>30</v>
      </c>
      <c r="E225" s="10" t="s">
        <v>31</v>
      </c>
      <c r="F225" s="10" t="s">
        <v>31</v>
      </c>
      <c r="G225" s="10">
        <v>0</v>
      </c>
    </row>
    <row r="226" spans="1:7">
      <c r="A226" s="10">
        <v>9488</v>
      </c>
      <c r="B226" s="10" t="s">
        <v>2501</v>
      </c>
      <c r="C226" s="10" t="s">
        <v>54</v>
      </c>
      <c r="D226" s="10" t="s">
        <v>36</v>
      </c>
      <c r="E226" s="10" t="s">
        <v>31</v>
      </c>
      <c r="F226" s="10" t="s">
        <v>31</v>
      </c>
      <c r="G226" s="10">
        <v>0</v>
      </c>
    </row>
    <row r="227" spans="1:7">
      <c r="A227" s="10">
        <v>9491</v>
      </c>
      <c r="B227" s="10" t="s">
        <v>2502</v>
      </c>
      <c r="C227" s="10" t="s">
        <v>29</v>
      </c>
      <c r="D227" s="10" t="s">
        <v>30</v>
      </c>
      <c r="E227" s="10" t="s">
        <v>45</v>
      </c>
      <c r="F227" s="10" t="s">
        <v>45</v>
      </c>
      <c r="G227" s="10">
        <v>0</v>
      </c>
    </row>
    <row r="228" spans="1:7">
      <c r="A228" s="10">
        <v>9492</v>
      </c>
      <c r="B228" s="10" t="s">
        <v>2503</v>
      </c>
      <c r="C228" s="10" t="s">
        <v>54</v>
      </c>
      <c r="D228" s="10" t="s">
        <v>30</v>
      </c>
      <c r="E228" s="10" t="s">
        <v>37</v>
      </c>
      <c r="F228" s="10" t="s">
        <v>37</v>
      </c>
      <c r="G228" s="10">
        <v>0</v>
      </c>
    </row>
    <row r="229" spans="1:7">
      <c r="A229" s="10">
        <v>10748</v>
      </c>
      <c r="B229" s="10" t="s">
        <v>2504</v>
      </c>
      <c r="C229" s="10" t="s">
        <v>29</v>
      </c>
      <c r="D229" s="10" t="s">
        <v>30</v>
      </c>
      <c r="E229" s="10" t="s">
        <v>31</v>
      </c>
      <c r="F229" s="10" t="s">
        <v>31</v>
      </c>
      <c r="G229" s="10">
        <v>0</v>
      </c>
    </row>
    <row r="230" spans="1:7">
      <c r="A230" s="10">
        <v>11493</v>
      </c>
      <c r="B230" s="10" t="s">
        <v>2505</v>
      </c>
      <c r="C230" s="10" t="s">
        <v>29</v>
      </c>
      <c r="D230" s="10" t="s">
        <v>30</v>
      </c>
      <c r="E230" s="10" t="s">
        <v>31</v>
      </c>
      <c r="F230" s="10" t="s">
        <v>31</v>
      </c>
      <c r="G230" s="10">
        <v>0</v>
      </c>
    </row>
    <row r="231" spans="1:7">
      <c r="A231" s="10">
        <v>12712</v>
      </c>
      <c r="B231" s="10" t="s">
        <v>2506</v>
      </c>
      <c r="C231" s="10" t="s">
        <v>29</v>
      </c>
      <c r="D231" s="10" t="s">
        <v>30</v>
      </c>
      <c r="E231" s="10" t="s">
        <v>31</v>
      </c>
      <c r="F231" s="10" t="s">
        <v>31</v>
      </c>
      <c r="G231" s="10">
        <v>0</v>
      </c>
    </row>
    <row r="232" spans="1:7">
      <c r="A232" s="10">
        <v>12865</v>
      </c>
      <c r="B232" s="10" t="s">
        <v>2507</v>
      </c>
      <c r="C232" s="10" t="s">
        <v>29</v>
      </c>
      <c r="D232" s="10" t="s">
        <v>30</v>
      </c>
      <c r="E232" s="10" t="s">
        <v>31</v>
      </c>
      <c r="F232" s="10" t="s">
        <v>31</v>
      </c>
      <c r="G232" s="10">
        <v>0</v>
      </c>
    </row>
    <row r="233" spans="1:7">
      <c r="A233" s="10">
        <v>12868</v>
      </c>
      <c r="B233" s="10" t="s">
        <v>2508</v>
      </c>
      <c r="C233" s="10" t="s">
        <v>29</v>
      </c>
      <c r="D233" s="10" t="s">
        <v>30</v>
      </c>
      <c r="E233" s="10" t="s">
        <v>31</v>
      </c>
      <c r="F233" s="10" t="s">
        <v>31</v>
      </c>
      <c r="G233" s="10">
        <v>0</v>
      </c>
    </row>
    <row r="234" spans="1:7">
      <c r="A234" s="10">
        <v>570</v>
      </c>
      <c r="B234" s="10" t="s">
        <v>2509</v>
      </c>
      <c r="C234" s="10" t="s">
        <v>29</v>
      </c>
      <c r="D234" s="10" t="s">
        <v>36</v>
      </c>
      <c r="E234" s="10" t="s">
        <v>45</v>
      </c>
      <c r="F234" s="10" t="s">
        <v>45</v>
      </c>
      <c r="G234" s="10">
        <v>0</v>
      </c>
    </row>
    <row r="235" spans="1:7">
      <c r="A235" s="10">
        <v>573</v>
      </c>
      <c r="B235" s="10" t="s">
        <v>2510</v>
      </c>
      <c r="C235" s="10" t="s">
        <v>29</v>
      </c>
      <c r="D235" s="10" t="s">
        <v>30</v>
      </c>
      <c r="E235" s="10" t="s">
        <v>31</v>
      </c>
      <c r="F235" s="10" t="s">
        <v>31</v>
      </c>
      <c r="G235" s="10">
        <v>0</v>
      </c>
    </row>
    <row r="236" spans="1:7">
      <c r="A236" s="10">
        <v>13964</v>
      </c>
      <c r="B236" s="10" t="s">
        <v>2511</v>
      </c>
      <c r="C236" s="10" t="s">
        <v>29</v>
      </c>
      <c r="D236" s="10" t="s">
        <v>30</v>
      </c>
      <c r="E236" s="10" t="s">
        <v>31</v>
      </c>
      <c r="F236" s="10" t="s">
        <v>31</v>
      </c>
      <c r="G236" s="10">
        <v>0</v>
      </c>
    </row>
    <row r="237" spans="1:7">
      <c r="A237" s="10" t="e">
        <v>#N/A</v>
      </c>
      <c r="B237" s="10" t="s">
        <v>2512</v>
      </c>
      <c r="C237" s="10" t="s">
        <v>29</v>
      </c>
      <c r="D237" s="10" t="s">
        <v>30</v>
      </c>
      <c r="E237" s="10" t="s">
        <v>31</v>
      </c>
      <c r="F237" s="10" t="s">
        <v>31</v>
      </c>
      <c r="G237" s="10">
        <v>0</v>
      </c>
    </row>
    <row r="238" spans="1:7">
      <c r="A238" s="10">
        <v>45097</v>
      </c>
      <c r="B238" s="10" t="s">
        <v>2513</v>
      </c>
      <c r="C238" s="10" t="s">
        <v>29</v>
      </c>
      <c r="D238" s="10" t="s">
        <v>36</v>
      </c>
      <c r="E238" s="10" t="s">
        <v>31</v>
      </c>
      <c r="F238" s="10" t="s">
        <v>31</v>
      </c>
      <c r="G238" s="10">
        <v>0</v>
      </c>
    </row>
    <row r="239" spans="1:7">
      <c r="A239" s="10">
        <v>14262</v>
      </c>
      <c r="B239" s="10" t="s">
        <v>2514</v>
      </c>
      <c r="C239" s="10" t="s">
        <v>42</v>
      </c>
      <c r="D239" s="10" t="s">
        <v>36</v>
      </c>
      <c r="E239" s="10" t="s">
        <v>31</v>
      </c>
      <c r="F239" s="10" t="s">
        <v>31</v>
      </c>
      <c r="G239" s="10">
        <v>0</v>
      </c>
    </row>
    <row r="240" spans="1:7">
      <c r="A240" s="10">
        <v>15652</v>
      </c>
      <c r="B240" s="10" t="s">
        <v>2515</v>
      </c>
      <c r="C240" s="10" t="s">
        <v>29</v>
      </c>
      <c r="D240" s="10" t="s">
        <v>30</v>
      </c>
      <c r="E240" s="10" t="s">
        <v>31</v>
      </c>
      <c r="F240" s="10" t="s">
        <v>31</v>
      </c>
      <c r="G240" s="10">
        <v>0</v>
      </c>
    </row>
    <row r="241" spans="1:7">
      <c r="A241" s="10">
        <v>0</v>
      </c>
      <c r="B241" s="10" t="s">
        <v>2516</v>
      </c>
      <c r="C241" s="10" t="s">
        <v>54</v>
      </c>
      <c r="D241" s="10" t="s">
        <v>30</v>
      </c>
      <c r="E241" s="10" t="s">
        <v>31</v>
      </c>
      <c r="F241" s="10" t="s">
        <v>31</v>
      </c>
      <c r="G241" s="10">
        <v>0</v>
      </c>
    </row>
    <row r="242" spans="1:7">
      <c r="A242" s="10">
        <v>15654</v>
      </c>
      <c r="B242" s="10" t="s">
        <v>2517</v>
      </c>
      <c r="C242" s="10" t="s">
        <v>29</v>
      </c>
      <c r="D242" s="10" t="s">
        <v>36</v>
      </c>
      <c r="E242" s="10" t="s">
        <v>31</v>
      </c>
      <c r="F242" s="10" t="s">
        <v>31</v>
      </c>
      <c r="G242" s="10">
        <v>0</v>
      </c>
    </row>
    <row r="243" spans="1:7">
      <c r="A243" s="10" t="e">
        <v>#N/A</v>
      </c>
      <c r="B243" s="10" t="s">
        <v>2518</v>
      </c>
      <c r="C243" s="10" t="s">
        <v>29</v>
      </c>
      <c r="D243" s="10" t="s">
        <v>36</v>
      </c>
      <c r="E243" s="10" t="s">
        <v>45</v>
      </c>
      <c r="F243" s="10" t="s">
        <v>45</v>
      </c>
      <c r="G243" s="10">
        <v>0</v>
      </c>
    </row>
    <row r="244" spans="1:7">
      <c r="A244" s="10">
        <v>15655</v>
      </c>
      <c r="B244" s="10" t="s">
        <v>2519</v>
      </c>
      <c r="C244" s="10" t="s">
        <v>42</v>
      </c>
      <c r="D244" s="10" t="s">
        <v>36</v>
      </c>
      <c r="E244" s="10" t="s">
        <v>37</v>
      </c>
      <c r="F244" s="10" t="s">
        <v>37</v>
      </c>
      <c r="G244" s="10">
        <v>0</v>
      </c>
    </row>
    <row r="245" spans="1:7">
      <c r="A245" s="10">
        <v>15659</v>
      </c>
      <c r="B245" s="10" t="s">
        <v>2520</v>
      </c>
      <c r="C245" s="10" t="s">
        <v>29</v>
      </c>
      <c r="D245" s="10" t="s">
        <v>36</v>
      </c>
      <c r="E245" s="10" t="s">
        <v>45</v>
      </c>
      <c r="F245" s="10" t="s">
        <v>45</v>
      </c>
      <c r="G245" s="10">
        <v>0</v>
      </c>
    </row>
    <row r="246" spans="1:7">
      <c r="A246" s="10">
        <v>15662</v>
      </c>
      <c r="B246" s="10" t="s">
        <v>2521</v>
      </c>
      <c r="C246" s="10" t="s">
        <v>29</v>
      </c>
      <c r="D246" s="10" t="s">
        <v>36</v>
      </c>
      <c r="E246" s="10" t="s">
        <v>31</v>
      </c>
      <c r="F246" s="10" t="s">
        <v>31</v>
      </c>
      <c r="G246" s="10">
        <v>0</v>
      </c>
    </row>
    <row r="247" spans="1:7">
      <c r="A247" s="10">
        <v>16205</v>
      </c>
      <c r="B247" s="10" t="s">
        <v>2522</v>
      </c>
      <c r="C247" s="10" t="s">
        <v>29</v>
      </c>
      <c r="D247" s="10" t="s">
        <v>30</v>
      </c>
      <c r="E247" s="10" t="s">
        <v>31</v>
      </c>
      <c r="F247" s="10" t="s">
        <v>31</v>
      </c>
      <c r="G247" s="10">
        <v>0</v>
      </c>
    </row>
    <row r="248" spans="1:7">
      <c r="A248" s="10"/>
      <c r="B248" s="10" t="s">
        <v>2523</v>
      </c>
      <c r="C248" s="10" t="s">
        <v>54</v>
      </c>
      <c r="D248" s="10" t="s">
        <v>30</v>
      </c>
      <c r="E248" s="10" t="s">
        <v>45</v>
      </c>
      <c r="F248" s="10" t="s">
        <v>45</v>
      </c>
      <c r="G248" s="10">
        <v>0</v>
      </c>
    </row>
    <row r="249" spans="1:7">
      <c r="A249" s="10" t="s">
        <v>2215</v>
      </c>
      <c r="B249" s="10" t="s">
        <v>2524</v>
      </c>
      <c r="C249" s="10" t="s">
        <v>42</v>
      </c>
      <c r="D249" s="10" t="s">
        <v>36</v>
      </c>
      <c r="E249" s="10" t="s">
        <v>37</v>
      </c>
      <c r="F249" s="10" t="s">
        <v>37</v>
      </c>
      <c r="G249" s="10">
        <v>0</v>
      </c>
    </row>
    <row r="250" spans="1:7">
      <c r="A250" s="10">
        <v>16270</v>
      </c>
      <c r="B250" s="10" t="s">
        <v>2525</v>
      </c>
      <c r="C250" s="10" t="s">
        <v>29</v>
      </c>
      <c r="D250" s="10" t="s">
        <v>30</v>
      </c>
      <c r="E250" s="10" t="s">
        <v>31</v>
      </c>
      <c r="F250" s="10" t="s">
        <v>31</v>
      </c>
      <c r="G250" s="10">
        <v>0</v>
      </c>
    </row>
    <row r="251" spans="1:7">
      <c r="A251" s="10">
        <v>16271</v>
      </c>
      <c r="B251" s="10" t="s">
        <v>2526</v>
      </c>
      <c r="C251" s="10" t="s">
        <v>54</v>
      </c>
      <c r="D251" s="10" t="s">
        <v>30</v>
      </c>
      <c r="E251" s="10" t="s">
        <v>37</v>
      </c>
      <c r="F251" s="10" t="s">
        <v>37</v>
      </c>
      <c r="G251" s="10">
        <v>0</v>
      </c>
    </row>
    <row r="252" spans="1:7">
      <c r="A252" s="10">
        <v>16467</v>
      </c>
      <c r="B252" s="10" t="s">
        <v>2527</v>
      </c>
      <c r="C252" s="10" t="s">
        <v>29</v>
      </c>
      <c r="D252" s="10" t="s">
        <v>30</v>
      </c>
      <c r="E252" s="10" t="s">
        <v>31</v>
      </c>
      <c r="F252" s="10" t="s">
        <v>31</v>
      </c>
      <c r="G252" s="10">
        <v>0</v>
      </c>
    </row>
    <row r="253" spans="1:7">
      <c r="A253" s="10">
        <v>16776</v>
      </c>
      <c r="B253" s="10" t="s">
        <v>2528</v>
      </c>
      <c r="C253" s="10" t="s">
        <v>29</v>
      </c>
      <c r="D253" s="10" t="s">
        <v>30</v>
      </c>
      <c r="E253" s="10" t="s">
        <v>45</v>
      </c>
      <c r="F253" s="10" t="s">
        <v>45</v>
      </c>
      <c r="G253" s="10">
        <v>0</v>
      </c>
    </row>
    <row r="254" spans="1:7">
      <c r="A254" s="10">
        <v>16777</v>
      </c>
      <c r="B254" s="10" t="s">
        <v>2529</v>
      </c>
      <c r="C254" s="10" t="s">
        <v>29</v>
      </c>
      <c r="D254" s="10" t="s">
        <v>36</v>
      </c>
      <c r="E254" s="10" t="s">
        <v>37</v>
      </c>
      <c r="F254" s="10" t="s">
        <v>37</v>
      </c>
      <c r="G254" s="10">
        <v>0</v>
      </c>
    </row>
    <row r="255" spans="1:7">
      <c r="A255" s="10">
        <v>16778</v>
      </c>
      <c r="B255" s="10" t="s">
        <v>2530</v>
      </c>
      <c r="C255" s="10" t="s">
        <v>29</v>
      </c>
      <c r="D255" s="10" t="s">
        <v>30</v>
      </c>
      <c r="E255" s="10" t="s">
        <v>45</v>
      </c>
      <c r="F255" s="10" t="s">
        <v>45</v>
      </c>
      <c r="G255" s="10">
        <v>0</v>
      </c>
    </row>
    <row r="256" spans="1:7">
      <c r="A256" s="10">
        <v>16779</v>
      </c>
      <c r="B256" s="10" t="s">
        <v>2531</v>
      </c>
      <c r="C256" s="10" t="s">
        <v>29</v>
      </c>
      <c r="D256" s="10" t="s">
        <v>30</v>
      </c>
      <c r="E256" s="10" t="s">
        <v>37</v>
      </c>
      <c r="F256" s="10" t="s">
        <v>37</v>
      </c>
      <c r="G256" s="10">
        <v>0</v>
      </c>
    </row>
    <row r="257" spans="1:7">
      <c r="A257" s="10" t="e">
        <v>#N/A</v>
      </c>
      <c r="B257" s="10" t="s">
        <v>2532</v>
      </c>
      <c r="C257" s="10" t="s">
        <v>29</v>
      </c>
      <c r="D257" s="10" t="s">
        <v>30</v>
      </c>
      <c r="E257" s="10" t="s">
        <v>31</v>
      </c>
      <c r="F257" s="10" t="s">
        <v>31</v>
      </c>
      <c r="G257" s="10">
        <v>0</v>
      </c>
    </row>
    <row r="258" spans="1:7">
      <c r="A258" s="10" t="s">
        <v>3324</v>
      </c>
      <c r="B258" s="10" t="s">
        <v>2533</v>
      </c>
      <c r="C258" s="10" t="s">
        <v>29</v>
      </c>
      <c r="D258" s="10" t="s">
        <v>30</v>
      </c>
      <c r="E258" s="10" t="s">
        <v>45</v>
      </c>
      <c r="F258" s="10" t="s">
        <v>45</v>
      </c>
      <c r="G258" s="10">
        <v>0</v>
      </c>
    </row>
    <row r="259" spans="1:7">
      <c r="A259" s="10" t="s">
        <v>3324</v>
      </c>
      <c r="B259" s="10" t="s">
        <v>2534</v>
      </c>
      <c r="C259" s="10" t="s">
        <v>29</v>
      </c>
      <c r="D259" s="10" t="s">
        <v>30</v>
      </c>
      <c r="E259" s="10" t="s">
        <v>31</v>
      </c>
      <c r="F259" s="10" t="s">
        <v>31</v>
      </c>
      <c r="G259" s="10">
        <v>0</v>
      </c>
    </row>
    <row r="260" spans="1:7">
      <c r="A260" s="10" t="s">
        <v>3324</v>
      </c>
      <c r="B260" s="10" t="s">
        <v>2535</v>
      </c>
      <c r="C260" s="10" t="s">
        <v>29</v>
      </c>
      <c r="D260" s="10" t="s">
        <v>36</v>
      </c>
      <c r="E260" s="10" t="s">
        <v>45</v>
      </c>
      <c r="F260" s="10" t="s">
        <v>45</v>
      </c>
      <c r="G260" s="10">
        <v>0</v>
      </c>
    </row>
    <row r="261" spans="1:7">
      <c r="A261" s="10">
        <v>19436</v>
      </c>
      <c r="B261" s="10" t="s">
        <v>2536</v>
      </c>
      <c r="C261" s="10" t="s">
        <v>29</v>
      </c>
      <c r="D261" s="10" t="s">
        <v>36</v>
      </c>
      <c r="E261" s="10" t="s">
        <v>31</v>
      </c>
      <c r="F261" s="10" t="s">
        <v>31</v>
      </c>
      <c r="G261" s="10">
        <v>0</v>
      </c>
    </row>
    <row r="262" spans="1:7">
      <c r="A262" s="10">
        <v>19808</v>
      </c>
      <c r="B262" s="10" t="s">
        <v>2537</v>
      </c>
      <c r="C262" s="10" t="s">
        <v>29</v>
      </c>
      <c r="D262" s="10" t="s">
        <v>30</v>
      </c>
      <c r="E262" s="10" t="s">
        <v>31</v>
      </c>
      <c r="F262" s="10" t="s">
        <v>31</v>
      </c>
      <c r="G262" s="10">
        <v>0</v>
      </c>
    </row>
    <row r="263" spans="1:7">
      <c r="A263" s="10">
        <v>20720</v>
      </c>
      <c r="B263" s="10" t="s">
        <v>2538</v>
      </c>
      <c r="C263" s="10" t="s">
        <v>29</v>
      </c>
      <c r="D263" s="10" t="s">
        <v>30</v>
      </c>
      <c r="E263" s="10" t="s">
        <v>31</v>
      </c>
      <c r="F263" s="10" t="s">
        <v>31</v>
      </c>
      <c r="G263" s="10">
        <v>0</v>
      </c>
    </row>
    <row r="264" spans="1:7">
      <c r="A264" s="10">
        <v>20722</v>
      </c>
      <c r="B264" s="10" t="s">
        <v>2539</v>
      </c>
      <c r="C264" s="10" t="s">
        <v>29</v>
      </c>
      <c r="D264" s="10" t="s">
        <v>30</v>
      </c>
      <c r="E264" s="10" t="s">
        <v>31</v>
      </c>
      <c r="F264" s="10" t="s">
        <v>31</v>
      </c>
      <c r="G264" s="10">
        <v>0</v>
      </c>
    </row>
    <row r="265" spans="1:7">
      <c r="A265" s="10">
        <v>21691</v>
      </c>
      <c r="B265" s="10" t="s">
        <v>2540</v>
      </c>
      <c r="C265" s="10" t="s">
        <v>29</v>
      </c>
      <c r="D265" s="10" t="s">
        <v>30</v>
      </c>
      <c r="E265" s="10" t="s">
        <v>37</v>
      </c>
      <c r="F265" s="10" t="s">
        <v>37</v>
      </c>
      <c r="G265" s="10">
        <v>0</v>
      </c>
    </row>
    <row r="266" spans="1:7">
      <c r="A266" s="10">
        <v>21692</v>
      </c>
      <c r="B266" s="10" t="s">
        <v>2541</v>
      </c>
      <c r="C266" s="10" t="s">
        <v>29</v>
      </c>
      <c r="D266" s="10" t="s">
        <v>30</v>
      </c>
      <c r="E266" s="10" t="s">
        <v>31</v>
      </c>
      <c r="F266" s="10" t="s">
        <v>31</v>
      </c>
      <c r="G266" s="10">
        <v>0</v>
      </c>
    </row>
    <row r="267" spans="1:7">
      <c r="A267" s="10">
        <v>21847</v>
      </c>
      <c r="B267" s="10" t="s">
        <v>2542</v>
      </c>
      <c r="C267" s="10" t="s">
        <v>29</v>
      </c>
      <c r="D267" s="10" t="s">
        <v>30</v>
      </c>
      <c r="E267" s="10" t="s">
        <v>31</v>
      </c>
      <c r="F267" s="10" t="s">
        <v>31</v>
      </c>
      <c r="G267" s="10">
        <v>0</v>
      </c>
    </row>
    <row r="268" spans="1:7">
      <c r="A268" s="10">
        <v>23196</v>
      </c>
      <c r="B268" s="10" t="s">
        <v>2543</v>
      </c>
      <c r="C268" s="10" t="s">
        <v>54</v>
      </c>
      <c r="D268" s="10" t="s">
        <v>30</v>
      </c>
      <c r="E268" s="10" t="s">
        <v>37</v>
      </c>
      <c r="F268" s="10" t="s">
        <v>37</v>
      </c>
      <c r="G268" s="10">
        <v>0</v>
      </c>
    </row>
    <row r="269" spans="1:7">
      <c r="A269" s="10">
        <v>41504</v>
      </c>
      <c r="B269" s="10" t="s">
        <v>2544</v>
      </c>
      <c r="C269" s="10" t="s">
        <v>54</v>
      </c>
      <c r="D269" s="10" t="s">
        <v>30</v>
      </c>
      <c r="E269" s="10" t="s">
        <v>31</v>
      </c>
      <c r="F269" s="10" t="s">
        <v>31</v>
      </c>
      <c r="G269" s="10">
        <v>0</v>
      </c>
    </row>
  </sheetData>
  <autoFilter ref="A1:G269" xr:uid="{AC90BFF7-4447-4F63-AD91-BDE41F9C811D}"/>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BBCC5-4DA8-4620-B275-DC946F3BD2DF}">
  <sheetPr>
    <tabColor rgb="FFFFC000"/>
  </sheetPr>
  <dimension ref="A2:E19"/>
  <sheetViews>
    <sheetView workbookViewId="0">
      <selection activeCell="A12" sqref="A12"/>
    </sheetView>
  </sheetViews>
  <sheetFormatPr defaultRowHeight="14.45"/>
  <cols>
    <col min="1" max="1" width="18.42578125" bestFit="1" customWidth="1"/>
    <col min="2" max="2" width="19" bestFit="1" customWidth="1"/>
    <col min="3" max="3" width="12.140625" bestFit="1" customWidth="1"/>
    <col min="4" max="4" width="30.140625" bestFit="1" customWidth="1"/>
    <col min="5" max="5" width="19" bestFit="1" customWidth="1"/>
    <col min="6" max="6" width="10.28515625" bestFit="1" customWidth="1"/>
  </cols>
  <sheetData>
    <row r="2" spans="1:5">
      <c r="A2">
        <v>2017</v>
      </c>
      <c r="D2">
        <v>2025</v>
      </c>
    </row>
    <row r="3" spans="1:5">
      <c r="A3" s="2" t="s">
        <v>2590</v>
      </c>
      <c r="B3" t="s">
        <v>3325</v>
      </c>
      <c r="D3" s="2" t="s">
        <v>2590</v>
      </c>
      <c r="E3" t="s">
        <v>3325</v>
      </c>
    </row>
    <row r="4" spans="1:5">
      <c r="A4" s="3" t="s">
        <v>45</v>
      </c>
      <c r="B4">
        <v>44</v>
      </c>
      <c r="D4" s="3" t="s">
        <v>45</v>
      </c>
      <c r="E4">
        <v>49</v>
      </c>
    </row>
    <row r="5" spans="1:5">
      <c r="A5" s="3" t="s">
        <v>49</v>
      </c>
      <c r="B5">
        <v>3</v>
      </c>
      <c r="D5" s="3" t="s">
        <v>49</v>
      </c>
      <c r="E5">
        <v>4</v>
      </c>
    </row>
    <row r="6" spans="1:5">
      <c r="A6" s="3" t="s">
        <v>37</v>
      </c>
      <c r="B6">
        <v>65</v>
      </c>
      <c r="D6" s="3" t="s">
        <v>37</v>
      </c>
      <c r="E6">
        <v>60</v>
      </c>
    </row>
    <row r="7" spans="1:5">
      <c r="A7" s="3" t="s">
        <v>31</v>
      </c>
      <c r="B7">
        <v>156</v>
      </c>
      <c r="D7" s="3" t="s">
        <v>31</v>
      </c>
      <c r="E7">
        <v>155</v>
      </c>
    </row>
    <row r="8" spans="1:5">
      <c r="A8" s="3" t="s">
        <v>2597</v>
      </c>
      <c r="B8">
        <v>268</v>
      </c>
      <c r="D8" s="3" t="s">
        <v>2597</v>
      </c>
      <c r="E8">
        <v>268</v>
      </c>
    </row>
    <row r="12" spans="1:5">
      <c r="A12" s="12" t="s">
        <v>3315</v>
      </c>
    </row>
    <row r="13" spans="1:5">
      <c r="A13">
        <v>2017</v>
      </c>
      <c r="D13">
        <v>2025</v>
      </c>
    </row>
    <row r="14" spans="1:5">
      <c r="A14" t="s">
        <v>2630</v>
      </c>
      <c r="B14" t="s">
        <v>3325</v>
      </c>
      <c r="D14" t="s">
        <v>2630</v>
      </c>
      <c r="E14" t="s">
        <v>3325</v>
      </c>
    </row>
    <row r="15" spans="1:5">
      <c r="A15" t="s">
        <v>45</v>
      </c>
      <c r="B15">
        <v>44</v>
      </c>
      <c r="D15" t="s">
        <v>45</v>
      </c>
      <c r="E15">
        <v>49</v>
      </c>
    </row>
    <row r="16" spans="1:5">
      <c r="A16" t="s">
        <v>49</v>
      </c>
      <c r="B16">
        <v>3</v>
      </c>
      <c r="D16" t="s">
        <v>49</v>
      </c>
      <c r="E16">
        <v>4</v>
      </c>
    </row>
    <row r="17" spans="1:5">
      <c r="A17" t="s">
        <v>37</v>
      </c>
      <c r="B17">
        <v>65</v>
      </c>
      <c r="D17" t="s">
        <v>37</v>
      </c>
      <c r="E17">
        <v>60</v>
      </c>
    </row>
    <row r="18" spans="1:5">
      <c r="A18" t="s">
        <v>31</v>
      </c>
      <c r="B18">
        <v>156</v>
      </c>
      <c r="D18" t="s">
        <v>31</v>
      </c>
      <c r="E18">
        <v>155</v>
      </c>
    </row>
    <row r="19" spans="1:5">
      <c r="A19" t="s">
        <v>2597</v>
      </c>
      <c r="B19">
        <v>268</v>
      </c>
      <c r="D19" t="s">
        <v>2597</v>
      </c>
      <c r="E19">
        <v>268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8E02C-AF58-4FC9-9606-14D08B38367A}">
  <sheetPr>
    <tabColor rgb="FFFFC000"/>
  </sheetPr>
  <dimension ref="A1:H11"/>
  <sheetViews>
    <sheetView workbookViewId="0">
      <selection activeCell="H5" sqref="H5"/>
    </sheetView>
  </sheetViews>
  <sheetFormatPr defaultRowHeight="14.45"/>
  <cols>
    <col min="1" max="1" width="30.140625" bestFit="1" customWidth="1"/>
    <col min="2" max="5" width="18.7109375" bestFit="1" customWidth="1"/>
    <col min="6" max="6" width="10.28515625" bestFit="1" customWidth="1"/>
    <col min="7" max="7" width="11.7109375" bestFit="1" customWidth="1"/>
  </cols>
  <sheetData>
    <row r="1" spans="1:8">
      <c r="A1" s="2" t="s">
        <v>3326</v>
      </c>
      <c r="B1" t="s">
        <v>2599</v>
      </c>
    </row>
    <row r="3" spans="1:8">
      <c r="A3" s="2" t="s">
        <v>3327</v>
      </c>
      <c r="B3" s="2" t="s">
        <v>3328</v>
      </c>
    </row>
    <row r="4" spans="1:8">
      <c r="A4" s="2" t="s">
        <v>3329</v>
      </c>
      <c r="B4" t="s">
        <v>45</v>
      </c>
      <c r="C4" t="s">
        <v>49</v>
      </c>
      <c r="D4" t="s">
        <v>37</v>
      </c>
      <c r="E4" t="s">
        <v>31</v>
      </c>
      <c r="F4" t="s">
        <v>2597</v>
      </c>
    </row>
    <row r="5" spans="1:8">
      <c r="A5" t="s">
        <v>45</v>
      </c>
      <c r="B5" s="23">
        <v>11</v>
      </c>
      <c r="E5" s="21"/>
      <c r="F5">
        <v>11</v>
      </c>
      <c r="G5" t="s">
        <v>3330</v>
      </c>
      <c r="H5" t="s">
        <v>3331</v>
      </c>
    </row>
    <row r="6" spans="1:8">
      <c r="A6" t="s">
        <v>49</v>
      </c>
      <c r="C6" s="23">
        <v>3</v>
      </c>
      <c r="F6">
        <v>3</v>
      </c>
      <c r="G6">
        <f>F6+F5+F7</f>
        <v>50</v>
      </c>
      <c r="H6" s="17">
        <f>G6/F9</f>
        <v>0.86206896551724133</v>
      </c>
    </row>
    <row r="7" spans="1:8">
      <c r="A7" t="s">
        <v>37</v>
      </c>
      <c r="B7" s="21">
        <v>1</v>
      </c>
      <c r="C7" s="20"/>
      <c r="D7" s="23">
        <v>35</v>
      </c>
      <c r="F7">
        <v>36</v>
      </c>
    </row>
    <row r="8" spans="1:8">
      <c r="A8" t="s">
        <v>31</v>
      </c>
      <c r="B8" s="20">
        <v>1</v>
      </c>
      <c r="D8" s="20">
        <v>1</v>
      </c>
      <c r="E8" s="23">
        <v>6</v>
      </c>
      <c r="F8">
        <v>8</v>
      </c>
    </row>
    <row r="9" spans="1:8">
      <c r="A9" t="s">
        <v>2597</v>
      </c>
      <c r="B9">
        <v>13</v>
      </c>
      <c r="C9">
        <v>3</v>
      </c>
      <c r="D9">
        <v>36</v>
      </c>
      <c r="E9">
        <v>6</v>
      </c>
      <c r="F9">
        <v>58</v>
      </c>
    </row>
    <row r="10" spans="1:8">
      <c r="B10" t="s">
        <v>3332</v>
      </c>
      <c r="C10">
        <f>C9+B9+D9</f>
        <v>52</v>
      </c>
    </row>
    <row r="11" spans="1:8">
      <c r="C11" s="17">
        <f>C10/F9</f>
        <v>0.89655172413793105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ED397-8A73-4EDB-8079-3F93F6471AFF}">
  <sheetPr>
    <tabColor rgb="FF92D050"/>
  </sheetPr>
  <dimension ref="A1:AE1017"/>
  <sheetViews>
    <sheetView topLeftCell="O1" workbookViewId="0">
      <selection activeCell="R1" sqref="R1:S1"/>
    </sheetView>
  </sheetViews>
  <sheetFormatPr defaultRowHeight="15" customHeight="1"/>
  <cols>
    <col min="1" max="1" width="25.7109375" bestFit="1" customWidth="1"/>
    <col min="2" max="2" width="7.85546875" hidden="1" customWidth="1"/>
    <col min="3" max="3" width="9.140625" hidden="1" customWidth="1"/>
    <col min="4" max="4" width="17.28515625" hidden="1" customWidth="1"/>
    <col min="5" max="5" width="17" style="9" hidden="1" customWidth="1"/>
    <col min="6" max="6" width="0" hidden="1" customWidth="1"/>
    <col min="7" max="7" width="44.7109375" style="36" hidden="1" customWidth="1"/>
    <col min="8" max="8" width="19.7109375" hidden="1" customWidth="1"/>
    <col min="9" max="14" width="0" hidden="1" customWidth="1"/>
    <col min="15" max="15" width="50.28515625" style="24" customWidth="1"/>
    <col min="17" max="17" width="19.85546875" customWidth="1"/>
    <col min="18" max="19" width="15.42578125" style="29" customWidth="1"/>
    <col min="20" max="20" width="16.85546875" customWidth="1"/>
    <col min="21" max="21" width="19.140625" style="34" customWidth="1"/>
    <col min="22" max="22" width="19.140625" customWidth="1"/>
    <col min="23" max="23" width="9.140625" bestFit="1" customWidth="1"/>
    <col min="26" max="26" width="9.140625" style="34"/>
    <col min="29" max="29" width="9.140625" style="29"/>
  </cols>
  <sheetData>
    <row r="1" spans="1:29">
      <c r="A1" s="10" t="s">
        <v>3319</v>
      </c>
      <c r="B1" s="10" t="s">
        <v>19</v>
      </c>
      <c r="C1" s="10" t="s">
        <v>3321</v>
      </c>
      <c r="D1" s="10">
        <v>2017</v>
      </c>
      <c r="E1" s="11">
        <v>2025</v>
      </c>
      <c r="F1" t="s">
        <v>2641</v>
      </c>
      <c r="G1" s="36" t="s">
        <v>24</v>
      </c>
      <c r="H1" t="s">
        <v>3319</v>
      </c>
      <c r="I1" s="37" t="s">
        <v>3333</v>
      </c>
      <c r="J1" t="s">
        <v>3319</v>
      </c>
      <c r="K1">
        <v>2024</v>
      </c>
      <c r="O1" s="26" t="s">
        <v>3334</v>
      </c>
      <c r="P1" s="1"/>
      <c r="Q1" s="1" t="s">
        <v>3319</v>
      </c>
      <c r="R1" s="44" t="s">
        <v>22</v>
      </c>
      <c r="S1" s="44" t="s">
        <v>23</v>
      </c>
      <c r="T1" s="1" t="s">
        <v>3335</v>
      </c>
      <c r="U1" s="46" t="s">
        <v>3336</v>
      </c>
      <c r="V1" s="1" t="s">
        <v>3337</v>
      </c>
      <c r="W1" s="1" t="s">
        <v>3338</v>
      </c>
      <c r="X1" s="1" t="s">
        <v>2610</v>
      </c>
      <c r="Y1" s="1" t="s">
        <v>19</v>
      </c>
      <c r="Z1" s="34" t="s">
        <v>3339</v>
      </c>
      <c r="AA1" t="s">
        <v>3340</v>
      </c>
      <c r="AB1" t="s">
        <v>3323</v>
      </c>
      <c r="AC1" s="29" t="s">
        <v>3341</v>
      </c>
    </row>
    <row r="2" spans="1:29">
      <c r="A2" s="10" t="s">
        <v>28</v>
      </c>
      <c r="B2" s="10" t="s">
        <v>29</v>
      </c>
      <c r="C2" s="10" t="s">
        <v>30</v>
      </c>
      <c r="D2" s="10" t="s">
        <v>31</v>
      </c>
      <c r="E2" s="11" t="s">
        <v>31</v>
      </c>
      <c r="F2" t="b">
        <f t="shared" ref="F2:F33" si="0">E2=D2</f>
        <v>1</v>
      </c>
      <c r="G2"/>
      <c r="H2" t="s">
        <v>28</v>
      </c>
      <c r="I2" s="35" t="s">
        <v>31</v>
      </c>
      <c r="J2" t="s">
        <v>28</v>
      </c>
      <c r="K2" t="s">
        <v>31</v>
      </c>
      <c r="M2" t="b">
        <f t="shared" ref="M2:M33" si="1">I2=K2</f>
        <v>1</v>
      </c>
      <c r="P2" s="1">
        <v>70</v>
      </c>
      <c r="Q2" s="1" t="s">
        <v>28</v>
      </c>
      <c r="R2" s="44" t="s">
        <v>31</v>
      </c>
      <c r="S2" s="45" t="s">
        <v>31</v>
      </c>
      <c r="T2" s="1" t="s">
        <v>31</v>
      </c>
      <c r="U2" s="46" t="s">
        <v>31</v>
      </c>
      <c r="V2" s="39" t="s">
        <v>31</v>
      </c>
      <c r="W2" s="1"/>
      <c r="X2" s="1" t="s">
        <v>30</v>
      </c>
      <c r="Y2" s="1" t="s">
        <v>29</v>
      </c>
      <c r="Z2" s="34" t="b">
        <f t="shared" ref="Z2:Z33" si="2">R2=U2</f>
        <v>1</v>
      </c>
      <c r="AC2" s="29" t="b">
        <f>R2=S2</f>
        <v>1</v>
      </c>
    </row>
    <row r="3" spans="1:29">
      <c r="A3" s="10" t="s">
        <v>32</v>
      </c>
      <c r="B3" s="10" t="s">
        <v>29</v>
      </c>
      <c r="C3" s="10" t="s">
        <v>30</v>
      </c>
      <c r="D3" s="10" t="s">
        <v>31</v>
      </c>
      <c r="E3" s="11" t="s">
        <v>31</v>
      </c>
      <c r="F3" t="b">
        <f t="shared" si="0"/>
        <v>1</v>
      </c>
      <c r="G3"/>
      <c r="H3" t="s">
        <v>32</v>
      </c>
      <c r="I3" s="35" t="s">
        <v>31</v>
      </c>
      <c r="J3" t="s">
        <v>32</v>
      </c>
      <c r="K3" t="s">
        <v>31</v>
      </c>
      <c r="M3" t="b">
        <f t="shared" si="1"/>
        <v>1</v>
      </c>
      <c r="P3" s="1">
        <v>75</v>
      </c>
      <c r="Q3" s="1" t="s">
        <v>32</v>
      </c>
      <c r="R3" s="44" t="s">
        <v>31</v>
      </c>
      <c r="S3" s="45" t="s">
        <v>31</v>
      </c>
      <c r="T3" s="1" t="s">
        <v>31</v>
      </c>
      <c r="U3" s="46" t="s">
        <v>31</v>
      </c>
      <c r="V3" s="39" t="s">
        <v>31</v>
      </c>
      <c r="W3" s="1"/>
      <c r="X3" s="1" t="s">
        <v>30</v>
      </c>
      <c r="Y3" s="1" t="s">
        <v>29</v>
      </c>
      <c r="Z3" s="34" t="b">
        <f t="shared" si="2"/>
        <v>1</v>
      </c>
      <c r="AC3" s="29" t="b">
        <f t="shared" ref="AC3:AC66" si="3">R3=S3</f>
        <v>1</v>
      </c>
    </row>
    <row r="4" spans="1:29">
      <c r="A4" s="10" t="s">
        <v>33</v>
      </c>
      <c r="B4" s="10" t="s">
        <v>29</v>
      </c>
      <c r="C4" s="10" t="s">
        <v>30</v>
      </c>
      <c r="D4" s="10" t="s">
        <v>31</v>
      </c>
      <c r="E4" s="11" t="s">
        <v>31</v>
      </c>
      <c r="F4" t="b">
        <f t="shared" si="0"/>
        <v>1</v>
      </c>
      <c r="G4"/>
      <c r="H4" t="s">
        <v>33</v>
      </c>
      <c r="I4" s="35" t="s">
        <v>31</v>
      </c>
      <c r="J4" t="s">
        <v>33</v>
      </c>
      <c r="K4" t="s">
        <v>31</v>
      </c>
      <c r="M4" t="b">
        <f t="shared" si="1"/>
        <v>1</v>
      </c>
      <c r="P4" s="1">
        <v>76</v>
      </c>
      <c r="Q4" s="1" t="s">
        <v>33</v>
      </c>
      <c r="R4" s="44" t="s">
        <v>31</v>
      </c>
      <c r="S4" s="45" t="s">
        <v>31</v>
      </c>
      <c r="T4" s="1" t="s">
        <v>31</v>
      </c>
      <c r="U4" s="46" t="s">
        <v>31</v>
      </c>
      <c r="V4" s="39" t="s">
        <v>31</v>
      </c>
      <c r="W4" s="1"/>
      <c r="X4" s="1" t="s">
        <v>30</v>
      </c>
      <c r="Y4" s="1" t="s">
        <v>29</v>
      </c>
      <c r="Z4" s="34" t="b">
        <f t="shared" si="2"/>
        <v>1</v>
      </c>
      <c r="AC4" s="29" t="b">
        <f t="shared" si="3"/>
        <v>1</v>
      </c>
    </row>
    <row r="5" spans="1:29">
      <c r="A5" s="10" t="s">
        <v>34</v>
      </c>
      <c r="B5" s="10" t="s">
        <v>29</v>
      </c>
      <c r="C5" s="10" t="s">
        <v>36</v>
      </c>
      <c r="D5" s="10" t="s">
        <v>31</v>
      </c>
      <c r="E5" s="11" t="s">
        <v>31</v>
      </c>
      <c r="F5" t="b">
        <f t="shared" si="0"/>
        <v>1</v>
      </c>
      <c r="G5" t="s">
        <v>3342</v>
      </c>
      <c r="H5" t="s">
        <v>34</v>
      </c>
      <c r="I5" t="s">
        <v>37</v>
      </c>
      <c r="J5" t="s">
        <v>34</v>
      </c>
      <c r="K5" t="s">
        <v>37</v>
      </c>
      <c r="M5" t="b">
        <f t="shared" si="1"/>
        <v>1</v>
      </c>
      <c r="P5" s="1">
        <v>81</v>
      </c>
      <c r="Q5" s="1" t="s">
        <v>34</v>
      </c>
      <c r="R5" s="44" t="s">
        <v>37</v>
      </c>
      <c r="S5" s="45" t="s">
        <v>37</v>
      </c>
      <c r="T5" s="1" t="s">
        <v>37</v>
      </c>
      <c r="U5" s="46" t="s">
        <v>37</v>
      </c>
      <c r="V5" s="39" t="s">
        <v>37</v>
      </c>
      <c r="W5" s="1"/>
      <c r="X5" s="1" t="s">
        <v>36</v>
      </c>
      <c r="Y5" s="1" t="s">
        <v>35</v>
      </c>
      <c r="Z5" s="34" t="b">
        <f t="shared" si="2"/>
        <v>1</v>
      </c>
      <c r="AC5" s="29" t="b">
        <f t="shared" si="3"/>
        <v>1</v>
      </c>
    </row>
    <row r="6" spans="1:29">
      <c r="A6" s="10" t="s">
        <v>38</v>
      </c>
      <c r="B6" s="10" t="s">
        <v>29</v>
      </c>
      <c r="C6" s="10" t="s">
        <v>36</v>
      </c>
      <c r="D6" s="10" t="s">
        <v>31</v>
      </c>
      <c r="E6" s="11" t="s">
        <v>31</v>
      </c>
      <c r="F6" t="b">
        <f t="shared" si="0"/>
        <v>1</v>
      </c>
      <c r="G6"/>
      <c r="H6" t="s">
        <v>38</v>
      </c>
      <c r="I6" s="35" t="s">
        <v>31</v>
      </c>
      <c r="J6" t="s">
        <v>38</v>
      </c>
      <c r="K6" t="s">
        <v>31</v>
      </c>
      <c r="M6" t="b">
        <f t="shared" si="1"/>
        <v>1</v>
      </c>
      <c r="P6" s="1">
        <v>59</v>
      </c>
      <c r="Q6" s="1" t="s">
        <v>38</v>
      </c>
      <c r="R6" s="44" t="s">
        <v>31</v>
      </c>
      <c r="S6" s="45" t="s">
        <v>31</v>
      </c>
      <c r="T6" s="1" t="s">
        <v>31</v>
      </c>
      <c r="U6" s="46" t="s">
        <v>31</v>
      </c>
      <c r="V6" s="39" t="s">
        <v>31</v>
      </c>
      <c r="W6" s="1"/>
      <c r="X6" s="1" t="s">
        <v>36</v>
      </c>
      <c r="Y6" s="1" t="s">
        <v>29</v>
      </c>
      <c r="Z6" s="34" t="b">
        <f t="shared" si="2"/>
        <v>1</v>
      </c>
      <c r="AC6" s="29" t="b">
        <f t="shared" si="3"/>
        <v>1</v>
      </c>
    </row>
    <row r="7" spans="1:29">
      <c r="A7" s="10" t="s">
        <v>39</v>
      </c>
      <c r="B7" s="10" t="s">
        <v>29</v>
      </c>
      <c r="C7" s="10" t="s">
        <v>30</v>
      </c>
      <c r="D7" s="10" t="s">
        <v>31</v>
      </c>
      <c r="E7" s="11" t="s">
        <v>31</v>
      </c>
      <c r="F7" t="b">
        <f t="shared" si="0"/>
        <v>1</v>
      </c>
      <c r="G7"/>
      <c r="H7" t="s">
        <v>39</v>
      </c>
      <c r="I7" s="35" t="s">
        <v>31</v>
      </c>
      <c r="J7" t="s">
        <v>39</v>
      </c>
      <c r="K7" t="s">
        <v>31</v>
      </c>
      <c r="M7" t="b">
        <f t="shared" si="1"/>
        <v>1</v>
      </c>
      <c r="P7" s="1">
        <v>1</v>
      </c>
      <c r="Q7" s="1" t="s">
        <v>39</v>
      </c>
      <c r="R7" s="44" t="s">
        <v>31</v>
      </c>
      <c r="S7" s="45" t="s">
        <v>31</v>
      </c>
      <c r="T7" s="1" t="s">
        <v>31</v>
      </c>
      <c r="U7" s="46" t="s">
        <v>31</v>
      </c>
      <c r="V7" s="39" t="s">
        <v>31</v>
      </c>
      <c r="W7" s="1"/>
      <c r="X7" s="1" t="s">
        <v>30</v>
      </c>
      <c r="Y7" s="1" t="s">
        <v>29</v>
      </c>
      <c r="Z7" s="34" t="b">
        <f t="shared" si="2"/>
        <v>1</v>
      </c>
      <c r="AC7" s="29" t="b">
        <f t="shared" si="3"/>
        <v>1</v>
      </c>
    </row>
    <row r="8" spans="1:29">
      <c r="A8" s="10" t="s">
        <v>40</v>
      </c>
      <c r="B8" s="10" t="s">
        <v>29</v>
      </c>
      <c r="C8" s="10" t="s">
        <v>36</v>
      </c>
      <c r="D8" s="10" t="s">
        <v>31</v>
      </c>
      <c r="E8" s="11" t="s">
        <v>31</v>
      </c>
      <c r="F8" t="b">
        <f t="shared" si="0"/>
        <v>1</v>
      </c>
      <c r="G8"/>
      <c r="H8" t="s">
        <v>40</v>
      </c>
      <c r="I8" s="35" t="s">
        <v>31</v>
      </c>
      <c r="J8" t="s">
        <v>40</v>
      </c>
      <c r="K8" t="s">
        <v>31</v>
      </c>
      <c r="M8" t="b">
        <f t="shared" si="1"/>
        <v>1</v>
      </c>
      <c r="P8" s="1">
        <v>26</v>
      </c>
      <c r="Q8" s="1" t="s">
        <v>40</v>
      </c>
      <c r="R8" s="44" t="s">
        <v>31</v>
      </c>
      <c r="S8" s="45" t="s">
        <v>31</v>
      </c>
      <c r="T8" s="1" t="s">
        <v>31</v>
      </c>
      <c r="U8" s="46" t="s">
        <v>31</v>
      </c>
      <c r="V8" s="39" t="s">
        <v>31</v>
      </c>
      <c r="W8" s="1"/>
      <c r="X8" s="1" t="s">
        <v>36</v>
      </c>
      <c r="Y8" s="1" t="s">
        <v>29</v>
      </c>
      <c r="Z8" s="34" t="b">
        <f t="shared" si="2"/>
        <v>1</v>
      </c>
      <c r="AC8" s="29" t="b">
        <f t="shared" si="3"/>
        <v>1</v>
      </c>
    </row>
    <row r="9" spans="1:29">
      <c r="A9" s="10" t="s">
        <v>41</v>
      </c>
      <c r="B9" s="10" t="s">
        <v>35</v>
      </c>
      <c r="C9" s="10" t="s">
        <v>30</v>
      </c>
      <c r="D9" s="10" t="s">
        <v>37</v>
      </c>
      <c r="E9" s="11" t="s">
        <v>37</v>
      </c>
      <c r="F9" t="b">
        <f t="shared" si="0"/>
        <v>1</v>
      </c>
      <c r="G9"/>
      <c r="H9" t="s">
        <v>41</v>
      </c>
      <c r="I9" s="35" t="s">
        <v>37</v>
      </c>
      <c r="J9" t="s">
        <v>41</v>
      </c>
      <c r="K9" t="s">
        <v>37</v>
      </c>
      <c r="M9" t="b">
        <f t="shared" si="1"/>
        <v>1</v>
      </c>
      <c r="P9" s="1">
        <v>121</v>
      </c>
      <c r="Q9" s="1" t="s">
        <v>41</v>
      </c>
      <c r="R9" s="44" t="s">
        <v>37</v>
      </c>
      <c r="S9" s="45" t="s">
        <v>37</v>
      </c>
      <c r="T9" s="1" t="s">
        <v>37</v>
      </c>
      <c r="U9" s="46" t="s">
        <v>37</v>
      </c>
      <c r="V9" s="39" t="s">
        <v>37</v>
      </c>
      <c r="W9" s="1" t="s">
        <v>3343</v>
      </c>
      <c r="X9" s="1" t="s">
        <v>30</v>
      </c>
      <c r="Y9" s="1" t="s">
        <v>42</v>
      </c>
      <c r="Z9" s="34" t="b">
        <f t="shared" si="2"/>
        <v>1</v>
      </c>
      <c r="AC9" s="29" t="b">
        <f t="shared" si="3"/>
        <v>1</v>
      </c>
    </row>
    <row r="10" spans="1:29">
      <c r="A10" s="10" t="s">
        <v>43</v>
      </c>
      <c r="B10" s="10" t="s">
        <v>29</v>
      </c>
      <c r="C10" s="10" t="s">
        <v>30</v>
      </c>
      <c r="D10" s="10" t="s">
        <v>31</v>
      </c>
      <c r="E10" s="11" t="s">
        <v>31</v>
      </c>
      <c r="F10" t="b">
        <f t="shared" si="0"/>
        <v>1</v>
      </c>
      <c r="G10"/>
      <c r="H10" t="s">
        <v>43</v>
      </c>
      <c r="I10" s="35" t="s">
        <v>31</v>
      </c>
      <c r="J10" t="s">
        <v>43</v>
      </c>
      <c r="K10" t="s">
        <v>31</v>
      </c>
      <c r="M10" t="b">
        <f t="shared" si="1"/>
        <v>1</v>
      </c>
      <c r="P10" s="1">
        <v>32</v>
      </c>
      <c r="Q10" s="1" t="s">
        <v>43</v>
      </c>
      <c r="R10" s="44" t="s">
        <v>31</v>
      </c>
      <c r="S10" s="45" t="s">
        <v>31</v>
      </c>
      <c r="T10" s="1" t="s">
        <v>31</v>
      </c>
      <c r="U10" s="46" t="s">
        <v>31</v>
      </c>
      <c r="V10" s="39" t="s">
        <v>31</v>
      </c>
      <c r="W10" s="1"/>
      <c r="X10" s="1" t="s">
        <v>30</v>
      </c>
      <c r="Y10" s="1" t="s">
        <v>29</v>
      </c>
      <c r="Z10" s="34" t="b">
        <f t="shared" si="2"/>
        <v>1</v>
      </c>
      <c r="AC10" s="29" t="b">
        <f t="shared" si="3"/>
        <v>1</v>
      </c>
    </row>
    <row r="11" spans="1:29">
      <c r="A11" s="10" t="s">
        <v>44</v>
      </c>
      <c r="B11" s="10" t="s">
        <v>29</v>
      </c>
      <c r="C11" s="10" t="s">
        <v>36</v>
      </c>
      <c r="D11" s="10" t="s">
        <v>31</v>
      </c>
      <c r="E11" s="11" t="s">
        <v>31</v>
      </c>
      <c r="F11" t="b">
        <f t="shared" si="0"/>
        <v>1</v>
      </c>
      <c r="G11"/>
      <c r="H11" t="s">
        <v>44</v>
      </c>
      <c r="I11" s="35" t="s">
        <v>31</v>
      </c>
      <c r="J11" t="s">
        <v>44</v>
      </c>
      <c r="K11" t="s">
        <v>31</v>
      </c>
      <c r="M11" t="b">
        <f t="shared" si="1"/>
        <v>1</v>
      </c>
      <c r="P11" s="1">
        <v>102</v>
      </c>
      <c r="Q11" s="1" t="s">
        <v>44</v>
      </c>
      <c r="R11" s="44" t="s">
        <v>37</v>
      </c>
      <c r="S11" s="45" t="s">
        <v>45</v>
      </c>
      <c r="T11" s="1" t="s">
        <v>37</v>
      </c>
      <c r="U11" s="46" t="s">
        <v>37</v>
      </c>
      <c r="V11" s="39" t="s">
        <v>45</v>
      </c>
      <c r="W11" s="1"/>
      <c r="X11" s="1" t="s">
        <v>36</v>
      </c>
      <c r="Y11" s="1" t="s">
        <v>29</v>
      </c>
      <c r="Z11" s="34" t="b">
        <f t="shared" si="2"/>
        <v>1</v>
      </c>
      <c r="AC11" s="29" t="b">
        <f>R11=S11</f>
        <v>0</v>
      </c>
    </row>
    <row r="12" spans="1:29">
      <c r="A12" s="10" t="s">
        <v>46</v>
      </c>
      <c r="B12" s="10" t="s">
        <v>60</v>
      </c>
      <c r="C12" s="10" t="s">
        <v>30</v>
      </c>
      <c r="D12" s="10" t="s">
        <v>31</v>
      </c>
      <c r="E12" s="11" t="s">
        <v>31</v>
      </c>
      <c r="F12" t="b">
        <f t="shared" si="0"/>
        <v>1</v>
      </c>
      <c r="G12" t="s">
        <v>3342</v>
      </c>
      <c r="H12" t="s">
        <v>46</v>
      </c>
      <c r="I12" s="35" t="s">
        <v>45</v>
      </c>
      <c r="J12" t="s">
        <v>46</v>
      </c>
      <c r="K12" t="s">
        <v>31</v>
      </c>
      <c r="M12" t="b">
        <f t="shared" si="1"/>
        <v>0</v>
      </c>
      <c r="P12" s="1">
        <v>122</v>
      </c>
      <c r="Q12" s="1" t="s">
        <v>46</v>
      </c>
      <c r="R12" s="44" t="s">
        <v>45</v>
      </c>
      <c r="S12" s="45" t="s">
        <v>45</v>
      </c>
      <c r="T12" s="1" t="s">
        <v>45</v>
      </c>
      <c r="U12" s="46" t="s">
        <v>45</v>
      </c>
      <c r="V12" s="39" t="s">
        <v>45</v>
      </c>
      <c r="W12" s="1" t="s">
        <v>3343</v>
      </c>
      <c r="X12" s="1" t="s">
        <v>30</v>
      </c>
      <c r="Y12" s="1" t="s">
        <v>29</v>
      </c>
      <c r="Z12" s="34" t="b">
        <f t="shared" si="2"/>
        <v>1</v>
      </c>
      <c r="AC12" s="29" t="b">
        <f t="shared" si="3"/>
        <v>1</v>
      </c>
    </row>
    <row r="13" spans="1:29">
      <c r="A13" s="10" t="s">
        <v>47</v>
      </c>
      <c r="B13" s="10" t="s">
        <v>29</v>
      </c>
      <c r="C13" s="10" t="s">
        <v>36</v>
      </c>
      <c r="D13" s="10" t="s">
        <v>31</v>
      </c>
      <c r="E13" s="11" t="s">
        <v>31</v>
      </c>
      <c r="F13" t="b">
        <f t="shared" si="0"/>
        <v>1</v>
      </c>
      <c r="G13"/>
      <c r="H13" t="s">
        <v>47</v>
      </c>
      <c r="I13" s="35" t="s">
        <v>37</v>
      </c>
      <c r="J13" t="s">
        <v>47</v>
      </c>
      <c r="K13" t="s">
        <v>37</v>
      </c>
      <c r="M13" t="b">
        <f t="shared" si="1"/>
        <v>1</v>
      </c>
      <c r="P13" s="1">
        <v>60</v>
      </c>
      <c r="Q13" s="1" t="s">
        <v>47</v>
      </c>
      <c r="R13" s="44" t="s">
        <v>37</v>
      </c>
      <c r="S13" s="45" t="s">
        <v>45</v>
      </c>
      <c r="T13" s="1" t="s">
        <v>37</v>
      </c>
      <c r="U13" s="46" t="s">
        <v>37</v>
      </c>
      <c r="V13" s="39" t="s">
        <v>45</v>
      </c>
      <c r="W13" s="1"/>
      <c r="X13" s="1" t="s">
        <v>36</v>
      </c>
      <c r="Y13" s="1" t="s">
        <v>29</v>
      </c>
      <c r="Z13" s="34" t="b">
        <f t="shared" si="2"/>
        <v>1</v>
      </c>
      <c r="AC13" s="29" t="b">
        <f t="shared" si="3"/>
        <v>0</v>
      </c>
    </row>
    <row r="14" spans="1:29">
      <c r="A14" s="10" t="s">
        <v>48</v>
      </c>
      <c r="B14" s="10" t="s">
        <v>29</v>
      </c>
      <c r="C14" s="10" t="s">
        <v>36</v>
      </c>
      <c r="D14" s="10" t="s">
        <v>37</v>
      </c>
      <c r="E14" s="11" t="s">
        <v>37</v>
      </c>
      <c r="F14" t="b">
        <f t="shared" si="0"/>
        <v>1</v>
      </c>
      <c r="G14"/>
      <c r="H14" t="s">
        <v>48</v>
      </c>
      <c r="I14" s="35" t="s">
        <v>49</v>
      </c>
      <c r="J14" t="s">
        <v>48</v>
      </c>
      <c r="K14" t="s">
        <v>49</v>
      </c>
      <c r="M14" t="b">
        <f t="shared" si="1"/>
        <v>1</v>
      </c>
      <c r="P14" s="1">
        <v>105</v>
      </c>
      <c r="Q14" s="1" t="s">
        <v>48</v>
      </c>
      <c r="R14" s="44" t="s">
        <v>49</v>
      </c>
      <c r="S14" s="45" t="s">
        <v>49</v>
      </c>
      <c r="T14" s="1" t="s">
        <v>49</v>
      </c>
      <c r="U14" s="46" t="s">
        <v>49</v>
      </c>
      <c r="V14" s="39" t="s">
        <v>49</v>
      </c>
      <c r="W14" s="1" t="s">
        <v>3344</v>
      </c>
      <c r="X14" s="1" t="s">
        <v>36</v>
      </c>
      <c r="Y14" s="1" t="s">
        <v>35</v>
      </c>
      <c r="Z14" s="34" t="b">
        <f t="shared" si="2"/>
        <v>1</v>
      </c>
      <c r="AC14" s="29" t="b">
        <f t="shared" si="3"/>
        <v>1</v>
      </c>
    </row>
    <row r="15" spans="1:29">
      <c r="A15" s="10" t="s">
        <v>50</v>
      </c>
      <c r="B15" s="10" t="s">
        <v>35</v>
      </c>
      <c r="C15" s="10" t="s">
        <v>36</v>
      </c>
      <c r="D15" s="10" t="s">
        <v>37</v>
      </c>
      <c r="E15" s="11" t="s">
        <v>37</v>
      </c>
      <c r="F15" t="b">
        <f t="shared" si="0"/>
        <v>1</v>
      </c>
      <c r="G15"/>
      <c r="H15" t="s">
        <v>50</v>
      </c>
      <c r="I15" s="35" t="s">
        <v>49</v>
      </c>
      <c r="J15" t="s">
        <v>50</v>
      </c>
      <c r="K15" t="s">
        <v>49</v>
      </c>
      <c r="M15" t="b">
        <f t="shared" si="1"/>
        <v>1</v>
      </c>
      <c r="P15" s="1">
        <v>88</v>
      </c>
      <c r="Q15" s="1" t="s">
        <v>50</v>
      </c>
      <c r="R15" s="44" t="s">
        <v>49</v>
      </c>
      <c r="S15" s="45" t="s">
        <v>49</v>
      </c>
      <c r="T15" s="1" t="s">
        <v>49</v>
      </c>
      <c r="U15" s="46" t="s">
        <v>49</v>
      </c>
      <c r="V15" s="39" t="s">
        <v>49</v>
      </c>
      <c r="W15" s="1" t="s">
        <v>3345</v>
      </c>
      <c r="X15" s="1" t="s">
        <v>36</v>
      </c>
      <c r="Y15" s="1" t="s">
        <v>35</v>
      </c>
      <c r="Z15" s="34" t="b">
        <f t="shared" si="2"/>
        <v>1</v>
      </c>
      <c r="AC15" s="29" t="b">
        <f t="shared" si="3"/>
        <v>1</v>
      </c>
    </row>
    <row r="16" spans="1:29">
      <c r="A16" s="10" t="s">
        <v>51</v>
      </c>
      <c r="B16" s="10" t="s">
        <v>42</v>
      </c>
      <c r="C16" s="10" t="s">
        <v>36</v>
      </c>
      <c r="D16" s="10" t="s">
        <v>31</v>
      </c>
      <c r="E16" s="11" t="s">
        <v>31</v>
      </c>
      <c r="F16" t="b">
        <f t="shared" si="0"/>
        <v>1</v>
      </c>
      <c r="G16"/>
      <c r="H16" t="s">
        <v>51</v>
      </c>
      <c r="I16" s="35" t="s">
        <v>31</v>
      </c>
      <c r="J16" t="s">
        <v>51</v>
      </c>
      <c r="K16" t="s">
        <v>31</v>
      </c>
      <c r="M16" t="b">
        <f t="shared" si="1"/>
        <v>1</v>
      </c>
      <c r="P16" s="1">
        <v>125</v>
      </c>
      <c r="Q16" s="1" t="s">
        <v>51</v>
      </c>
      <c r="R16" s="44" t="s">
        <v>31</v>
      </c>
      <c r="S16" s="45" t="s">
        <v>31</v>
      </c>
      <c r="T16" s="1" t="s">
        <v>31</v>
      </c>
      <c r="U16" s="46" t="s">
        <v>31</v>
      </c>
      <c r="V16" s="39" t="s">
        <v>31</v>
      </c>
      <c r="W16" s="1"/>
      <c r="X16" s="1" t="s">
        <v>36</v>
      </c>
      <c r="Y16" s="1" t="s">
        <v>42</v>
      </c>
      <c r="Z16" s="34" t="b">
        <f t="shared" si="2"/>
        <v>1</v>
      </c>
      <c r="AC16" s="29" t="b">
        <f t="shared" si="3"/>
        <v>1</v>
      </c>
    </row>
    <row r="17" spans="1:29">
      <c r="A17" s="10" t="s">
        <v>52</v>
      </c>
      <c r="B17" s="10" t="s">
        <v>29</v>
      </c>
      <c r="C17" s="10" t="s">
        <v>36</v>
      </c>
      <c r="D17" s="10" t="s">
        <v>37</v>
      </c>
      <c r="E17" s="11" t="s">
        <v>37</v>
      </c>
      <c r="F17" t="b">
        <f t="shared" si="0"/>
        <v>1</v>
      </c>
      <c r="G17"/>
      <c r="H17" t="s">
        <v>52</v>
      </c>
      <c r="I17" s="35" t="s">
        <v>37</v>
      </c>
      <c r="J17" t="s">
        <v>52</v>
      </c>
      <c r="K17" t="s">
        <v>37</v>
      </c>
      <c r="M17" t="b">
        <f t="shared" si="1"/>
        <v>1</v>
      </c>
      <c r="P17" s="1">
        <v>99</v>
      </c>
      <c r="Q17" s="1" t="s">
        <v>52</v>
      </c>
      <c r="R17" s="44" t="s">
        <v>31</v>
      </c>
      <c r="S17" s="45" t="s">
        <v>31</v>
      </c>
      <c r="T17" s="1" t="s">
        <v>31</v>
      </c>
      <c r="U17" s="46" t="s">
        <v>31</v>
      </c>
      <c r="V17" s="39" t="s">
        <v>31</v>
      </c>
      <c r="W17" s="1"/>
      <c r="X17" s="1" t="s">
        <v>36</v>
      </c>
      <c r="Y17" s="1" t="s">
        <v>42</v>
      </c>
      <c r="Z17" s="34" t="b">
        <f t="shared" si="2"/>
        <v>1</v>
      </c>
      <c r="AC17" s="29" t="b">
        <f t="shared" si="3"/>
        <v>1</v>
      </c>
    </row>
    <row r="18" spans="1:29">
      <c r="A18" s="10" t="s">
        <v>53</v>
      </c>
      <c r="B18" s="10" t="s">
        <v>42</v>
      </c>
      <c r="C18" s="10" t="s">
        <v>36</v>
      </c>
      <c r="D18" s="10" t="s">
        <v>31</v>
      </c>
      <c r="E18" s="11" t="s">
        <v>31</v>
      </c>
      <c r="F18" t="b">
        <f t="shared" si="0"/>
        <v>1</v>
      </c>
      <c r="G18"/>
      <c r="H18" t="s">
        <v>53</v>
      </c>
      <c r="I18" s="35" t="s">
        <v>31</v>
      </c>
      <c r="J18" t="s">
        <v>53</v>
      </c>
      <c r="K18" t="s">
        <v>31</v>
      </c>
      <c r="M18" t="b">
        <f t="shared" si="1"/>
        <v>1</v>
      </c>
      <c r="P18" s="1">
        <v>127</v>
      </c>
      <c r="Q18" s="1" t="s">
        <v>53</v>
      </c>
      <c r="R18" s="44" t="s">
        <v>31</v>
      </c>
      <c r="S18" s="45" t="s">
        <v>31</v>
      </c>
      <c r="T18" s="1" t="s">
        <v>31</v>
      </c>
      <c r="U18" s="46" t="s">
        <v>31</v>
      </c>
      <c r="V18" s="39" t="s">
        <v>31</v>
      </c>
      <c r="W18" s="1"/>
      <c r="X18" s="1" t="s">
        <v>36</v>
      </c>
      <c r="Y18" s="1" t="s">
        <v>54</v>
      </c>
      <c r="Z18" s="34" t="b">
        <f t="shared" si="2"/>
        <v>1</v>
      </c>
      <c r="AC18" s="29" t="b">
        <f t="shared" si="3"/>
        <v>1</v>
      </c>
    </row>
    <row r="19" spans="1:29">
      <c r="A19" s="10" t="s">
        <v>55</v>
      </c>
      <c r="B19" s="10" t="s">
        <v>29</v>
      </c>
      <c r="C19" s="10" t="s">
        <v>36</v>
      </c>
      <c r="D19" s="10" t="s">
        <v>37</v>
      </c>
      <c r="E19" s="11" t="s">
        <v>37</v>
      </c>
      <c r="F19" t="b">
        <f t="shared" si="0"/>
        <v>1</v>
      </c>
      <c r="G19"/>
      <c r="H19" t="s">
        <v>55</v>
      </c>
      <c r="I19" s="35" t="s">
        <v>37</v>
      </c>
      <c r="J19" t="s">
        <v>55</v>
      </c>
      <c r="K19" t="s">
        <v>37</v>
      </c>
      <c r="M19" t="b">
        <f t="shared" si="1"/>
        <v>1</v>
      </c>
      <c r="P19" s="1">
        <v>90</v>
      </c>
      <c r="Q19" s="1" t="s">
        <v>55</v>
      </c>
      <c r="R19" s="44" t="s">
        <v>31</v>
      </c>
      <c r="S19" s="45" t="s">
        <v>31</v>
      </c>
      <c r="T19" s="1" t="s">
        <v>31</v>
      </c>
      <c r="U19" s="46" t="s">
        <v>31</v>
      </c>
      <c r="V19" s="39" t="s">
        <v>31</v>
      </c>
      <c r="W19" s="1"/>
      <c r="X19" s="1" t="s">
        <v>36</v>
      </c>
      <c r="Y19" s="1" t="s">
        <v>54</v>
      </c>
      <c r="Z19" s="34" t="b">
        <f t="shared" si="2"/>
        <v>1</v>
      </c>
      <c r="AC19" s="29" t="b">
        <f t="shared" si="3"/>
        <v>1</v>
      </c>
    </row>
    <row r="20" spans="1:29">
      <c r="A20" s="10" t="s">
        <v>56</v>
      </c>
      <c r="B20" s="10" t="s">
        <v>42</v>
      </c>
      <c r="C20" s="10" t="s">
        <v>36</v>
      </c>
      <c r="D20" s="10" t="s">
        <v>31</v>
      </c>
      <c r="E20" s="11" t="s">
        <v>31</v>
      </c>
      <c r="F20" t="b">
        <f t="shared" si="0"/>
        <v>1</v>
      </c>
      <c r="G20"/>
      <c r="H20" t="s">
        <v>56</v>
      </c>
      <c r="I20" s="35" t="s">
        <v>31</v>
      </c>
      <c r="J20" t="s">
        <v>56</v>
      </c>
      <c r="K20" t="s">
        <v>31</v>
      </c>
      <c r="M20" t="b">
        <f t="shared" si="1"/>
        <v>1</v>
      </c>
      <c r="P20" s="1">
        <v>129</v>
      </c>
      <c r="Q20" s="1" t="s">
        <v>56</v>
      </c>
      <c r="R20" s="44" t="s">
        <v>31</v>
      </c>
      <c r="S20" s="45" t="s">
        <v>31</v>
      </c>
      <c r="T20" s="1" t="s">
        <v>31</v>
      </c>
      <c r="U20" s="46" t="s">
        <v>31</v>
      </c>
      <c r="V20" s="39" t="s">
        <v>31</v>
      </c>
      <c r="W20" s="1"/>
      <c r="X20" s="1" t="s">
        <v>36</v>
      </c>
      <c r="Y20" s="1" t="s">
        <v>54</v>
      </c>
      <c r="Z20" s="34" t="b">
        <f t="shared" si="2"/>
        <v>1</v>
      </c>
      <c r="AC20" s="29" t="b">
        <f t="shared" si="3"/>
        <v>1</v>
      </c>
    </row>
    <row r="21" spans="1:29">
      <c r="A21" s="10" t="s">
        <v>57</v>
      </c>
      <c r="B21" s="10" t="s">
        <v>29</v>
      </c>
      <c r="C21" s="10" t="s">
        <v>36</v>
      </c>
      <c r="D21" s="10" t="s">
        <v>31</v>
      </c>
      <c r="E21" s="11" t="s">
        <v>31</v>
      </c>
      <c r="F21" t="b">
        <f t="shared" si="0"/>
        <v>1</v>
      </c>
      <c r="G21"/>
      <c r="H21" t="s">
        <v>57</v>
      </c>
      <c r="I21" s="35" t="s">
        <v>31</v>
      </c>
      <c r="J21" t="s">
        <v>57</v>
      </c>
      <c r="K21" t="s">
        <v>31</v>
      </c>
      <c r="M21" t="b">
        <f t="shared" si="1"/>
        <v>1</v>
      </c>
      <c r="P21" s="1">
        <v>85</v>
      </c>
      <c r="Q21" s="1" t="s">
        <v>57</v>
      </c>
      <c r="R21" s="44" t="s">
        <v>31</v>
      </c>
      <c r="S21" s="45" t="s">
        <v>31</v>
      </c>
      <c r="T21" s="1" t="s">
        <v>31</v>
      </c>
      <c r="U21" s="46" t="s">
        <v>31</v>
      </c>
      <c r="V21" s="39" t="s">
        <v>31</v>
      </c>
      <c r="W21" s="1"/>
      <c r="X21" s="1" t="s">
        <v>36</v>
      </c>
      <c r="Y21" s="1" t="s">
        <v>35</v>
      </c>
      <c r="Z21" s="34" t="b">
        <f t="shared" si="2"/>
        <v>1</v>
      </c>
      <c r="AC21" s="29" t="b">
        <f t="shared" si="3"/>
        <v>1</v>
      </c>
    </row>
    <row r="22" spans="1:29">
      <c r="A22" s="10" t="s">
        <v>58</v>
      </c>
      <c r="B22" s="10" t="s">
        <v>54</v>
      </c>
      <c r="C22" s="10" t="s">
        <v>36</v>
      </c>
      <c r="D22" s="10" t="s">
        <v>31</v>
      </c>
      <c r="E22" s="11" t="s">
        <v>31</v>
      </c>
      <c r="F22" t="b">
        <f t="shared" si="0"/>
        <v>1</v>
      </c>
      <c r="G22"/>
      <c r="H22" t="s">
        <v>58</v>
      </c>
      <c r="I22" s="35" t="s">
        <v>31</v>
      </c>
      <c r="J22" t="s">
        <v>58</v>
      </c>
      <c r="K22" t="s">
        <v>31</v>
      </c>
      <c r="M22" t="b">
        <f t="shared" si="1"/>
        <v>1</v>
      </c>
      <c r="P22" s="1">
        <v>106</v>
      </c>
      <c r="Q22" s="1" t="s">
        <v>58</v>
      </c>
      <c r="R22" s="44" t="s">
        <v>31</v>
      </c>
      <c r="S22" s="45" t="s">
        <v>31</v>
      </c>
      <c r="T22" s="1" t="s">
        <v>31</v>
      </c>
      <c r="U22" s="46" t="s">
        <v>31</v>
      </c>
      <c r="V22" s="39" t="s">
        <v>31</v>
      </c>
      <c r="W22" s="1"/>
      <c r="X22" s="1" t="s">
        <v>36</v>
      </c>
      <c r="Y22" s="1" t="s">
        <v>54</v>
      </c>
      <c r="Z22" s="34" t="b">
        <f t="shared" si="2"/>
        <v>1</v>
      </c>
      <c r="AC22" s="29" t="b">
        <f t="shared" si="3"/>
        <v>1</v>
      </c>
    </row>
    <row r="23" spans="1:29">
      <c r="A23" s="10" t="s">
        <v>59</v>
      </c>
      <c r="B23" s="10" t="s">
        <v>42</v>
      </c>
      <c r="C23" s="10" t="s">
        <v>36</v>
      </c>
      <c r="D23" s="10" t="s">
        <v>49</v>
      </c>
      <c r="E23" s="11" t="s">
        <v>49</v>
      </c>
      <c r="F23" t="b">
        <f t="shared" si="0"/>
        <v>1</v>
      </c>
      <c r="G23"/>
      <c r="H23" t="s">
        <v>59</v>
      </c>
      <c r="I23" s="35" t="s">
        <v>49</v>
      </c>
      <c r="J23" t="s">
        <v>59</v>
      </c>
      <c r="K23" t="s">
        <v>49</v>
      </c>
      <c r="M23" t="b">
        <f t="shared" si="1"/>
        <v>1</v>
      </c>
      <c r="P23" s="1">
        <v>131</v>
      </c>
      <c r="Q23" s="1" t="s">
        <v>59</v>
      </c>
      <c r="R23" s="44" t="s">
        <v>49</v>
      </c>
      <c r="S23" s="45" t="s">
        <v>49</v>
      </c>
      <c r="T23" s="1" t="s">
        <v>49</v>
      </c>
      <c r="U23" s="46" t="s">
        <v>49</v>
      </c>
      <c r="V23" s="39" t="s">
        <v>49</v>
      </c>
      <c r="W23" s="1" t="s">
        <v>3346</v>
      </c>
      <c r="X23" s="1" t="s">
        <v>36</v>
      </c>
      <c r="Y23" s="1" t="s">
        <v>60</v>
      </c>
      <c r="Z23" s="34" t="b">
        <f t="shared" si="2"/>
        <v>1</v>
      </c>
      <c r="AC23" s="29" t="b">
        <f t="shared" si="3"/>
        <v>1</v>
      </c>
    </row>
    <row r="24" spans="1:29">
      <c r="A24" s="10" t="s">
        <v>61</v>
      </c>
      <c r="B24" s="10" t="s">
        <v>60</v>
      </c>
      <c r="C24" s="10" t="s">
        <v>36</v>
      </c>
      <c r="D24" s="10" t="s">
        <v>37</v>
      </c>
      <c r="E24" s="11" t="s">
        <v>37</v>
      </c>
      <c r="F24" t="b">
        <f t="shared" si="0"/>
        <v>1</v>
      </c>
      <c r="G24"/>
      <c r="H24" t="s">
        <v>61</v>
      </c>
      <c r="I24" s="35" t="s">
        <v>37</v>
      </c>
      <c r="J24" t="s">
        <v>61</v>
      </c>
      <c r="K24" t="s">
        <v>37</v>
      </c>
      <c r="M24" t="b">
        <f t="shared" si="1"/>
        <v>1</v>
      </c>
      <c r="P24" s="1">
        <v>126</v>
      </c>
      <c r="Q24" s="1" t="s">
        <v>61</v>
      </c>
      <c r="R24" s="44" t="s">
        <v>37</v>
      </c>
      <c r="S24" s="45" t="s">
        <v>37</v>
      </c>
      <c r="T24" s="1" t="s">
        <v>37</v>
      </c>
      <c r="U24" s="46" t="s">
        <v>37</v>
      </c>
      <c r="V24" s="39" t="s">
        <v>37</v>
      </c>
      <c r="W24" s="1"/>
      <c r="X24" s="1" t="s">
        <v>36</v>
      </c>
      <c r="Y24" s="1" t="s">
        <v>60</v>
      </c>
      <c r="Z24" s="34" t="b">
        <f t="shared" si="2"/>
        <v>1</v>
      </c>
      <c r="AC24" s="29" t="b">
        <f t="shared" si="3"/>
        <v>1</v>
      </c>
    </row>
    <row r="25" spans="1:29">
      <c r="A25" s="10" t="s">
        <v>62</v>
      </c>
      <c r="B25" s="10" t="s">
        <v>29</v>
      </c>
      <c r="C25" s="10" t="s">
        <v>36</v>
      </c>
      <c r="D25" s="10" t="s">
        <v>31</v>
      </c>
      <c r="E25" s="11" t="s">
        <v>31</v>
      </c>
      <c r="F25" t="b">
        <f t="shared" si="0"/>
        <v>1</v>
      </c>
      <c r="G25"/>
      <c r="H25" t="s">
        <v>62</v>
      </c>
      <c r="I25" s="35" t="s">
        <v>31</v>
      </c>
      <c r="J25" t="s">
        <v>62</v>
      </c>
      <c r="K25" t="s">
        <v>31</v>
      </c>
      <c r="M25" t="b">
        <f t="shared" si="1"/>
        <v>1</v>
      </c>
      <c r="P25" s="1">
        <v>52</v>
      </c>
      <c r="Q25" s="1" t="s">
        <v>62</v>
      </c>
      <c r="R25" s="44" t="s">
        <v>31</v>
      </c>
      <c r="S25" s="45" t="s">
        <v>31</v>
      </c>
      <c r="T25" s="1" t="s">
        <v>31</v>
      </c>
      <c r="U25" s="46" t="s">
        <v>31</v>
      </c>
      <c r="V25" s="39" t="s">
        <v>31</v>
      </c>
      <c r="W25" s="1"/>
      <c r="X25" s="1" t="s">
        <v>36</v>
      </c>
      <c r="Y25" s="1" t="s">
        <v>29</v>
      </c>
      <c r="Z25" s="34" t="b">
        <f t="shared" si="2"/>
        <v>1</v>
      </c>
      <c r="AC25" s="29" t="b">
        <f t="shared" si="3"/>
        <v>1</v>
      </c>
    </row>
    <row r="26" spans="1:29">
      <c r="A26" s="10" t="s">
        <v>63</v>
      </c>
      <c r="B26" s="10" t="s">
        <v>42</v>
      </c>
      <c r="C26" s="10" t="s">
        <v>30</v>
      </c>
      <c r="D26" s="10" t="s">
        <v>31</v>
      </c>
      <c r="E26" s="11" t="s">
        <v>31</v>
      </c>
      <c r="F26" t="b">
        <f t="shared" si="0"/>
        <v>1</v>
      </c>
      <c r="G26"/>
      <c r="H26" t="s">
        <v>63</v>
      </c>
      <c r="I26" s="35" t="s">
        <v>31</v>
      </c>
      <c r="J26" t="s">
        <v>63</v>
      </c>
      <c r="K26" t="s">
        <v>31</v>
      </c>
      <c r="M26" t="b">
        <f t="shared" si="1"/>
        <v>1</v>
      </c>
      <c r="P26" s="1">
        <v>111</v>
      </c>
      <c r="Q26" s="1" t="s">
        <v>63</v>
      </c>
      <c r="R26" s="44" t="s">
        <v>31</v>
      </c>
      <c r="S26" s="45" t="s">
        <v>31</v>
      </c>
      <c r="T26" s="1" t="s">
        <v>31</v>
      </c>
      <c r="U26" s="46" t="s">
        <v>31</v>
      </c>
      <c r="V26" s="39" t="s">
        <v>31</v>
      </c>
      <c r="W26" s="1" t="s">
        <v>3347</v>
      </c>
      <c r="X26" s="1" t="s">
        <v>30</v>
      </c>
      <c r="Y26" s="1" t="s">
        <v>29</v>
      </c>
      <c r="Z26" s="34" t="b">
        <f t="shared" si="2"/>
        <v>1</v>
      </c>
      <c r="AC26" s="29" t="b">
        <f t="shared" si="3"/>
        <v>1</v>
      </c>
    </row>
    <row r="27" spans="1:29">
      <c r="A27" s="10" t="s">
        <v>64</v>
      </c>
      <c r="B27" s="10" t="s">
        <v>29</v>
      </c>
      <c r="C27" s="10" t="s">
        <v>30</v>
      </c>
      <c r="D27" s="10" t="s">
        <v>49</v>
      </c>
      <c r="E27" s="11" t="s">
        <v>49</v>
      </c>
      <c r="F27" t="b">
        <f t="shared" si="0"/>
        <v>1</v>
      </c>
      <c r="G27"/>
      <c r="H27" t="s">
        <v>64</v>
      </c>
      <c r="I27" s="35" t="s">
        <v>49</v>
      </c>
      <c r="J27" t="s">
        <v>64</v>
      </c>
      <c r="K27" t="s">
        <v>49</v>
      </c>
      <c r="M27" t="b">
        <f t="shared" si="1"/>
        <v>1</v>
      </c>
      <c r="P27" s="1">
        <v>118</v>
      </c>
      <c r="Q27" s="1" t="s">
        <v>64</v>
      </c>
      <c r="R27" s="44" t="s">
        <v>49</v>
      </c>
      <c r="S27" s="45" t="s">
        <v>49</v>
      </c>
      <c r="T27" s="1" t="s">
        <v>49</v>
      </c>
      <c r="U27" s="46" t="s">
        <v>49</v>
      </c>
      <c r="V27" s="39" t="s">
        <v>49</v>
      </c>
      <c r="W27" s="1" t="s">
        <v>3343</v>
      </c>
      <c r="X27" s="1" t="s">
        <v>30</v>
      </c>
      <c r="Y27" s="1" t="s">
        <v>35</v>
      </c>
      <c r="Z27" s="34" t="b">
        <f t="shared" si="2"/>
        <v>1</v>
      </c>
      <c r="AC27" s="29" t="b">
        <f t="shared" si="3"/>
        <v>1</v>
      </c>
    </row>
    <row r="28" spans="1:29">
      <c r="A28" s="10" t="s">
        <v>65</v>
      </c>
      <c r="B28" s="10" t="s">
        <v>29</v>
      </c>
      <c r="C28" s="10" t="s">
        <v>30</v>
      </c>
      <c r="D28" s="10" t="s">
        <v>31</v>
      </c>
      <c r="E28" s="11" t="s">
        <v>31</v>
      </c>
      <c r="F28" t="b">
        <f t="shared" si="0"/>
        <v>1</v>
      </c>
      <c r="G28"/>
      <c r="H28" t="s">
        <v>65</v>
      </c>
      <c r="I28" s="35" t="s">
        <v>31</v>
      </c>
      <c r="J28" t="s">
        <v>65</v>
      </c>
      <c r="K28" t="s">
        <v>31</v>
      </c>
      <c r="M28" t="b">
        <f t="shared" si="1"/>
        <v>1</v>
      </c>
      <c r="P28" s="1">
        <v>61</v>
      </c>
      <c r="Q28" s="1" t="s">
        <v>65</v>
      </c>
      <c r="R28" s="44" t="s">
        <v>31</v>
      </c>
      <c r="S28" s="45" t="s">
        <v>31</v>
      </c>
      <c r="T28" s="1" t="s">
        <v>31</v>
      </c>
      <c r="U28" s="46" t="s">
        <v>31</v>
      </c>
      <c r="V28" s="39" t="s">
        <v>31</v>
      </c>
      <c r="W28" s="1"/>
      <c r="X28" s="1" t="s">
        <v>30</v>
      </c>
      <c r="Y28" s="1" t="s">
        <v>29</v>
      </c>
      <c r="Z28" s="34" t="b">
        <f t="shared" si="2"/>
        <v>1</v>
      </c>
      <c r="AC28" s="29" t="b">
        <f t="shared" si="3"/>
        <v>1</v>
      </c>
    </row>
    <row r="29" spans="1:29">
      <c r="A29" s="10" t="s">
        <v>66</v>
      </c>
      <c r="B29" s="10" t="s">
        <v>29</v>
      </c>
      <c r="C29" s="10" t="s">
        <v>36</v>
      </c>
      <c r="D29" s="10" t="s">
        <v>31</v>
      </c>
      <c r="E29" s="11" t="s">
        <v>31</v>
      </c>
      <c r="F29" t="b">
        <f t="shared" si="0"/>
        <v>1</v>
      </c>
      <c r="G29"/>
      <c r="H29" t="s">
        <v>66</v>
      </c>
      <c r="I29" s="35" t="s">
        <v>31</v>
      </c>
      <c r="J29" t="s">
        <v>66</v>
      </c>
      <c r="K29" t="s">
        <v>31</v>
      </c>
      <c r="M29" t="b">
        <f t="shared" si="1"/>
        <v>1</v>
      </c>
      <c r="P29" s="1">
        <v>86</v>
      </c>
      <c r="Q29" s="1" t="s">
        <v>66</v>
      </c>
      <c r="R29" s="44" t="s">
        <v>31</v>
      </c>
      <c r="S29" s="45" t="s">
        <v>31</v>
      </c>
      <c r="T29" s="1" t="s">
        <v>31</v>
      </c>
      <c r="U29" s="46" t="s">
        <v>31</v>
      </c>
      <c r="V29" s="39" t="s">
        <v>31</v>
      </c>
      <c r="W29" s="1"/>
      <c r="X29" s="1" t="s">
        <v>36</v>
      </c>
      <c r="Y29" s="1" t="s">
        <v>29</v>
      </c>
      <c r="Z29" s="34" t="b">
        <f t="shared" si="2"/>
        <v>1</v>
      </c>
      <c r="AC29" s="29" t="b">
        <f t="shared" si="3"/>
        <v>1</v>
      </c>
    </row>
    <row r="30" spans="1:29">
      <c r="A30" s="10" t="s">
        <v>67</v>
      </c>
      <c r="B30" s="10" t="s">
        <v>29</v>
      </c>
      <c r="C30" s="10" t="s">
        <v>30</v>
      </c>
      <c r="D30" s="10" t="s">
        <v>31</v>
      </c>
      <c r="E30" s="11" t="s">
        <v>31</v>
      </c>
      <c r="F30" t="b">
        <f t="shared" si="0"/>
        <v>1</v>
      </c>
      <c r="G30"/>
      <c r="H30" t="s">
        <v>67</v>
      </c>
      <c r="I30" s="35" t="s">
        <v>31</v>
      </c>
      <c r="J30" t="s">
        <v>67</v>
      </c>
      <c r="K30" t="s">
        <v>31</v>
      </c>
      <c r="M30" t="b">
        <f t="shared" si="1"/>
        <v>1</v>
      </c>
      <c r="P30" s="1">
        <v>2</v>
      </c>
      <c r="Q30" s="1" t="s">
        <v>67</v>
      </c>
      <c r="R30" s="44" t="s">
        <v>31</v>
      </c>
      <c r="S30" s="45" t="s">
        <v>31</v>
      </c>
      <c r="T30" s="1" t="s">
        <v>31</v>
      </c>
      <c r="U30" s="46" t="s">
        <v>31</v>
      </c>
      <c r="V30" s="39" t="s">
        <v>31</v>
      </c>
      <c r="W30" s="1"/>
      <c r="X30" s="1" t="s">
        <v>30</v>
      </c>
      <c r="Y30" s="1" t="s">
        <v>29</v>
      </c>
      <c r="Z30" s="34" t="b">
        <f t="shared" si="2"/>
        <v>1</v>
      </c>
      <c r="AC30" s="29" t="b">
        <f t="shared" si="3"/>
        <v>1</v>
      </c>
    </row>
    <row r="31" spans="1:29">
      <c r="A31" s="10" t="s">
        <v>68</v>
      </c>
      <c r="B31" s="10" t="s">
        <v>29</v>
      </c>
      <c r="C31" s="10" t="s">
        <v>36</v>
      </c>
      <c r="D31" s="10" t="s">
        <v>49</v>
      </c>
      <c r="E31" s="11" t="s">
        <v>49</v>
      </c>
      <c r="F31" t="b">
        <f t="shared" si="0"/>
        <v>1</v>
      </c>
      <c r="G31"/>
      <c r="H31" t="s">
        <v>68</v>
      </c>
      <c r="I31" s="35" t="s">
        <v>49</v>
      </c>
      <c r="J31" t="s">
        <v>68</v>
      </c>
      <c r="K31" t="s">
        <v>49</v>
      </c>
      <c r="M31" t="b">
        <f t="shared" si="1"/>
        <v>1</v>
      </c>
      <c r="P31" s="1">
        <v>119</v>
      </c>
      <c r="Q31" s="1" t="s">
        <v>68</v>
      </c>
      <c r="R31" s="44" t="s">
        <v>49</v>
      </c>
      <c r="S31" s="45" t="s">
        <v>49</v>
      </c>
      <c r="T31" s="1" t="s">
        <v>49</v>
      </c>
      <c r="U31" s="46" t="s">
        <v>49</v>
      </c>
      <c r="V31" s="39" t="s">
        <v>49</v>
      </c>
      <c r="W31" s="1" t="s">
        <v>3346</v>
      </c>
      <c r="X31" s="1" t="s">
        <v>36</v>
      </c>
      <c r="Y31" s="1" t="s">
        <v>60</v>
      </c>
      <c r="Z31" s="34" t="b">
        <f t="shared" si="2"/>
        <v>1</v>
      </c>
      <c r="AC31" s="29" t="b">
        <f t="shared" si="3"/>
        <v>1</v>
      </c>
    </row>
    <row r="32" spans="1:29">
      <c r="A32" s="1" t="s">
        <v>69</v>
      </c>
      <c r="B32" s="10" t="s">
        <v>54</v>
      </c>
      <c r="C32" s="10" t="s">
        <v>36</v>
      </c>
      <c r="D32" s="10" t="s">
        <v>37</v>
      </c>
      <c r="E32" s="11" t="s">
        <v>37</v>
      </c>
      <c r="F32" t="b">
        <f t="shared" si="0"/>
        <v>1</v>
      </c>
      <c r="G32"/>
      <c r="H32" s="1" t="s">
        <v>69</v>
      </c>
      <c r="I32" s="35" t="s">
        <v>49</v>
      </c>
      <c r="J32" t="s">
        <v>3348</v>
      </c>
      <c r="K32" t="s">
        <v>49</v>
      </c>
      <c r="M32" t="b">
        <f t="shared" si="1"/>
        <v>1</v>
      </c>
      <c r="P32" s="1">
        <v>104</v>
      </c>
      <c r="Q32" s="1" t="s">
        <v>69</v>
      </c>
      <c r="R32" s="44" t="s">
        <v>49</v>
      </c>
      <c r="S32" s="45" t="s">
        <v>49</v>
      </c>
      <c r="T32" s="1" t="s">
        <v>49</v>
      </c>
      <c r="U32" s="46" t="s">
        <v>49</v>
      </c>
      <c r="V32" s="39" t="s">
        <v>49</v>
      </c>
      <c r="W32" s="1" t="s">
        <v>3349</v>
      </c>
      <c r="X32" s="1" t="s">
        <v>36</v>
      </c>
      <c r="Y32" s="1" t="s">
        <v>35</v>
      </c>
      <c r="Z32" s="34" t="b">
        <f t="shared" si="2"/>
        <v>1</v>
      </c>
      <c r="AC32" s="29" t="b">
        <f t="shared" si="3"/>
        <v>1</v>
      </c>
    </row>
    <row r="33" spans="1:29">
      <c r="A33" s="10" t="s">
        <v>70</v>
      </c>
      <c r="B33" s="10" t="s">
        <v>60</v>
      </c>
      <c r="C33" s="10" t="s">
        <v>36</v>
      </c>
      <c r="D33" s="10" t="s">
        <v>49</v>
      </c>
      <c r="E33" s="11" t="s">
        <v>49</v>
      </c>
      <c r="F33" t="b">
        <f t="shared" si="0"/>
        <v>1</v>
      </c>
      <c r="G33"/>
      <c r="H33" t="s">
        <v>70</v>
      </c>
      <c r="I33" s="35" t="s">
        <v>49</v>
      </c>
      <c r="J33" t="s">
        <v>70</v>
      </c>
      <c r="K33" t="s">
        <v>49</v>
      </c>
      <c r="M33" t="b">
        <f t="shared" si="1"/>
        <v>1</v>
      </c>
      <c r="P33" s="1">
        <v>132</v>
      </c>
      <c r="Q33" s="1" t="s">
        <v>70</v>
      </c>
      <c r="R33" s="44" t="s">
        <v>49</v>
      </c>
      <c r="S33" s="45" t="s">
        <v>49</v>
      </c>
      <c r="T33" s="1" t="s">
        <v>49</v>
      </c>
      <c r="U33" s="46" t="s">
        <v>49</v>
      </c>
      <c r="V33" s="39" t="s">
        <v>49</v>
      </c>
      <c r="W33" s="1" t="s">
        <v>3346</v>
      </c>
      <c r="X33" s="1" t="s">
        <v>36</v>
      </c>
      <c r="Y33" s="1" t="s">
        <v>71</v>
      </c>
      <c r="Z33" s="34" t="b">
        <f t="shared" si="2"/>
        <v>1</v>
      </c>
      <c r="AC33" s="29" t="b">
        <f t="shared" si="3"/>
        <v>1</v>
      </c>
    </row>
    <row r="34" spans="1:29">
      <c r="A34" s="10" t="s">
        <v>72</v>
      </c>
      <c r="B34" s="10" t="s">
        <v>29</v>
      </c>
      <c r="C34" s="10" t="s">
        <v>36</v>
      </c>
      <c r="D34" s="10" t="s">
        <v>31</v>
      </c>
      <c r="E34" s="11" t="s">
        <v>31</v>
      </c>
      <c r="F34" t="b">
        <f t="shared" ref="F34:F65" si="4">E34=D34</f>
        <v>1</v>
      </c>
      <c r="G34"/>
      <c r="H34" t="s">
        <v>72</v>
      </c>
      <c r="I34" s="35" t="s">
        <v>31</v>
      </c>
      <c r="J34" t="s">
        <v>72</v>
      </c>
      <c r="K34" t="s">
        <v>31</v>
      </c>
      <c r="M34" t="b">
        <f t="shared" ref="M34:M65" si="5">I34=K34</f>
        <v>1</v>
      </c>
      <c r="P34" s="1">
        <v>115</v>
      </c>
      <c r="Q34" s="1" t="s">
        <v>72</v>
      </c>
      <c r="R34" s="44" t="s">
        <v>31</v>
      </c>
      <c r="S34" s="45" t="s">
        <v>31</v>
      </c>
      <c r="T34" s="1" t="s">
        <v>31</v>
      </c>
      <c r="U34" s="46" t="s">
        <v>31</v>
      </c>
      <c r="V34" s="39" t="s">
        <v>31</v>
      </c>
      <c r="W34" s="1"/>
      <c r="X34" s="1" t="s">
        <v>36</v>
      </c>
      <c r="Y34" s="1" t="s">
        <v>54</v>
      </c>
      <c r="Z34" s="34" t="b">
        <f t="shared" ref="Z34:Z65" si="6">R34=U34</f>
        <v>1</v>
      </c>
      <c r="AC34" s="29" t="b">
        <f t="shared" si="3"/>
        <v>1</v>
      </c>
    </row>
    <row r="35" spans="1:29">
      <c r="A35" s="10" t="s">
        <v>73</v>
      </c>
      <c r="B35" s="10" t="s">
        <v>29</v>
      </c>
      <c r="C35" s="10" t="s">
        <v>36</v>
      </c>
      <c r="D35" s="10" t="s">
        <v>31</v>
      </c>
      <c r="E35" s="11" t="s">
        <v>31</v>
      </c>
      <c r="F35" t="b">
        <f t="shared" si="4"/>
        <v>1</v>
      </c>
      <c r="G35"/>
      <c r="H35" t="s">
        <v>73</v>
      </c>
      <c r="I35" s="35" t="s">
        <v>31</v>
      </c>
      <c r="J35" t="s">
        <v>73</v>
      </c>
      <c r="K35" t="s">
        <v>31</v>
      </c>
      <c r="M35" t="b">
        <f t="shared" si="5"/>
        <v>1</v>
      </c>
      <c r="P35" s="1">
        <v>82</v>
      </c>
      <c r="Q35" s="1" t="s">
        <v>73</v>
      </c>
      <c r="R35" s="44" t="s">
        <v>31</v>
      </c>
      <c r="S35" s="45" t="s">
        <v>31</v>
      </c>
      <c r="T35" s="1" t="s">
        <v>31</v>
      </c>
      <c r="U35" s="46" t="s">
        <v>31</v>
      </c>
      <c r="V35" s="39" t="s">
        <v>31</v>
      </c>
      <c r="W35" s="1"/>
      <c r="X35" s="1" t="s">
        <v>36</v>
      </c>
      <c r="Y35" s="1" t="s">
        <v>29</v>
      </c>
      <c r="Z35" s="34" t="b">
        <f t="shared" si="6"/>
        <v>1</v>
      </c>
      <c r="AC35" s="29" t="b">
        <f t="shared" si="3"/>
        <v>1</v>
      </c>
    </row>
    <row r="36" spans="1:29">
      <c r="A36" s="10" t="s">
        <v>74</v>
      </c>
      <c r="B36" s="10" t="s">
        <v>29</v>
      </c>
      <c r="C36" s="10" t="s">
        <v>36</v>
      </c>
      <c r="D36" s="10" t="s">
        <v>31</v>
      </c>
      <c r="E36" s="11" t="s">
        <v>31</v>
      </c>
      <c r="F36" t="b">
        <f t="shared" si="4"/>
        <v>1</v>
      </c>
      <c r="G36"/>
      <c r="H36" t="s">
        <v>74</v>
      </c>
      <c r="I36" s="35" t="s">
        <v>31</v>
      </c>
      <c r="J36" t="s">
        <v>74</v>
      </c>
      <c r="K36" t="s">
        <v>31</v>
      </c>
      <c r="M36" t="b">
        <f t="shared" si="5"/>
        <v>1</v>
      </c>
      <c r="P36" s="1">
        <v>92</v>
      </c>
      <c r="Q36" s="1" t="s">
        <v>74</v>
      </c>
      <c r="R36" s="44" t="s">
        <v>31</v>
      </c>
      <c r="S36" s="45" t="s">
        <v>31</v>
      </c>
      <c r="T36" s="1" t="s">
        <v>31</v>
      </c>
      <c r="U36" s="46" t="s">
        <v>31</v>
      </c>
      <c r="V36" s="39" t="s">
        <v>31</v>
      </c>
      <c r="W36" s="1"/>
      <c r="X36" s="1" t="s">
        <v>36</v>
      </c>
      <c r="Y36" s="1" t="s">
        <v>42</v>
      </c>
      <c r="Z36" s="34" t="b">
        <f t="shared" si="6"/>
        <v>1</v>
      </c>
      <c r="AC36" s="29" t="b">
        <f t="shared" si="3"/>
        <v>1</v>
      </c>
    </row>
    <row r="37" spans="1:29">
      <c r="A37" s="10" t="s">
        <v>75</v>
      </c>
      <c r="B37" s="10" t="s">
        <v>71</v>
      </c>
      <c r="C37" s="10" t="s">
        <v>30</v>
      </c>
      <c r="D37" s="10" t="s">
        <v>49</v>
      </c>
      <c r="E37" s="11" t="s">
        <v>49</v>
      </c>
      <c r="F37" t="b">
        <f t="shared" si="4"/>
        <v>1</v>
      </c>
      <c r="G37"/>
      <c r="H37" t="s">
        <v>75</v>
      </c>
      <c r="I37" s="35" t="s">
        <v>49</v>
      </c>
      <c r="J37" t="s">
        <v>75</v>
      </c>
      <c r="K37" t="s">
        <v>49</v>
      </c>
      <c r="M37" t="b">
        <f t="shared" si="5"/>
        <v>1</v>
      </c>
      <c r="P37" s="1">
        <v>133</v>
      </c>
      <c r="Q37" s="1" t="s">
        <v>75</v>
      </c>
      <c r="R37" s="44" t="s">
        <v>49</v>
      </c>
      <c r="S37" s="45" t="s">
        <v>49</v>
      </c>
      <c r="T37" s="1" t="s">
        <v>49</v>
      </c>
      <c r="U37" s="46" t="s">
        <v>49</v>
      </c>
      <c r="V37" s="39" t="s">
        <v>49</v>
      </c>
      <c r="W37" s="1" t="s">
        <v>3346</v>
      </c>
      <c r="X37" s="1" t="s">
        <v>30</v>
      </c>
      <c r="Y37" s="1" t="s">
        <v>42</v>
      </c>
      <c r="Z37" s="34" t="b">
        <f t="shared" si="6"/>
        <v>1</v>
      </c>
      <c r="AC37" s="29" t="b">
        <f t="shared" si="3"/>
        <v>1</v>
      </c>
    </row>
    <row r="38" spans="1:29">
      <c r="A38" s="10" t="s">
        <v>76</v>
      </c>
      <c r="B38" s="10" t="s">
        <v>29</v>
      </c>
      <c r="C38" s="10" t="s">
        <v>36</v>
      </c>
      <c r="D38" s="10" t="s">
        <v>31</v>
      </c>
      <c r="E38" s="11" t="s">
        <v>31</v>
      </c>
      <c r="F38" t="b">
        <f t="shared" si="4"/>
        <v>1</v>
      </c>
      <c r="G38"/>
      <c r="H38" t="s">
        <v>76</v>
      </c>
      <c r="I38" s="35" t="s">
        <v>31</v>
      </c>
      <c r="J38" t="s">
        <v>76</v>
      </c>
      <c r="K38" t="s">
        <v>31</v>
      </c>
      <c r="M38" t="b">
        <f t="shared" si="5"/>
        <v>1</v>
      </c>
      <c r="P38" s="1">
        <v>49</v>
      </c>
      <c r="Q38" s="1" t="s">
        <v>76</v>
      </c>
      <c r="R38" s="44" t="s">
        <v>31</v>
      </c>
      <c r="S38" s="45" t="s">
        <v>31</v>
      </c>
      <c r="T38" s="1" t="s">
        <v>31</v>
      </c>
      <c r="U38" s="46" t="s">
        <v>31</v>
      </c>
      <c r="V38" s="39" t="s">
        <v>31</v>
      </c>
      <c r="W38" s="1"/>
      <c r="X38" s="1" t="s">
        <v>36</v>
      </c>
      <c r="Y38" s="1" t="s">
        <v>29</v>
      </c>
      <c r="Z38" s="34" t="b">
        <f t="shared" si="6"/>
        <v>1</v>
      </c>
      <c r="AC38" s="29" t="b">
        <f t="shared" si="3"/>
        <v>1</v>
      </c>
    </row>
    <row r="39" spans="1:29">
      <c r="A39" s="10" t="s">
        <v>77</v>
      </c>
      <c r="B39" s="10" t="s">
        <v>35</v>
      </c>
      <c r="C39" s="10" t="s">
        <v>30</v>
      </c>
      <c r="D39" s="10" t="s">
        <v>31</v>
      </c>
      <c r="E39" s="11" t="s">
        <v>31</v>
      </c>
      <c r="F39" t="b">
        <f t="shared" si="4"/>
        <v>1</v>
      </c>
      <c r="G39"/>
      <c r="H39" t="s">
        <v>77</v>
      </c>
      <c r="I39" s="35" t="s">
        <v>31</v>
      </c>
      <c r="J39" t="s">
        <v>77</v>
      </c>
      <c r="K39" t="s">
        <v>31</v>
      </c>
      <c r="M39" t="b">
        <f t="shared" si="5"/>
        <v>1</v>
      </c>
      <c r="P39" s="1">
        <v>57</v>
      </c>
      <c r="Q39" s="1" t="s">
        <v>77</v>
      </c>
      <c r="R39" s="44" t="s">
        <v>31</v>
      </c>
      <c r="S39" s="45" t="s">
        <v>31</v>
      </c>
      <c r="T39" s="1" t="s">
        <v>31</v>
      </c>
      <c r="U39" s="46" t="s">
        <v>31</v>
      </c>
      <c r="V39" s="39" t="s">
        <v>31</v>
      </c>
      <c r="W39" s="1" t="s">
        <v>3347</v>
      </c>
      <c r="X39" s="1" t="s">
        <v>30</v>
      </c>
      <c r="Y39" s="1" t="s">
        <v>29</v>
      </c>
      <c r="Z39" s="34" t="b">
        <f t="shared" si="6"/>
        <v>1</v>
      </c>
      <c r="AC39" s="29" t="b">
        <f t="shared" si="3"/>
        <v>1</v>
      </c>
    </row>
    <row r="40" spans="1:29">
      <c r="A40" s="10" t="s">
        <v>78</v>
      </c>
      <c r="B40" s="10" t="s">
        <v>29</v>
      </c>
      <c r="C40" s="10" t="s">
        <v>30</v>
      </c>
      <c r="D40" s="10" t="s">
        <v>31</v>
      </c>
      <c r="E40" s="11" t="s">
        <v>31</v>
      </c>
      <c r="F40" t="b">
        <f t="shared" si="4"/>
        <v>1</v>
      </c>
      <c r="G40"/>
      <c r="H40" t="s">
        <v>78</v>
      </c>
      <c r="I40" s="35" t="s">
        <v>31</v>
      </c>
      <c r="J40" t="s">
        <v>78</v>
      </c>
      <c r="K40" t="s">
        <v>31</v>
      </c>
      <c r="M40" t="b">
        <f t="shared" si="5"/>
        <v>1</v>
      </c>
      <c r="P40" s="1">
        <v>27</v>
      </c>
      <c r="Q40" s="1" t="s">
        <v>78</v>
      </c>
      <c r="R40" s="44" t="s">
        <v>31</v>
      </c>
      <c r="S40" s="45" t="s">
        <v>31</v>
      </c>
      <c r="T40" s="1" t="s">
        <v>31</v>
      </c>
      <c r="U40" s="46" t="s">
        <v>31</v>
      </c>
      <c r="V40" s="39" t="s">
        <v>31</v>
      </c>
      <c r="W40" s="1"/>
      <c r="X40" s="1" t="s">
        <v>30</v>
      </c>
      <c r="Y40" s="1" t="s">
        <v>29</v>
      </c>
      <c r="Z40" s="34" t="b">
        <f t="shared" si="6"/>
        <v>1</v>
      </c>
      <c r="AC40" s="29" t="b">
        <f t="shared" si="3"/>
        <v>1</v>
      </c>
    </row>
    <row r="41" spans="1:29">
      <c r="A41" s="10" t="s">
        <v>79</v>
      </c>
      <c r="B41" s="10" t="s">
        <v>29</v>
      </c>
      <c r="C41" s="10" t="s">
        <v>36</v>
      </c>
      <c r="D41" s="10" t="s">
        <v>31</v>
      </c>
      <c r="E41" s="11" t="s">
        <v>31</v>
      </c>
      <c r="F41" t="b">
        <f t="shared" si="4"/>
        <v>1</v>
      </c>
      <c r="G41"/>
      <c r="H41" t="s">
        <v>79</v>
      </c>
      <c r="I41" s="35" t="s">
        <v>31</v>
      </c>
      <c r="J41" t="s">
        <v>79</v>
      </c>
      <c r="K41" t="s">
        <v>31</v>
      </c>
      <c r="M41" t="b">
        <f t="shared" si="5"/>
        <v>1</v>
      </c>
      <c r="P41" s="1">
        <v>71</v>
      </c>
      <c r="Q41" s="1" t="s">
        <v>79</v>
      </c>
      <c r="R41" s="44" t="s">
        <v>31</v>
      </c>
      <c r="S41" s="45" t="s">
        <v>31</v>
      </c>
      <c r="T41" s="1" t="s">
        <v>31</v>
      </c>
      <c r="U41" s="46" t="s">
        <v>31</v>
      </c>
      <c r="V41" s="39" t="s">
        <v>31</v>
      </c>
      <c r="W41" s="1"/>
      <c r="X41" s="1" t="s">
        <v>36</v>
      </c>
      <c r="Y41" s="1" t="s">
        <v>29</v>
      </c>
      <c r="Z41" s="34" t="b">
        <f t="shared" si="6"/>
        <v>1</v>
      </c>
      <c r="AC41" s="29" t="b">
        <f t="shared" si="3"/>
        <v>1</v>
      </c>
    </row>
    <row r="42" spans="1:29">
      <c r="A42" s="10" t="s">
        <v>80</v>
      </c>
      <c r="B42" s="10" t="s">
        <v>3350</v>
      </c>
      <c r="C42" s="10" t="s">
        <v>36</v>
      </c>
      <c r="D42" s="10" t="s">
        <v>31</v>
      </c>
      <c r="E42" s="11" t="s">
        <v>31</v>
      </c>
      <c r="F42" t="b">
        <f t="shared" si="4"/>
        <v>1</v>
      </c>
      <c r="G42"/>
      <c r="H42" t="s">
        <v>80</v>
      </c>
      <c r="I42" s="35" t="s">
        <v>31</v>
      </c>
      <c r="J42" t="s">
        <v>80</v>
      </c>
      <c r="K42" t="s">
        <v>31</v>
      </c>
      <c r="M42" t="b">
        <f t="shared" si="5"/>
        <v>1</v>
      </c>
      <c r="P42" s="1">
        <v>39</v>
      </c>
      <c r="Q42" s="1" t="s">
        <v>80</v>
      </c>
      <c r="R42" s="44" t="s">
        <v>31</v>
      </c>
      <c r="S42" s="45" t="s">
        <v>31</v>
      </c>
      <c r="T42" s="1" t="s">
        <v>31</v>
      </c>
      <c r="U42" s="46" t="s">
        <v>31</v>
      </c>
      <c r="V42" s="39" t="s">
        <v>31</v>
      </c>
      <c r="W42" s="1"/>
      <c r="X42" s="1" t="s">
        <v>36</v>
      </c>
      <c r="Y42" s="1" t="s">
        <v>29</v>
      </c>
      <c r="Z42" s="34" t="b">
        <f t="shared" si="6"/>
        <v>1</v>
      </c>
      <c r="AC42" s="29" t="b">
        <f t="shared" si="3"/>
        <v>1</v>
      </c>
    </row>
    <row r="43" spans="1:29">
      <c r="A43" s="10" t="s">
        <v>81</v>
      </c>
      <c r="B43" s="10" t="s">
        <v>29</v>
      </c>
      <c r="C43" s="10" t="s">
        <v>36</v>
      </c>
      <c r="D43" s="10" t="s">
        <v>31</v>
      </c>
      <c r="E43" s="11" t="s">
        <v>31</v>
      </c>
      <c r="F43" t="b">
        <f t="shared" si="4"/>
        <v>1</v>
      </c>
      <c r="G43"/>
      <c r="H43" t="s">
        <v>81</v>
      </c>
      <c r="I43" s="35" t="s">
        <v>31</v>
      </c>
      <c r="J43" t="s">
        <v>81</v>
      </c>
      <c r="K43" t="s">
        <v>31</v>
      </c>
      <c r="M43" t="b">
        <f t="shared" si="5"/>
        <v>1</v>
      </c>
      <c r="P43" s="1">
        <v>28</v>
      </c>
      <c r="Q43" s="1" t="s">
        <v>81</v>
      </c>
      <c r="R43" s="44" t="s">
        <v>31</v>
      </c>
      <c r="S43" s="45" t="s">
        <v>31</v>
      </c>
      <c r="T43" s="1" t="s">
        <v>31</v>
      </c>
      <c r="U43" s="46" t="s">
        <v>31</v>
      </c>
      <c r="V43" s="39" t="s">
        <v>31</v>
      </c>
      <c r="W43" s="1"/>
      <c r="X43" s="1" t="s">
        <v>36</v>
      </c>
      <c r="Y43" s="1" t="s">
        <v>29</v>
      </c>
      <c r="Z43" s="34" t="b">
        <f t="shared" si="6"/>
        <v>1</v>
      </c>
      <c r="AC43" s="29" t="b">
        <f t="shared" si="3"/>
        <v>1</v>
      </c>
    </row>
    <row r="44" spans="1:29">
      <c r="A44" s="10" t="s">
        <v>82</v>
      </c>
      <c r="B44" s="10" t="s">
        <v>60</v>
      </c>
      <c r="C44" s="10" t="s">
        <v>30</v>
      </c>
      <c r="D44" s="10" t="s">
        <v>31</v>
      </c>
      <c r="E44" s="11" t="s">
        <v>31</v>
      </c>
      <c r="F44" t="b">
        <f t="shared" si="4"/>
        <v>1</v>
      </c>
      <c r="G44"/>
      <c r="H44" t="s">
        <v>82</v>
      </c>
      <c r="I44" s="35" t="s">
        <v>31</v>
      </c>
      <c r="J44" t="s">
        <v>82</v>
      </c>
      <c r="K44" t="s">
        <v>31</v>
      </c>
      <c r="M44" t="b">
        <f t="shared" si="5"/>
        <v>1</v>
      </c>
      <c r="P44" s="1">
        <v>112</v>
      </c>
      <c r="Q44" s="1" t="s">
        <v>82</v>
      </c>
      <c r="R44" s="44" t="s">
        <v>31</v>
      </c>
      <c r="S44" s="45" t="s">
        <v>31</v>
      </c>
      <c r="T44" s="1" t="s">
        <v>31</v>
      </c>
      <c r="U44" s="46" t="s">
        <v>31</v>
      </c>
      <c r="V44" s="39" t="s">
        <v>31</v>
      </c>
      <c r="W44" s="1" t="s">
        <v>3351</v>
      </c>
      <c r="X44" s="1" t="s">
        <v>30</v>
      </c>
      <c r="Y44" s="1" t="s">
        <v>29</v>
      </c>
      <c r="Z44" s="34" t="b">
        <f t="shared" si="6"/>
        <v>1</v>
      </c>
      <c r="AC44" s="29" t="b">
        <f t="shared" si="3"/>
        <v>1</v>
      </c>
    </row>
    <row r="45" spans="1:29">
      <c r="A45" s="10" t="s">
        <v>83</v>
      </c>
      <c r="B45" s="10" t="s">
        <v>35</v>
      </c>
      <c r="C45" s="10" t="s">
        <v>36</v>
      </c>
      <c r="D45" s="10" t="s">
        <v>37</v>
      </c>
      <c r="E45" s="11" t="s">
        <v>45</v>
      </c>
      <c r="F45" t="b">
        <f t="shared" si="4"/>
        <v>0</v>
      </c>
      <c r="G45" s="36" t="s">
        <v>3352</v>
      </c>
      <c r="H45" t="s">
        <v>83</v>
      </c>
      <c r="I45" s="35" t="s">
        <v>37</v>
      </c>
      <c r="J45" t="s">
        <v>83</v>
      </c>
      <c r="K45" t="s">
        <v>37</v>
      </c>
      <c r="M45" t="b">
        <f t="shared" si="5"/>
        <v>1</v>
      </c>
      <c r="P45" s="1">
        <v>98</v>
      </c>
      <c r="Q45" s="1" t="s">
        <v>83</v>
      </c>
      <c r="R45" s="44" t="s">
        <v>45</v>
      </c>
      <c r="S45" s="45" t="s">
        <v>45</v>
      </c>
      <c r="T45" s="1" t="s">
        <v>45</v>
      </c>
      <c r="U45" s="46" t="s">
        <v>45</v>
      </c>
      <c r="V45" s="39" t="s">
        <v>45</v>
      </c>
      <c r="W45" s="1"/>
      <c r="X45" s="1" t="s">
        <v>36</v>
      </c>
      <c r="Y45" s="1" t="s">
        <v>54</v>
      </c>
      <c r="Z45" s="34" t="b">
        <f t="shared" si="6"/>
        <v>1</v>
      </c>
      <c r="AC45" s="29" t="b">
        <f t="shared" si="3"/>
        <v>1</v>
      </c>
    </row>
    <row r="46" spans="1:29">
      <c r="A46" s="10" t="s">
        <v>84</v>
      </c>
      <c r="B46" s="10" t="s">
        <v>29</v>
      </c>
      <c r="C46" s="10" t="s">
        <v>30</v>
      </c>
      <c r="D46" s="10" t="s">
        <v>31</v>
      </c>
      <c r="E46" s="11" t="s">
        <v>31</v>
      </c>
      <c r="F46" t="b">
        <f t="shared" si="4"/>
        <v>1</v>
      </c>
      <c r="G46"/>
      <c r="H46" t="s">
        <v>84</v>
      </c>
      <c r="I46" s="35" t="s">
        <v>31</v>
      </c>
      <c r="J46" t="s">
        <v>84</v>
      </c>
      <c r="K46" t="s">
        <v>31</v>
      </c>
      <c r="M46" t="b">
        <f t="shared" si="5"/>
        <v>1</v>
      </c>
      <c r="P46" s="1">
        <v>62</v>
      </c>
      <c r="Q46" s="1" t="s">
        <v>84</v>
      </c>
      <c r="R46" s="44" t="s">
        <v>31</v>
      </c>
      <c r="S46" s="45" t="s">
        <v>31</v>
      </c>
      <c r="T46" s="1" t="s">
        <v>31</v>
      </c>
      <c r="U46" s="46" t="s">
        <v>31</v>
      </c>
      <c r="V46" s="39" t="s">
        <v>31</v>
      </c>
      <c r="W46" s="1"/>
      <c r="X46" s="1" t="s">
        <v>30</v>
      </c>
      <c r="Y46" s="1" t="s">
        <v>54</v>
      </c>
      <c r="Z46" s="34" t="b">
        <f t="shared" si="6"/>
        <v>1</v>
      </c>
      <c r="AC46" s="29" t="b">
        <f t="shared" si="3"/>
        <v>1</v>
      </c>
    </row>
    <row r="47" spans="1:29">
      <c r="A47" s="10" t="s">
        <v>85</v>
      </c>
      <c r="B47" s="10" t="s">
        <v>42</v>
      </c>
      <c r="C47" s="10" t="s">
        <v>36</v>
      </c>
      <c r="D47" s="10" t="s">
        <v>45</v>
      </c>
      <c r="E47" s="11" t="s">
        <v>45</v>
      </c>
      <c r="F47" t="b">
        <f t="shared" si="4"/>
        <v>1</v>
      </c>
      <c r="G47"/>
      <c r="H47" t="s">
        <v>85</v>
      </c>
      <c r="I47" s="35" t="s">
        <v>49</v>
      </c>
      <c r="J47" t="s">
        <v>85</v>
      </c>
      <c r="K47" t="s">
        <v>49</v>
      </c>
      <c r="M47" t="b">
        <f t="shared" si="5"/>
        <v>1</v>
      </c>
      <c r="P47" s="1">
        <v>96</v>
      </c>
      <c r="Q47" s="1" t="s">
        <v>85</v>
      </c>
      <c r="R47" s="44" t="s">
        <v>49</v>
      </c>
      <c r="S47" s="45" t="s">
        <v>49</v>
      </c>
      <c r="T47" s="1" t="s">
        <v>49</v>
      </c>
      <c r="U47" s="46" t="s">
        <v>49</v>
      </c>
      <c r="V47" s="39" t="s">
        <v>49</v>
      </c>
      <c r="W47" s="1" t="s">
        <v>3353</v>
      </c>
      <c r="X47" s="1" t="s">
        <v>36</v>
      </c>
      <c r="Y47" s="1" t="s">
        <v>42</v>
      </c>
      <c r="Z47" s="34" t="b">
        <f t="shared" si="6"/>
        <v>1</v>
      </c>
      <c r="AC47" s="29" t="b">
        <f t="shared" si="3"/>
        <v>1</v>
      </c>
    </row>
    <row r="48" spans="1:29">
      <c r="A48" s="10" t="s">
        <v>86</v>
      </c>
      <c r="B48" s="10" t="s">
        <v>29</v>
      </c>
      <c r="C48" s="10" t="s">
        <v>36</v>
      </c>
      <c r="D48" s="10" t="s">
        <v>31</v>
      </c>
      <c r="E48" s="11" t="s">
        <v>31</v>
      </c>
      <c r="F48" t="b">
        <f t="shared" si="4"/>
        <v>1</v>
      </c>
      <c r="G48"/>
      <c r="H48" t="s">
        <v>86</v>
      </c>
      <c r="I48" s="35" t="s">
        <v>31</v>
      </c>
      <c r="J48" t="s">
        <v>86</v>
      </c>
      <c r="K48" t="s">
        <v>31</v>
      </c>
      <c r="M48" t="b">
        <f t="shared" si="5"/>
        <v>1</v>
      </c>
      <c r="P48" s="1">
        <v>50</v>
      </c>
      <c r="Q48" s="1" t="s">
        <v>86</v>
      </c>
      <c r="R48" s="44" t="s">
        <v>31</v>
      </c>
      <c r="S48" s="45" t="s">
        <v>31</v>
      </c>
      <c r="T48" s="1" t="s">
        <v>31</v>
      </c>
      <c r="U48" s="46" t="s">
        <v>31</v>
      </c>
      <c r="V48" s="39" t="s">
        <v>31</v>
      </c>
      <c r="W48" s="1"/>
      <c r="X48" s="1" t="s">
        <v>36</v>
      </c>
      <c r="Y48" s="1" t="s">
        <v>29</v>
      </c>
      <c r="Z48" s="34" t="b">
        <f t="shared" si="6"/>
        <v>1</v>
      </c>
      <c r="AC48" s="29" t="b">
        <f t="shared" si="3"/>
        <v>1</v>
      </c>
    </row>
    <row r="49" spans="1:31">
      <c r="A49" s="10" t="s">
        <v>87</v>
      </c>
      <c r="B49" s="10" t="s">
        <v>29</v>
      </c>
      <c r="C49" s="10" t="s">
        <v>30</v>
      </c>
      <c r="D49" s="10" t="s">
        <v>31</v>
      </c>
      <c r="E49" s="11" t="s">
        <v>31</v>
      </c>
      <c r="F49" t="b">
        <f t="shared" si="4"/>
        <v>1</v>
      </c>
      <c r="G49"/>
      <c r="H49" t="s">
        <v>87</v>
      </c>
      <c r="I49" s="35" t="s">
        <v>31</v>
      </c>
      <c r="J49" t="s">
        <v>87</v>
      </c>
      <c r="K49" t="s">
        <v>31</v>
      </c>
      <c r="M49" t="b">
        <f t="shared" si="5"/>
        <v>1</v>
      </c>
      <c r="P49" s="1">
        <v>3</v>
      </c>
      <c r="Q49" s="1" t="s">
        <v>87</v>
      </c>
      <c r="R49" s="44" t="s">
        <v>31</v>
      </c>
      <c r="S49" s="45" t="s">
        <v>31</v>
      </c>
      <c r="T49" s="1" t="s">
        <v>31</v>
      </c>
      <c r="U49" s="46" t="s">
        <v>31</v>
      </c>
      <c r="V49" s="39" t="s">
        <v>31</v>
      </c>
      <c r="W49" s="1"/>
      <c r="X49" s="1" t="s">
        <v>30</v>
      </c>
      <c r="Y49" s="1" t="s">
        <v>29</v>
      </c>
      <c r="Z49" s="34" t="b">
        <f t="shared" si="6"/>
        <v>1</v>
      </c>
      <c r="AC49" s="29" t="b">
        <f t="shared" si="3"/>
        <v>1</v>
      </c>
    </row>
    <row r="50" spans="1:31">
      <c r="A50" s="10" t="s">
        <v>88</v>
      </c>
      <c r="B50" s="10" t="s">
        <v>42</v>
      </c>
      <c r="C50" s="10" t="s">
        <v>36</v>
      </c>
      <c r="D50" s="10" t="s">
        <v>45</v>
      </c>
      <c r="E50" s="11" t="s">
        <v>45</v>
      </c>
      <c r="F50" t="b">
        <f t="shared" si="4"/>
        <v>1</v>
      </c>
      <c r="G50" t="s">
        <v>3342</v>
      </c>
      <c r="H50" t="s">
        <v>88</v>
      </c>
      <c r="I50" s="35" t="s">
        <v>37</v>
      </c>
      <c r="J50" t="s">
        <v>88</v>
      </c>
      <c r="K50" t="s">
        <v>45</v>
      </c>
      <c r="M50" t="b">
        <f t="shared" si="5"/>
        <v>0</v>
      </c>
      <c r="P50" s="1">
        <v>100</v>
      </c>
      <c r="Q50" s="1" t="s">
        <v>88</v>
      </c>
      <c r="R50" s="44" t="s">
        <v>37</v>
      </c>
      <c r="S50" s="45" t="s">
        <v>45</v>
      </c>
      <c r="T50" s="1" t="s">
        <v>37</v>
      </c>
      <c r="U50" s="46" t="s">
        <v>37</v>
      </c>
      <c r="V50" s="39" t="s">
        <v>45</v>
      </c>
      <c r="W50" s="1"/>
      <c r="X50" s="1" t="s">
        <v>36</v>
      </c>
      <c r="Y50" s="1" t="s">
        <v>42</v>
      </c>
      <c r="Z50" s="34" t="b">
        <f t="shared" si="6"/>
        <v>1</v>
      </c>
      <c r="AC50" s="29" t="b">
        <f t="shared" si="3"/>
        <v>0</v>
      </c>
    </row>
    <row r="51" spans="1:31">
      <c r="A51" s="10" t="s">
        <v>89</v>
      </c>
      <c r="B51" s="10" t="s">
        <v>54</v>
      </c>
      <c r="C51" s="10" t="s">
        <v>36</v>
      </c>
      <c r="D51" s="10" t="s">
        <v>49</v>
      </c>
      <c r="E51" s="11" t="s">
        <v>49</v>
      </c>
      <c r="F51" t="b">
        <f t="shared" si="4"/>
        <v>1</v>
      </c>
      <c r="G51"/>
      <c r="H51" t="s">
        <v>89</v>
      </c>
      <c r="I51" s="35" t="s">
        <v>49</v>
      </c>
      <c r="J51" t="s">
        <v>89</v>
      </c>
      <c r="K51" t="s">
        <v>49</v>
      </c>
      <c r="M51" t="b">
        <f t="shared" si="5"/>
        <v>1</v>
      </c>
      <c r="P51" s="1">
        <v>110</v>
      </c>
      <c r="Q51" s="1" t="s">
        <v>89</v>
      </c>
      <c r="R51" s="44" t="s">
        <v>49</v>
      </c>
      <c r="S51" s="45" t="s">
        <v>49</v>
      </c>
      <c r="T51" s="1" t="s">
        <v>49</v>
      </c>
      <c r="U51" s="46" t="s">
        <v>49</v>
      </c>
      <c r="V51" s="39" t="s">
        <v>49</v>
      </c>
      <c r="W51" s="1" t="s">
        <v>3346</v>
      </c>
      <c r="X51" s="1" t="s">
        <v>36</v>
      </c>
      <c r="Y51" s="1" t="s">
        <v>35</v>
      </c>
      <c r="Z51" s="34" t="b">
        <f t="shared" si="6"/>
        <v>1</v>
      </c>
      <c r="AC51" s="29" t="b">
        <f t="shared" si="3"/>
        <v>1</v>
      </c>
    </row>
    <row r="52" spans="1:31">
      <c r="A52" s="10" t="s">
        <v>90</v>
      </c>
      <c r="B52" s="10" t="s">
        <v>29</v>
      </c>
      <c r="C52" s="10" t="s">
        <v>36</v>
      </c>
      <c r="D52" s="10" t="s">
        <v>31</v>
      </c>
      <c r="E52" s="11" t="s">
        <v>31</v>
      </c>
      <c r="F52" t="b">
        <f t="shared" si="4"/>
        <v>1</v>
      </c>
      <c r="G52"/>
      <c r="H52" t="s">
        <v>90</v>
      </c>
      <c r="I52" s="35" t="s">
        <v>31</v>
      </c>
      <c r="J52" t="s">
        <v>90</v>
      </c>
      <c r="K52" t="s">
        <v>31</v>
      </c>
      <c r="M52" t="b">
        <f t="shared" si="5"/>
        <v>1</v>
      </c>
      <c r="P52" s="1">
        <v>58</v>
      </c>
      <c r="Q52" s="1" t="s">
        <v>90</v>
      </c>
      <c r="R52" s="44" t="s">
        <v>31</v>
      </c>
      <c r="S52" s="45" t="s">
        <v>31</v>
      </c>
      <c r="T52" s="1" t="s">
        <v>31</v>
      </c>
      <c r="U52" s="46" t="s">
        <v>31</v>
      </c>
      <c r="V52" s="39" t="s">
        <v>31</v>
      </c>
      <c r="W52" s="1"/>
      <c r="X52" s="1" t="s">
        <v>36</v>
      </c>
      <c r="Y52" s="1" t="s">
        <v>29</v>
      </c>
      <c r="Z52" s="34" t="b">
        <f t="shared" si="6"/>
        <v>1</v>
      </c>
      <c r="AC52" s="29" t="b">
        <f t="shared" si="3"/>
        <v>1</v>
      </c>
    </row>
    <row r="53" spans="1:31">
      <c r="A53" s="10" t="s">
        <v>91</v>
      </c>
      <c r="B53" s="10" t="s">
        <v>35</v>
      </c>
      <c r="C53" s="10" t="s">
        <v>36</v>
      </c>
      <c r="D53" s="10" t="s">
        <v>31</v>
      </c>
      <c r="E53" s="11" t="s">
        <v>31</v>
      </c>
      <c r="F53" t="b">
        <f t="shared" si="4"/>
        <v>1</v>
      </c>
      <c r="G53"/>
      <c r="H53" t="s">
        <v>91</v>
      </c>
      <c r="I53" s="35" t="s">
        <v>31</v>
      </c>
      <c r="J53" t="s">
        <v>91</v>
      </c>
      <c r="K53" t="s">
        <v>31</v>
      </c>
      <c r="M53" t="b">
        <f t="shared" si="5"/>
        <v>1</v>
      </c>
      <c r="P53" s="1">
        <v>123</v>
      </c>
      <c r="Q53" s="1" t="s">
        <v>91</v>
      </c>
      <c r="R53" s="44" t="s">
        <v>31</v>
      </c>
      <c r="S53" s="45" t="s">
        <v>31</v>
      </c>
      <c r="T53" s="1" t="s">
        <v>31</v>
      </c>
      <c r="U53" s="46" t="s">
        <v>31</v>
      </c>
      <c r="V53" s="39" t="s">
        <v>31</v>
      </c>
      <c r="W53" s="1"/>
      <c r="X53" s="1" t="s">
        <v>36</v>
      </c>
      <c r="Y53" s="1" t="s">
        <v>29</v>
      </c>
      <c r="Z53" s="34" t="b">
        <f t="shared" si="6"/>
        <v>1</v>
      </c>
      <c r="AC53" s="29" t="b">
        <f t="shared" si="3"/>
        <v>1</v>
      </c>
    </row>
    <row r="54" spans="1:31">
      <c r="A54" s="10" t="s">
        <v>92</v>
      </c>
      <c r="B54" s="10" t="s">
        <v>29</v>
      </c>
      <c r="C54" s="10" t="s">
        <v>36</v>
      </c>
      <c r="D54" s="10" t="s">
        <v>45</v>
      </c>
      <c r="E54" s="10" t="s">
        <v>45</v>
      </c>
      <c r="F54" t="b">
        <f t="shared" si="4"/>
        <v>1</v>
      </c>
      <c r="G54" s="36" t="s">
        <v>3354</v>
      </c>
      <c r="H54" t="s">
        <v>92</v>
      </c>
      <c r="I54" s="35" t="s">
        <v>37</v>
      </c>
      <c r="J54" t="s">
        <v>92</v>
      </c>
      <c r="K54" t="s">
        <v>37</v>
      </c>
      <c r="M54" t="b">
        <f t="shared" si="5"/>
        <v>1</v>
      </c>
      <c r="P54" s="1">
        <v>116</v>
      </c>
      <c r="Q54" s="1" t="s">
        <v>92</v>
      </c>
      <c r="R54" s="44" t="s">
        <v>49</v>
      </c>
      <c r="S54" s="45" t="s">
        <v>37</v>
      </c>
      <c r="T54" s="1" t="s">
        <v>37</v>
      </c>
      <c r="U54" s="46" t="s">
        <v>37</v>
      </c>
      <c r="V54" s="39" t="s">
        <v>45</v>
      </c>
      <c r="W54" s="1"/>
      <c r="X54" s="1" t="s">
        <v>36</v>
      </c>
      <c r="Y54" s="1" t="s">
        <v>29</v>
      </c>
      <c r="Z54" s="34" t="b">
        <f t="shared" si="6"/>
        <v>0</v>
      </c>
      <c r="AA54" t="s">
        <v>93</v>
      </c>
      <c r="AB54" t="s">
        <v>2618</v>
      </c>
      <c r="AC54" s="29" t="b">
        <f t="shared" si="3"/>
        <v>0</v>
      </c>
      <c r="AE54" s="17">
        <f>6/135</f>
        <v>4.4444444444444446E-2</v>
      </c>
    </row>
    <row r="55" spans="1:31">
      <c r="A55" s="10" t="s">
        <v>94</v>
      </c>
      <c r="B55" s="10" t="s">
        <v>29</v>
      </c>
      <c r="C55" s="10" t="s">
        <v>36</v>
      </c>
      <c r="D55" s="10" t="s">
        <v>31</v>
      </c>
      <c r="E55" s="11" t="s">
        <v>31</v>
      </c>
      <c r="F55" t="b">
        <f t="shared" si="4"/>
        <v>1</v>
      </c>
      <c r="G55"/>
      <c r="H55" t="s">
        <v>94</v>
      </c>
      <c r="I55" s="35" t="s">
        <v>31</v>
      </c>
      <c r="J55" t="s">
        <v>94</v>
      </c>
      <c r="K55" t="s">
        <v>31</v>
      </c>
      <c r="M55" t="b">
        <f t="shared" si="5"/>
        <v>1</v>
      </c>
      <c r="P55" s="1">
        <v>40</v>
      </c>
      <c r="Q55" s="1" t="s">
        <v>94</v>
      </c>
      <c r="R55" s="44" t="s">
        <v>31</v>
      </c>
      <c r="S55" s="45" t="s">
        <v>31</v>
      </c>
      <c r="T55" s="1" t="s">
        <v>31</v>
      </c>
      <c r="U55" s="46" t="s">
        <v>31</v>
      </c>
      <c r="V55" s="39" t="s">
        <v>31</v>
      </c>
      <c r="W55" s="1"/>
      <c r="X55" s="1" t="s">
        <v>36</v>
      </c>
      <c r="Y55" s="1" t="s">
        <v>29</v>
      </c>
      <c r="Z55" s="34" t="b">
        <f t="shared" si="6"/>
        <v>1</v>
      </c>
      <c r="AC55" s="29" t="b">
        <f t="shared" si="3"/>
        <v>1</v>
      </c>
    </row>
    <row r="56" spans="1:31">
      <c r="A56" s="10" t="s">
        <v>95</v>
      </c>
      <c r="B56" s="10" t="s">
        <v>29</v>
      </c>
      <c r="C56" s="10" t="s">
        <v>36</v>
      </c>
      <c r="D56" s="10" t="s">
        <v>31</v>
      </c>
      <c r="E56" s="11" t="s">
        <v>31</v>
      </c>
      <c r="F56" t="b">
        <f t="shared" si="4"/>
        <v>1</v>
      </c>
      <c r="G56"/>
      <c r="H56" t="s">
        <v>95</v>
      </c>
      <c r="I56" s="35" t="s">
        <v>37</v>
      </c>
      <c r="J56" t="s">
        <v>95</v>
      </c>
      <c r="K56" t="s">
        <v>37</v>
      </c>
      <c r="M56" t="b">
        <f t="shared" si="5"/>
        <v>1</v>
      </c>
      <c r="P56" s="1">
        <v>93</v>
      </c>
      <c r="Q56" s="1" t="s">
        <v>95</v>
      </c>
      <c r="R56" s="44" t="s">
        <v>31</v>
      </c>
      <c r="S56" s="45" t="s">
        <v>31</v>
      </c>
      <c r="T56" s="1" t="s">
        <v>31</v>
      </c>
      <c r="U56" s="46" t="s">
        <v>31</v>
      </c>
      <c r="V56" s="39" t="s">
        <v>31</v>
      </c>
      <c r="W56" s="1"/>
      <c r="X56" s="1" t="s">
        <v>36</v>
      </c>
      <c r="Y56" s="1" t="s">
        <v>29</v>
      </c>
      <c r="Z56" s="34" t="b">
        <f t="shared" si="6"/>
        <v>1</v>
      </c>
      <c r="AC56" s="29" t="b">
        <f t="shared" si="3"/>
        <v>1</v>
      </c>
    </row>
    <row r="57" spans="1:31">
      <c r="A57" s="10" t="s">
        <v>96</v>
      </c>
      <c r="B57" s="10" t="s">
        <v>29</v>
      </c>
      <c r="C57" s="10" t="s">
        <v>36</v>
      </c>
      <c r="D57" s="10" t="s">
        <v>31</v>
      </c>
      <c r="E57" s="11" t="s">
        <v>31</v>
      </c>
      <c r="F57" t="b">
        <f t="shared" si="4"/>
        <v>1</v>
      </c>
      <c r="G57"/>
      <c r="H57" t="s">
        <v>96</v>
      </c>
      <c r="I57" s="35" t="s">
        <v>31</v>
      </c>
      <c r="J57" t="s">
        <v>96</v>
      </c>
      <c r="K57" t="s">
        <v>31</v>
      </c>
      <c r="M57" t="b">
        <f t="shared" si="5"/>
        <v>1</v>
      </c>
      <c r="P57" s="1">
        <v>107</v>
      </c>
      <c r="Q57" s="1" t="s">
        <v>96</v>
      </c>
      <c r="R57" s="44" t="s">
        <v>31</v>
      </c>
      <c r="S57" s="45" t="s">
        <v>31</v>
      </c>
      <c r="T57" s="1" t="s">
        <v>31</v>
      </c>
      <c r="U57" s="46" t="s">
        <v>31</v>
      </c>
      <c r="V57" s="39" t="s">
        <v>31</v>
      </c>
      <c r="W57" s="1"/>
      <c r="X57" s="1" t="s">
        <v>36</v>
      </c>
      <c r="Y57" s="1" t="s">
        <v>35</v>
      </c>
      <c r="Z57" s="34" t="b">
        <f t="shared" si="6"/>
        <v>1</v>
      </c>
      <c r="AC57" s="29" t="b">
        <f t="shared" si="3"/>
        <v>1</v>
      </c>
    </row>
    <row r="58" spans="1:31">
      <c r="A58" s="10" t="s">
        <v>97</v>
      </c>
      <c r="B58" s="10" t="s">
        <v>29</v>
      </c>
      <c r="C58" s="10" t="s">
        <v>36</v>
      </c>
      <c r="D58" s="10" t="s">
        <v>31</v>
      </c>
      <c r="E58" s="11" t="s">
        <v>31</v>
      </c>
      <c r="F58" t="b">
        <f t="shared" si="4"/>
        <v>1</v>
      </c>
      <c r="G58"/>
      <c r="H58" t="s">
        <v>97</v>
      </c>
      <c r="I58" s="35" t="s">
        <v>31</v>
      </c>
      <c r="J58" t="s">
        <v>97</v>
      </c>
      <c r="K58" t="s">
        <v>31</v>
      </c>
      <c r="M58" t="b">
        <f t="shared" si="5"/>
        <v>1</v>
      </c>
      <c r="P58" s="1">
        <v>63</v>
      </c>
      <c r="Q58" s="1" t="s">
        <v>97</v>
      </c>
      <c r="R58" s="44" t="s">
        <v>31</v>
      </c>
      <c r="S58" s="45" t="s">
        <v>31</v>
      </c>
      <c r="T58" s="1" t="s">
        <v>31</v>
      </c>
      <c r="U58" s="46" t="s">
        <v>31</v>
      </c>
      <c r="V58" s="39" t="s">
        <v>31</v>
      </c>
      <c r="W58" s="1"/>
      <c r="X58" s="1" t="s">
        <v>36</v>
      </c>
      <c r="Y58" s="1" t="s">
        <v>29</v>
      </c>
      <c r="Z58" s="34" t="b">
        <f t="shared" si="6"/>
        <v>1</v>
      </c>
      <c r="AC58" s="29" t="b">
        <f t="shared" si="3"/>
        <v>1</v>
      </c>
    </row>
    <row r="59" spans="1:31">
      <c r="A59" s="10" t="s">
        <v>98</v>
      </c>
      <c r="B59" s="10" t="s">
        <v>29</v>
      </c>
      <c r="C59" s="10" t="s">
        <v>36</v>
      </c>
      <c r="D59" s="10" t="s">
        <v>31</v>
      </c>
      <c r="E59" s="11" t="s">
        <v>31</v>
      </c>
      <c r="F59" t="b">
        <f t="shared" si="4"/>
        <v>1</v>
      </c>
      <c r="G59"/>
      <c r="H59" t="s">
        <v>98</v>
      </c>
      <c r="I59" s="35" t="s">
        <v>37</v>
      </c>
      <c r="J59" t="s">
        <v>98</v>
      </c>
      <c r="K59" t="s">
        <v>37</v>
      </c>
      <c r="M59" t="b">
        <f t="shared" si="5"/>
        <v>1</v>
      </c>
      <c r="P59" s="1">
        <v>64</v>
      </c>
      <c r="Q59" s="1" t="s">
        <v>98</v>
      </c>
      <c r="R59" s="44" t="s">
        <v>37</v>
      </c>
      <c r="S59" s="45" t="s">
        <v>37</v>
      </c>
      <c r="T59" s="1" t="s">
        <v>37</v>
      </c>
      <c r="U59" s="46" t="s">
        <v>37</v>
      </c>
      <c r="V59" s="39" t="s">
        <v>37</v>
      </c>
      <c r="W59" s="1"/>
      <c r="X59" s="1" t="s">
        <v>36</v>
      </c>
      <c r="Y59" s="1" t="s">
        <v>29</v>
      </c>
      <c r="Z59" s="34" t="b">
        <f t="shared" si="6"/>
        <v>1</v>
      </c>
      <c r="AC59" s="29" t="b">
        <f t="shared" si="3"/>
        <v>1</v>
      </c>
    </row>
    <row r="60" spans="1:31">
      <c r="A60" s="10" t="s">
        <v>99</v>
      </c>
      <c r="B60" s="10" t="s">
        <v>35</v>
      </c>
      <c r="C60" s="10" t="s">
        <v>36</v>
      </c>
      <c r="D60" s="10" t="s">
        <v>49</v>
      </c>
      <c r="E60" s="11" t="s">
        <v>49</v>
      </c>
      <c r="F60" t="b">
        <f t="shared" si="4"/>
        <v>1</v>
      </c>
      <c r="G60"/>
      <c r="H60" t="s">
        <v>99</v>
      </c>
      <c r="I60" s="35" t="s">
        <v>49</v>
      </c>
      <c r="J60" t="s">
        <v>99</v>
      </c>
      <c r="K60" t="s">
        <v>49</v>
      </c>
      <c r="M60" t="b">
        <f t="shared" si="5"/>
        <v>1</v>
      </c>
      <c r="P60" s="1">
        <v>134</v>
      </c>
      <c r="Q60" s="1" t="s">
        <v>99</v>
      </c>
      <c r="R60" s="44" t="s">
        <v>49</v>
      </c>
      <c r="S60" s="45" t="s">
        <v>49</v>
      </c>
      <c r="T60" s="1" t="s">
        <v>49</v>
      </c>
      <c r="U60" s="46" t="s">
        <v>49</v>
      </c>
      <c r="V60" s="39" t="s">
        <v>49</v>
      </c>
      <c r="W60" s="1" t="s">
        <v>3346</v>
      </c>
      <c r="X60" s="1" t="s">
        <v>36</v>
      </c>
      <c r="Y60" s="1" t="s">
        <v>35</v>
      </c>
      <c r="Z60" s="34" t="b">
        <f t="shared" si="6"/>
        <v>1</v>
      </c>
      <c r="AC60" s="29" t="b">
        <f t="shared" si="3"/>
        <v>1</v>
      </c>
    </row>
    <row r="61" spans="1:31">
      <c r="A61" s="10" t="s">
        <v>100</v>
      </c>
      <c r="B61" s="10" t="s">
        <v>29</v>
      </c>
      <c r="C61" s="10" t="s">
        <v>36</v>
      </c>
      <c r="D61" s="10" t="s">
        <v>45</v>
      </c>
      <c r="E61" s="11" t="s">
        <v>45</v>
      </c>
      <c r="F61" t="b">
        <f t="shared" si="4"/>
        <v>1</v>
      </c>
      <c r="G61"/>
      <c r="H61" t="s">
        <v>100</v>
      </c>
      <c r="I61" s="35" t="s">
        <v>45</v>
      </c>
      <c r="J61" t="s">
        <v>100</v>
      </c>
      <c r="K61" t="s">
        <v>45</v>
      </c>
      <c r="M61" t="b">
        <f t="shared" si="5"/>
        <v>1</v>
      </c>
      <c r="P61" s="1">
        <v>128</v>
      </c>
      <c r="Q61" s="1" t="s">
        <v>100</v>
      </c>
      <c r="R61" s="44" t="s">
        <v>45</v>
      </c>
      <c r="S61" s="45" t="s">
        <v>45</v>
      </c>
      <c r="T61" s="1" t="s">
        <v>45</v>
      </c>
      <c r="U61" s="46" t="s">
        <v>45</v>
      </c>
      <c r="V61" s="39" t="s">
        <v>45</v>
      </c>
      <c r="W61" s="1"/>
      <c r="X61" s="1" t="s">
        <v>36</v>
      </c>
      <c r="Y61" s="1" t="s">
        <v>54</v>
      </c>
      <c r="Z61" s="34" t="b">
        <f t="shared" si="6"/>
        <v>1</v>
      </c>
      <c r="AC61" s="29" t="b">
        <f t="shared" si="3"/>
        <v>1</v>
      </c>
    </row>
    <row r="62" spans="1:31">
      <c r="A62" s="10" t="s">
        <v>101</v>
      </c>
      <c r="B62" s="10" t="s">
        <v>29</v>
      </c>
      <c r="C62" s="10" t="s">
        <v>36</v>
      </c>
      <c r="D62" s="10" t="s">
        <v>45</v>
      </c>
      <c r="E62" s="11" t="s">
        <v>45</v>
      </c>
      <c r="F62" t="b">
        <f t="shared" si="4"/>
        <v>1</v>
      </c>
      <c r="G62"/>
      <c r="H62" t="s">
        <v>101</v>
      </c>
      <c r="I62" s="35" t="s">
        <v>37</v>
      </c>
      <c r="J62" t="s">
        <v>101</v>
      </c>
      <c r="K62" t="s">
        <v>37</v>
      </c>
      <c r="M62" t="b">
        <f t="shared" si="5"/>
        <v>1</v>
      </c>
      <c r="P62" s="1">
        <v>101</v>
      </c>
      <c r="Q62" s="1" t="s">
        <v>101</v>
      </c>
      <c r="R62" s="44" t="s">
        <v>31</v>
      </c>
      <c r="S62" s="45" t="s">
        <v>31</v>
      </c>
      <c r="T62" s="1" t="s">
        <v>31</v>
      </c>
      <c r="U62" s="46" t="s">
        <v>31</v>
      </c>
      <c r="V62" s="39" t="s">
        <v>31</v>
      </c>
      <c r="W62" s="1"/>
      <c r="X62" s="1" t="s">
        <v>36</v>
      </c>
      <c r="Y62" s="1" t="s">
        <v>54</v>
      </c>
      <c r="Z62" s="34" t="b">
        <f t="shared" si="6"/>
        <v>1</v>
      </c>
      <c r="AC62" s="29" t="b">
        <f t="shared" si="3"/>
        <v>1</v>
      </c>
    </row>
    <row r="63" spans="1:31">
      <c r="A63" s="10" t="s">
        <v>102</v>
      </c>
      <c r="B63" s="10" t="s">
        <v>54</v>
      </c>
      <c r="C63" s="10" t="s">
        <v>36</v>
      </c>
      <c r="D63" s="10" t="s">
        <v>37</v>
      </c>
      <c r="E63" s="11" t="s">
        <v>37</v>
      </c>
      <c r="F63" t="b">
        <f t="shared" si="4"/>
        <v>1</v>
      </c>
      <c r="G63"/>
      <c r="H63" t="s">
        <v>102</v>
      </c>
      <c r="I63" s="35" t="s">
        <v>37</v>
      </c>
      <c r="J63" t="s">
        <v>102</v>
      </c>
      <c r="K63" t="s">
        <v>37</v>
      </c>
      <c r="M63" t="b">
        <f t="shared" si="5"/>
        <v>1</v>
      </c>
      <c r="P63" s="1">
        <v>108</v>
      </c>
      <c r="Q63" s="1" t="s">
        <v>102</v>
      </c>
      <c r="R63" s="44" t="s">
        <v>49</v>
      </c>
      <c r="S63" s="45" t="s">
        <v>37</v>
      </c>
      <c r="T63" s="1" t="s">
        <v>37</v>
      </c>
      <c r="U63" s="46" t="s">
        <v>37</v>
      </c>
      <c r="V63" s="39" t="s">
        <v>37</v>
      </c>
      <c r="W63" s="1"/>
      <c r="X63" s="1" t="s">
        <v>36</v>
      </c>
      <c r="Y63" s="1" t="s">
        <v>60</v>
      </c>
      <c r="Z63" s="34" t="b">
        <f t="shared" si="6"/>
        <v>0</v>
      </c>
      <c r="AA63" t="s">
        <v>103</v>
      </c>
      <c r="AB63" t="s">
        <v>2618</v>
      </c>
      <c r="AC63" s="29" t="b">
        <f t="shared" si="3"/>
        <v>0</v>
      </c>
    </row>
    <row r="64" spans="1:31">
      <c r="A64" s="10" t="s">
        <v>104</v>
      </c>
      <c r="B64" s="10" t="s">
        <v>54</v>
      </c>
      <c r="C64" s="10" t="s">
        <v>36</v>
      </c>
      <c r="D64" s="10" t="s">
        <v>37</v>
      </c>
      <c r="E64" s="11" t="s">
        <v>37</v>
      </c>
      <c r="F64" t="b">
        <f t="shared" si="4"/>
        <v>1</v>
      </c>
      <c r="G64"/>
      <c r="H64" t="s">
        <v>104</v>
      </c>
      <c r="I64" s="35" t="s">
        <v>49</v>
      </c>
      <c r="J64" t="s">
        <v>104</v>
      </c>
      <c r="K64" t="s">
        <v>49</v>
      </c>
      <c r="M64" t="b">
        <f t="shared" si="5"/>
        <v>1</v>
      </c>
      <c r="P64" s="1">
        <v>120</v>
      </c>
      <c r="Q64" s="1" t="s">
        <v>104</v>
      </c>
      <c r="R64" s="44" t="s">
        <v>37</v>
      </c>
      <c r="S64" s="45" t="s">
        <v>37</v>
      </c>
      <c r="T64" s="1" t="s">
        <v>37</v>
      </c>
      <c r="U64" s="46" t="s">
        <v>37</v>
      </c>
      <c r="V64" s="39" t="s">
        <v>37</v>
      </c>
      <c r="W64" s="1"/>
      <c r="X64" s="1" t="s">
        <v>36</v>
      </c>
      <c r="Y64" s="1" t="s">
        <v>35</v>
      </c>
      <c r="Z64" s="34" t="b">
        <f t="shared" si="6"/>
        <v>1</v>
      </c>
      <c r="AC64" s="29" t="b">
        <f t="shared" si="3"/>
        <v>1</v>
      </c>
    </row>
    <row r="65" spans="1:29">
      <c r="A65" s="10" t="s">
        <v>105</v>
      </c>
      <c r="B65" s="10" t="s">
        <v>29</v>
      </c>
      <c r="C65" s="10" t="s">
        <v>36</v>
      </c>
      <c r="D65" s="10" t="s">
        <v>31</v>
      </c>
      <c r="E65" s="11" t="s">
        <v>31</v>
      </c>
      <c r="F65" t="b">
        <f t="shared" si="4"/>
        <v>1</v>
      </c>
      <c r="G65"/>
      <c r="H65" t="s">
        <v>105</v>
      </c>
      <c r="I65" s="35" t="s">
        <v>31</v>
      </c>
      <c r="J65" t="s">
        <v>105</v>
      </c>
      <c r="K65" t="s">
        <v>31</v>
      </c>
      <c r="M65" t="b">
        <f t="shared" si="5"/>
        <v>1</v>
      </c>
      <c r="P65" s="1">
        <v>73</v>
      </c>
      <c r="Q65" s="1" t="s">
        <v>105</v>
      </c>
      <c r="R65" s="44" t="s">
        <v>31</v>
      </c>
      <c r="S65" s="45" t="s">
        <v>31</v>
      </c>
      <c r="T65" s="1" t="s">
        <v>31</v>
      </c>
      <c r="U65" s="46" t="s">
        <v>31</v>
      </c>
      <c r="V65" s="39" t="s">
        <v>31</v>
      </c>
      <c r="W65" s="1"/>
      <c r="X65" s="1" t="s">
        <v>36</v>
      </c>
      <c r="Y65" s="1" t="s">
        <v>29</v>
      </c>
      <c r="Z65" s="34" t="b">
        <f t="shared" si="6"/>
        <v>1</v>
      </c>
      <c r="AC65" s="29" t="b">
        <f t="shared" si="3"/>
        <v>1</v>
      </c>
    </row>
    <row r="66" spans="1:29">
      <c r="A66" s="10" t="s">
        <v>106</v>
      </c>
      <c r="B66" s="10" t="s">
        <v>29</v>
      </c>
      <c r="C66" s="10" t="s">
        <v>30</v>
      </c>
      <c r="D66" s="10" t="s">
        <v>31</v>
      </c>
      <c r="E66" s="11" t="s">
        <v>31</v>
      </c>
      <c r="F66" t="b">
        <f t="shared" ref="F66:F97" si="7">E66=D66</f>
        <v>1</v>
      </c>
      <c r="G66"/>
      <c r="H66" t="s">
        <v>106</v>
      </c>
      <c r="I66" s="35" t="s">
        <v>31</v>
      </c>
      <c r="J66" t="s">
        <v>106</v>
      </c>
      <c r="K66" t="s">
        <v>31</v>
      </c>
      <c r="M66" t="b">
        <f t="shared" ref="M66:M97" si="8">I66=K66</f>
        <v>1</v>
      </c>
      <c r="P66" s="1">
        <v>37</v>
      </c>
      <c r="Q66" s="1" t="s">
        <v>106</v>
      </c>
      <c r="R66" s="44" t="s">
        <v>31</v>
      </c>
      <c r="S66" s="45" t="s">
        <v>31</v>
      </c>
      <c r="T66" s="1" t="s">
        <v>31</v>
      </c>
      <c r="U66" s="46" t="s">
        <v>31</v>
      </c>
      <c r="V66" s="39" t="s">
        <v>31</v>
      </c>
      <c r="W66" s="1"/>
      <c r="X66" s="1" t="s">
        <v>30</v>
      </c>
      <c r="Y66" s="1" t="s">
        <v>29</v>
      </c>
      <c r="Z66" s="34" t="b">
        <f t="shared" ref="Z66:Z97" si="9">R66=U66</f>
        <v>1</v>
      </c>
      <c r="AC66" s="29" t="b">
        <f t="shared" si="3"/>
        <v>1</v>
      </c>
    </row>
    <row r="67" spans="1:29">
      <c r="A67" s="10" t="s">
        <v>107</v>
      </c>
      <c r="B67" s="10" t="s">
        <v>35</v>
      </c>
      <c r="C67" s="10" t="s">
        <v>30</v>
      </c>
      <c r="D67" s="10" t="s">
        <v>31</v>
      </c>
      <c r="E67" s="11" t="s">
        <v>31</v>
      </c>
      <c r="F67" t="b">
        <f t="shared" si="7"/>
        <v>1</v>
      </c>
      <c r="G67"/>
      <c r="H67" t="s">
        <v>107</v>
      </c>
      <c r="I67" s="35" t="s">
        <v>31</v>
      </c>
      <c r="J67" t="s">
        <v>107</v>
      </c>
      <c r="K67" t="s">
        <v>31</v>
      </c>
      <c r="M67" t="b">
        <f t="shared" si="8"/>
        <v>1</v>
      </c>
      <c r="P67" s="1">
        <v>91</v>
      </c>
      <c r="Q67" s="1" t="s">
        <v>107</v>
      </c>
      <c r="R67" s="44" t="s">
        <v>31</v>
      </c>
      <c r="S67" s="45" t="s">
        <v>31</v>
      </c>
      <c r="T67" s="1" t="s">
        <v>31</v>
      </c>
      <c r="U67" s="46" t="s">
        <v>31</v>
      </c>
      <c r="V67" s="39" t="s">
        <v>31</v>
      </c>
      <c r="W67" s="1"/>
      <c r="X67" s="1" t="s">
        <v>30</v>
      </c>
      <c r="Y67" s="1" t="s">
        <v>29</v>
      </c>
      <c r="Z67" s="34" t="b">
        <f t="shared" si="9"/>
        <v>1</v>
      </c>
      <c r="AC67" s="29" t="b">
        <f t="shared" ref="AC67:AC130" si="10">R67=S67</f>
        <v>1</v>
      </c>
    </row>
    <row r="68" spans="1:29">
      <c r="A68" s="10" t="s">
        <v>108</v>
      </c>
      <c r="B68" s="10" t="s">
        <v>29</v>
      </c>
      <c r="C68" s="10" t="s">
        <v>36</v>
      </c>
      <c r="D68" s="10" t="s">
        <v>31</v>
      </c>
      <c r="E68" s="11" t="s">
        <v>31</v>
      </c>
      <c r="F68" t="b">
        <f t="shared" si="7"/>
        <v>1</v>
      </c>
      <c r="G68"/>
      <c r="H68" t="s">
        <v>108</v>
      </c>
      <c r="I68" s="35" t="s">
        <v>31</v>
      </c>
      <c r="J68" t="s">
        <v>108</v>
      </c>
      <c r="K68" t="s">
        <v>31</v>
      </c>
      <c r="M68" t="b">
        <f t="shared" si="8"/>
        <v>1</v>
      </c>
      <c r="P68" s="1">
        <v>74</v>
      </c>
      <c r="Q68" s="1" t="s">
        <v>108</v>
      </c>
      <c r="R68" s="44" t="s">
        <v>31</v>
      </c>
      <c r="S68" s="45" t="s">
        <v>31</v>
      </c>
      <c r="T68" s="1" t="s">
        <v>31</v>
      </c>
      <c r="U68" s="46" t="s">
        <v>31</v>
      </c>
      <c r="V68" s="39" t="s">
        <v>31</v>
      </c>
      <c r="W68" s="1"/>
      <c r="X68" s="1" t="s">
        <v>36</v>
      </c>
      <c r="Y68" s="1" t="s">
        <v>29</v>
      </c>
      <c r="Z68" s="34" t="b">
        <f t="shared" si="9"/>
        <v>1</v>
      </c>
      <c r="AC68" s="29" t="b">
        <f t="shared" si="10"/>
        <v>1</v>
      </c>
    </row>
    <row r="69" spans="1:29">
      <c r="A69" s="10" t="s">
        <v>109</v>
      </c>
      <c r="B69" s="10" t="s">
        <v>54</v>
      </c>
      <c r="C69" s="10" t="s">
        <v>36</v>
      </c>
      <c r="D69" s="10" t="s">
        <v>31</v>
      </c>
      <c r="E69" s="11" t="s">
        <v>31</v>
      </c>
      <c r="F69" t="b">
        <f t="shared" si="7"/>
        <v>1</v>
      </c>
      <c r="G69"/>
      <c r="H69" t="s">
        <v>109</v>
      </c>
      <c r="I69" s="35" t="s">
        <v>31</v>
      </c>
      <c r="J69" t="s">
        <v>109</v>
      </c>
      <c r="K69" t="s">
        <v>31</v>
      </c>
      <c r="M69" t="b">
        <f t="shared" si="8"/>
        <v>1</v>
      </c>
      <c r="P69" s="1">
        <v>94</v>
      </c>
      <c r="Q69" s="1" t="s">
        <v>109</v>
      </c>
      <c r="R69" s="44" t="s">
        <v>37</v>
      </c>
      <c r="S69" s="45" t="s">
        <v>37</v>
      </c>
      <c r="T69" s="1" t="s">
        <v>37</v>
      </c>
      <c r="U69" s="46" t="s">
        <v>37</v>
      </c>
      <c r="V69" s="39" t="s">
        <v>37</v>
      </c>
      <c r="W69" s="1"/>
      <c r="X69" s="1" t="s">
        <v>36</v>
      </c>
      <c r="Y69" s="1" t="s">
        <v>35</v>
      </c>
      <c r="Z69" s="34" t="b">
        <f t="shared" si="9"/>
        <v>1</v>
      </c>
      <c r="AC69" s="29" t="b">
        <f t="shared" si="10"/>
        <v>1</v>
      </c>
    </row>
    <row r="70" spans="1:29">
      <c r="A70" s="10" t="s">
        <v>110</v>
      </c>
      <c r="B70" s="10" t="s">
        <v>35</v>
      </c>
      <c r="C70" s="10" t="s">
        <v>36</v>
      </c>
      <c r="D70" s="10" t="s">
        <v>37</v>
      </c>
      <c r="E70" s="11" t="s">
        <v>37</v>
      </c>
      <c r="F70" t="b">
        <f t="shared" si="7"/>
        <v>1</v>
      </c>
      <c r="G70"/>
      <c r="H70" t="s">
        <v>110</v>
      </c>
      <c r="I70" s="35" t="s">
        <v>37</v>
      </c>
      <c r="J70" t="s">
        <v>110</v>
      </c>
      <c r="K70" t="s">
        <v>37</v>
      </c>
      <c r="M70" t="b">
        <f t="shared" si="8"/>
        <v>1</v>
      </c>
      <c r="P70" s="1">
        <v>97</v>
      </c>
      <c r="Q70" s="1" t="s">
        <v>110</v>
      </c>
      <c r="R70" s="44" t="s">
        <v>37</v>
      </c>
      <c r="S70" s="45" t="s">
        <v>37</v>
      </c>
      <c r="T70" s="1" t="s">
        <v>37</v>
      </c>
      <c r="U70" s="46" t="s">
        <v>37</v>
      </c>
      <c r="V70" s="39" t="s">
        <v>37</v>
      </c>
      <c r="W70" s="1"/>
      <c r="X70" s="1" t="s">
        <v>36</v>
      </c>
      <c r="Y70" s="1" t="s">
        <v>29</v>
      </c>
      <c r="Z70" s="34" t="b">
        <f t="shared" si="9"/>
        <v>1</v>
      </c>
      <c r="AC70" s="29" t="b">
        <f t="shared" si="10"/>
        <v>1</v>
      </c>
    </row>
    <row r="71" spans="1:29">
      <c r="A71" s="10" t="s">
        <v>111</v>
      </c>
      <c r="B71" s="10" t="s">
        <v>29</v>
      </c>
      <c r="C71" s="10" t="s">
        <v>36</v>
      </c>
      <c r="D71" s="10" t="s">
        <v>31</v>
      </c>
      <c r="E71" s="11" t="s">
        <v>31</v>
      </c>
      <c r="F71" t="b">
        <f t="shared" si="7"/>
        <v>1</v>
      </c>
      <c r="G71"/>
      <c r="H71" t="s">
        <v>111</v>
      </c>
      <c r="I71" s="35" t="s">
        <v>31</v>
      </c>
      <c r="J71" t="s">
        <v>111</v>
      </c>
      <c r="K71" t="s">
        <v>31</v>
      </c>
      <c r="M71" t="b">
        <f t="shared" si="8"/>
        <v>1</v>
      </c>
      <c r="P71" s="1">
        <v>87</v>
      </c>
      <c r="Q71" s="1" t="s">
        <v>111</v>
      </c>
      <c r="R71" s="44" t="s">
        <v>31</v>
      </c>
      <c r="S71" s="45" t="s">
        <v>31</v>
      </c>
      <c r="T71" s="1" t="s">
        <v>31</v>
      </c>
      <c r="U71" s="46" t="s">
        <v>31</v>
      </c>
      <c r="V71" s="39" t="s">
        <v>31</v>
      </c>
      <c r="W71" s="1"/>
      <c r="X71" s="1" t="s">
        <v>36</v>
      </c>
      <c r="Y71" s="1" t="s">
        <v>29</v>
      </c>
      <c r="Z71" s="34" t="b">
        <f t="shared" si="9"/>
        <v>1</v>
      </c>
      <c r="AC71" s="29" t="b">
        <f t="shared" si="10"/>
        <v>1</v>
      </c>
    </row>
    <row r="72" spans="1:29">
      <c r="A72" s="10" t="s">
        <v>112</v>
      </c>
      <c r="B72" s="10" t="s">
        <v>35</v>
      </c>
      <c r="C72" s="10" t="s">
        <v>36</v>
      </c>
      <c r="D72" s="10" t="s">
        <v>31</v>
      </c>
      <c r="E72" s="11" t="s">
        <v>31</v>
      </c>
      <c r="F72" t="b">
        <f t="shared" si="7"/>
        <v>1</v>
      </c>
      <c r="G72"/>
      <c r="H72" t="s">
        <v>112</v>
      </c>
      <c r="I72" s="35" t="s">
        <v>45</v>
      </c>
      <c r="J72" t="s">
        <v>112</v>
      </c>
      <c r="K72" t="s">
        <v>45</v>
      </c>
      <c r="M72" t="b">
        <f t="shared" si="8"/>
        <v>1</v>
      </c>
      <c r="P72" s="1">
        <v>83</v>
      </c>
      <c r="Q72" s="1" t="s">
        <v>112</v>
      </c>
      <c r="R72" s="44" t="s">
        <v>45</v>
      </c>
      <c r="S72" s="45" t="s">
        <v>45</v>
      </c>
      <c r="T72" s="1" t="s">
        <v>45</v>
      </c>
      <c r="U72" s="46" t="s">
        <v>45</v>
      </c>
      <c r="V72" s="39" t="s">
        <v>45</v>
      </c>
      <c r="W72" s="1"/>
      <c r="X72" s="1" t="s">
        <v>36</v>
      </c>
      <c r="Y72" s="1" t="s">
        <v>29</v>
      </c>
      <c r="Z72" s="34" t="b">
        <f t="shared" si="9"/>
        <v>1</v>
      </c>
      <c r="AC72" s="29" t="b">
        <f t="shared" si="10"/>
        <v>1</v>
      </c>
    </row>
    <row r="73" spans="1:29">
      <c r="A73" s="10" t="s">
        <v>113</v>
      </c>
      <c r="B73" s="10" t="s">
        <v>35</v>
      </c>
      <c r="C73" s="10" t="s">
        <v>36</v>
      </c>
      <c r="D73" s="10" t="s">
        <v>37</v>
      </c>
      <c r="E73" s="11" t="s">
        <v>37</v>
      </c>
      <c r="F73" t="b">
        <f t="shared" si="7"/>
        <v>1</v>
      </c>
      <c r="G73"/>
      <c r="H73" t="s">
        <v>113</v>
      </c>
      <c r="I73" s="35" t="s">
        <v>37</v>
      </c>
      <c r="J73" t="s">
        <v>113</v>
      </c>
      <c r="K73" t="s">
        <v>37</v>
      </c>
      <c r="M73" t="b">
        <f t="shared" si="8"/>
        <v>1</v>
      </c>
      <c r="P73" s="1">
        <v>109</v>
      </c>
      <c r="Q73" s="1" t="s">
        <v>113</v>
      </c>
      <c r="R73" s="44" t="s">
        <v>37</v>
      </c>
      <c r="S73" s="45" t="s">
        <v>37</v>
      </c>
      <c r="T73" s="1" t="s">
        <v>37</v>
      </c>
      <c r="U73" s="46" t="s">
        <v>37</v>
      </c>
      <c r="V73" s="39" t="s">
        <v>37</v>
      </c>
      <c r="W73" s="1"/>
      <c r="X73" s="1" t="s">
        <v>36</v>
      </c>
      <c r="Y73" s="1" t="s">
        <v>35</v>
      </c>
      <c r="Z73" s="34" t="b">
        <f t="shared" si="9"/>
        <v>1</v>
      </c>
      <c r="AC73" s="29" t="b">
        <f t="shared" si="10"/>
        <v>1</v>
      </c>
    </row>
    <row r="74" spans="1:29">
      <c r="A74" s="10" t="s">
        <v>114</v>
      </c>
      <c r="B74" s="10" t="s">
        <v>29</v>
      </c>
      <c r="C74" s="10" t="s">
        <v>30</v>
      </c>
      <c r="D74" s="10" t="s">
        <v>45</v>
      </c>
      <c r="E74" s="11" t="s">
        <v>45</v>
      </c>
      <c r="F74" t="b">
        <f t="shared" si="7"/>
        <v>1</v>
      </c>
      <c r="G74"/>
      <c r="H74" t="s">
        <v>114</v>
      </c>
      <c r="I74" s="35" t="s">
        <v>49</v>
      </c>
      <c r="J74" t="s">
        <v>114</v>
      </c>
      <c r="K74" t="s">
        <v>49</v>
      </c>
      <c r="M74" t="b">
        <f t="shared" si="8"/>
        <v>1</v>
      </c>
      <c r="P74" s="1">
        <v>45</v>
      </c>
      <c r="Q74" s="1" t="s">
        <v>114</v>
      </c>
      <c r="R74" s="44" t="s">
        <v>115</v>
      </c>
      <c r="S74" s="45" t="s">
        <v>115</v>
      </c>
      <c r="T74" s="1" t="s">
        <v>115</v>
      </c>
      <c r="U74" s="46" t="s">
        <v>115</v>
      </c>
      <c r="V74" s="39" t="s">
        <v>115</v>
      </c>
      <c r="W74" s="1" t="s">
        <v>3355</v>
      </c>
      <c r="X74" s="1" t="s">
        <v>30</v>
      </c>
      <c r="Y74" s="1" t="s">
        <v>29</v>
      </c>
      <c r="Z74" s="34" t="b">
        <f t="shared" si="9"/>
        <v>1</v>
      </c>
      <c r="AC74" s="29" t="b">
        <f t="shared" si="10"/>
        <v>1</v>
      </c>
    </row>
    <row r="75" spans="1:29">
      <c r="A75" s="10" t="s">
        <v>116</v>
      </c>
      <c r="B75" s="10" t="s">
        <v>29</v>
      </c>
      <c r="C75" s="10" t="s">
        <v>36</v>
      </c>
      <c r="D75" s="10" t="s">
        <v>31</v>
      </c>
      <c r="E75" s="11" t="s">
        <v>31</v>
      </c>
      <c r="F75" t="b">
        <f t="shared" si="7"/>
        <v>1</v>
      </c>
      <c r="G75"/>
      <c r="H75" t="s">
        <v>116</v>
      </c>
      <c r="I75" s="35" t="s">
        <v>31</v>
      </c>
      <c r="J75" t="s">
        <v>116</v>
      </c>
      <c r="K75" t="s">
        <v>31</v>
      </c>
      <c r="M75" t="b">
        <f t="shared" si="8"/>
        <v>1</v>
      </c>
      <c r="P75" s="1">
        <v>77</v>
      </c>
      <c r="Q75" s="1" t="s">
        <v>116</v>
      </c>
      <c r="R75" s="44" t="s">
        <v>31</v>
      </c>
      <c r="S75" s="45" t="s">
        <v>31</v>
      </c>
      <c r="T75" s="1" t="s">
        <v>31</v>
      </c>
      <c r="U75" s="46" t="s">
        <v>31</v>
      </c>
      <c r="V75" s="39" t="s">
        <v>31</v>
      </c>
      <c r="W75" s="1"/>
      <c r="X75" s="1" t="s">
        <v>36</v>
      </c>
      <c r="Y75" s="1" t="s">
        <v>29</v>
      </c>
      <c r="Z75" s="34" t="b">
        <f t="shared" si="9"/>
        <v>1</v>
      </c>
      <c r="AC75" s="29" t="b">
        <f t="shared" si="10"/>
        <v>1</v>
      </c>
    </row>
    <row r="76" spans="1:29">
      <c r="A76" s="10" t="s">
        <v>117</v>
      </c>
      <c r="B76" s="10" t="s">
        <v>29</v>
      </c>
      <c r="C76" s="10" t="s">
        <v>30</v>
      </c>
      <c r="D76" s="10" t="s">
        <v>31</v>
      </c>
      <c r="E76" s="11" t="s">
        <v>31</v>
      </c>
      <c r="F76" t="b">
        <f t="shared" si="7"/>
        <v>1</v>
      </c>
      <c r="G76"/>
      <c r="H76" t="s">
        <v>117</v>
      </c>
      <c r="I76" s="35" t="s">
        <v>31</v>
      </c>
      <c r="J76" t="s">
        <v>117</v>
      </c>
      <c r="K76" t="s">
        <v>31</v>
      </c>
      <c r="M76" t="b">
        <f t="shared" si="8"/>
        <v>1</v>
      </c>
      <c r="P76" s="1">
        <v>33</v>
      </c>
      <c r="Q76" s="1" t="s">
        <v>117</v>
      </c>
      <c r="R76" s="44" t="s">
        <v>31</v>
      </c>
      <c r="S76" s="45" t="s">
        <v>31</v>
      </c>
      <c r="T76" s="1" t="s">
        <v>31</v>
      </c>
      <c r="U76" s="46" t="s">
        <v>31</v>
      </c>
      <c r="V76" s="39" t="s">
        <v>31</v>
      </c>
      <c r="W76" s="1"/>
      <c r="X76" s="1" t="s">
        <v>30</v>
      </c>
      <c r="Y76" s="1" t="s">
        <v>29</v>
      </c>
      <c r="Z76" s="34" t="b">
        <f t="shared" si="9"/>
        <v>1</v>
      </c>
      <c r="AC76" s="29" t="b">
        <f t="shared" si="10"/>
        <v>1</v>
      </c>
    </row>
    <row r="77" spans="1:29">
      <c r="A77" s="10" t="s">
        <v>118</v>
      </c>
      <c r="B77" s="10" t="s">
        <v>29</v>
      </c>
      <c r="C77" s="10" t="s">
        <v>30</v>
      </c>
      <c r="D77" s="10" t="s">
        <v>31</v>
      </c>
      <c r="E77" s="11" t="s">
        <v>31</v>
      </c>
      <c r="F77" t="b">
        <f t="shared" si="7"/>
        <v>1</v>
      </c>
      <c r="G77"/>
      <c r="H77" t="s">
        <v>118</v>
      </c>
      <c r="I77" s="35" t="s">
        <v>31</v>
      </c>
      <c r="J77" t="s">
        <v>118</v>
      </c>
      <c r="K77" t="s">
        <v>31</v>
      </c>
      <c r="M77" t="b">
        <f t="shared" si="8"/>
        <v>1</v>
      </c>
      <c r="P77" s="1">
        <v>38</v>
      </c>
      <c r="Q77" s="1" t="s">
        <v>118</v>
      </c>
      <c r="R77" s="44" t="s">
        <v>31</v>
      </c>
      <c r="S77" s="45" t="s">
        <v>31</v>
      </c>
      <c r="T77" s="1" t="s">
        <v>31</v>
      </c>
      <c r="U77" s="46" t="s">
        <v>31</v>
      </c>
      <c r="V77" s="39" t="s">
        <v>31</v>
      </c>
      <c r="W77" s="1"/>
      <c r="X77" s="1" t="s">
        <v>30</v>
      </c>
      <c r="Y77" s="1" t="s">
        <v>29</v>
      </c>
      <c r="Z77" s="34" t="b">
        <f t="shared" si="9"/>
        <v>1</v>
      </c>
      <c r="AC77" s="29" t="b">
        <f t="shared" si="10"/>
        <v>1</v>
      </c>
    </row>
    <row r="78" spans="1:29">
      <c r="A78" s="10" t="s">
        <v>119</v>
      </c>
      <c r="B78" s="10" t="s">
        <v>29</v>
      </c>
      <c r="C78" s="10" t="s">
        <v>30</v>
      </c>
      <c r="D78" s="10" t="s">
        <v>31</v>
      </c>
      <c r="E78" s="11" t="s">
        <v>31</v>
      </c>
      <c r="F78" t="b">
        <f t="shared" si="7"/>
        <v>1</v>
      </c>
      <c r="G78"/>
      <c r="H78" t="s">
        <v>119</v>
      </c>
      <c r="I78" s="35" t="s">
        <v>31</v>
      </c>
      <c r="J78" t="s">
        <v>119</v>
      </c>
      <c r="K78" t="s">
        <v>31</v>
      </c>
      <c r="M78" t="b">
        <f t="shared" si="8"/>
        <v>1</v>
      </c>
      <c r="P78" s="1">
        <v>78</v>
      </c>
      <c r="Q78" s="1" t="s">
        <v>119</v>
      </c>
      <c r="R78" s="44" t="s">
        <v>31</v>
      </c>
      <c r="S78" s="45" t="s">
        <v>31</v>
      </c>
      <c r="T78" s="1" t="s">
        <v>31</v>
      </c>
      <c r="U78" s="46" t="s">
        <v>31</v>
      </c>
      <c r="V78" s="39" t="s">
        <v>31</v>
      </c>
      <c r="W78" s="1"/>
      <c r="X78" s="1" t="s">
        <v>30</v>
      </c>
      <c r="Y78" s="1" t="s">
        <v>29</v>
      </c>
      <c r="Z78" s="34" t="b">
        <f t="shared" si="9"/>
        <v>1</v>
      </c>
      <c r="AC78" s="29" t="b">
        <f t="shared" si="10"/>
        <v>1</v>
      </c>
    </row>
    <row r="79" spans="1:29">
      <c r="A79" s="10" t="s">
        <v>120</v>
      </c>
      <c r="B79" s="10" t="s">
        <v>29</v>
      </c>
      <c r="C79" s="10" t="s">
        <v>30</v>
      </c>
      <c r="D79" s="10" t="s">
        <v>31</v>
      </c>
      <c r="E79" s="11" t="s">
        <v>31</v>
      </c>
      <c r="F79" t="b">
        <f t="shared" si="7"/>
        <v>1</v>
      </c>
      <c r="G79"/>
      <c r="H79" t="s">
        <v>120</v>
      </c>
      <c r="I79" s="35" t="s">
        <v>31</v>
      </c>
      <c r="J79" t="s">
        <v>120</v>
      </c>
      <c r="K79" t="s">
        <v>31</v>
      </c>
      <c r="M79" t="b">
        <f t="shared" si="8"/>
        <v>1</v>
      </c>
      <c r="P79" s="1">
        <v>79</v>
      </c>
      <c r="Q79" s="1" t="s">
        <v>120</v>
      </c>
      <c r="R79" s="44" t="s">
        <v>31</v>
      </c>
      <c r="S79" s="45" t="s">
        <v>31</v>
      </c>
      <c r="T79" s="1" t="s">
        <v>31</v>
      </c>
      <c r="U79" s="46" t="s">
        <v>31</v>
      </c>
      <c r="V79" s="39" t="s">
        <v>31</v>
      </c>
      <c r="W79" s="1"/>
      <c r="X79" s="1" t="s">
        <v>30</v>
      </c>
      <c r="Y79" s="1" t="s">
        <v>29</v>
      </c>
      <c r="Z79" s="34" t="b">
        <f t="shared" si="9"/>
        <v>1</v>
      </c>
      <c r="AC79" s="29" t="b">
        <f t="shared" si="10"/>
        <v>1</v>
      </c>
    </row>
    <row r="80" spans="1:29">
      <c r="A80" s="10" t="s">
        <v>121</v>
      </c>
      <c r="B80" s="10" t="s">
        <v>29</v>
      </c>
      <c r="C80" s="10" t="s">
        <v>36</v>
      </c>
      <c r="D80" s="10" t="s">
        <v>31</v>
      </c>
      <c r="E80" s="11" t="s">
        <v>31</v>
      </c>
      <c r="F80" t="b">
        <f t="shared" si="7"/>
        <v>1</v>
      </c>
      <c r="G80"/>
      <c r="H80" t="s">
        <v>121</v>
      </c>
      <c r="I80" s="35" t="s">
        <v>31</v>
      </c>
      <c r="J80" t="s">
        <v>121</v>
      </c>
      <c r="K80" t="s">
        <v>31</v>
      </c>
      <c r="M80" t="b">
        <f t="shared" si="8"/>
        <v>1</v>
      </c>
      <c r="P80" s="1">
        <v>51</v>
      </c>
      <c r="Q80" s="1" t="s">
        <v>121</v>
      </c>
      <c r="R80" s="44" t="s">
        <v>31</v>
      </c>
      <c r="S80" s="45" t="s">
        <v>31</v>
      </c>
      <c r="T80" s="1" t="s">
        <v>31</v>
      </c>
      <c r="U80" s="46" t="s">
        <v>31</v>
      </c>
      <c r="V80" s="39" t="s">
        <v>31</v>
      </c>
      <c r="W80" s="1"/>
      <c r="X80" s="1" t="s">
        <v>36</v>
      </c>
      <c r="Y80" s="1" t="s">
        <v>29</v>
      </c>
      <c r="Z80" s="34" t="b">
        <f t="shared" si="9"/>
        <v>1</v>
      </c>
      <c r="AC80" s="29" t="b">
        <f t="shared" si="10"/>
        <v>1</v>
      </c>
    </row>
    <row r="81" spans="1:31">
      <c r="A81" s="10" t="s">
        <v>122</v>
      </c>
      <c r="B81" s="10" t="s">
        <v>29</v>
      </c>
      <c r="C81" s="10" t="s">
        <v>30</v>
      </c>
      <c r="D81" s="10" t="s">
        <v>31</v>
      </c>
      <c r="E81" s="11" t="s">
        <v>31</v>
      </c>
      <c r="F81" t="b">
        <f t="shared" si="7"/>
        <v>1</v>
      </c>
      <c r="G81"/>
      <c r="H81" t="s">
        <v>122</v>
      </c>
      <c r="I81" s="35" t="s">
        <v>31</v>
      </c>
      <c r="J81" t="s">
        <v>122</v>
      </c>
      <c r="K81" t="s">
        <v>31</v>
      </c>
      <c r="M81" t="b">
        <f t="shared" si="8"/>
        <v>1</v>
      </c>
      <c r="P81" s="1">
        <v>4</v>
      </c>
      <c r="Q81" s="1" t="s">
        <v>122</v>
      </c>
      <c r="R81" s="44" t="s">
        <v>31</v>
      </c>
      <c r="S81" s="45" t="s">
        <v>31</v>
      </c>
      <c r="T81" s="1" t="s">
        <v>31</v>
      </c>
      <c r="U81" s="46" t="s">
        <v>31</v>
      </c>
      <c r="V81" s="39" t="s">
        <v>31</v>
      </c>
      <c r="W81" s="1"/>
      <c r="X81" s="1" t="s">
        <v>30</v>
      </c>
      <c r="Y81" s="1" t="s">
        <v>29</v>
      </c>
      <c r="Z81" s="34" t="b">
        <f t="shared" si="9"/>
        <v>1</v>
      </c>
      <c r="AC81" s="29" t="b">
        <f t="shared" si="10"/>
        <v>1</v>
      </c>
    </row>
    <row r="82" spans="1:31">
      <c r="A82" s="10" t="s">
        <v>123</v>
      </c>
      <c r="B82" s="10" t="s">
        <v>35</v>
      </c>
      <c r="C82" s="10" t="s">
        <v>36</v>
      </c>
      <c r="D82" s="10" t="s">
        <v>45</v>
      </c>
      <c r="E82" s="11" t="s">
        <v>45</v>
      </c>
      <c r="F82" t="b">
        <f t="shared" si="7"/>
        <v>1</v>
      </c>
      <c r="G82"/>
      <c r="H82" t="s">
        <v>123</v>
      </c>
      <c r="I82" s="35" t="s">
        <v>37</v>
      </c>
      <c r="J82" t="s">
        <v>123</v>
      </c>
      <c r="K82" t="s">
        <v>37</v>
      </c>
      <c r="M82" t="b">
        <f t="shared" si="8"/>
        <v>1</v>
      </c>
      <c r="P82" s="1">
        <v>80</v>
      </c>
      <c r="Q82" s="1" t="s">
        <v>123</v>
      </c>
      <c r="R82" s="44" t="s">
        <v>37</v>
      </c>
      <c r="S82" s="45" t="s">
        <v>45</v>
      </c>
      <c r="T82" s="1" t="s">
        <v>37</v>
      </c>
      <c r="U82" s="46" t="s">
        <v>37</v>
      </c>
      <c r="V82" s="39" t="s">
        <v>45</v>
      </c>
      <c r="W82" s="1"/>
      <c r="X82" s="1" t="s">
        <v>36</v>
      </c>
      <c r="Y82" s="1" t="s">
        <v>35</v>
      </c>
      <c r="Z82" s="34" t="b">
        <f t="shared" si="9"/>
        <v>1</v>
      </c>
      <c r="AC82" s="29" t="b">
        <f t="shared" si="10"/>
        <v>0</v>
      </c>
    </row>
    <row r="83" spans="1:31">
      <c r="A83" s="10" t="s">
        <v>124</v>
      </c>
      <c r="B83" s="10" t="s">
        <v>29</v>
      </c>
      <c r="C83" s="10" t="s">
        <v>36</v>
      </c>
      <c r="D83" s="10" t="s">
        <v>31</v>
      </c>
      <c r="E83" s="11" t="s">
        <v>31</v>
      </c>
      <c r="F83" t="b">
        <f t="shared" si="7"/>
        <v>1</v>
      </c>
      <c r="G83"/>
      <c r="H83" t="s">
        <v>124</v>
      </c>
      <c r="I83" s="35" t="s">
        <v>31</v>
      </c>
      <c r="J83" t="s">
        <v>124</v>
      </c>
      <c r="K83" t="s">
        <v>31</v>
      </c>
      <c r="M83" t="b">
        <f t="shared" si="8"/>
        <v>1</v>
      </c>
      <c r="P83" s="1">
        <v>65</v>
      </c>
      <c r="Q83" s="1" t="s">
        <v>124</v>
      </c>
      <c r="R83" s="44" t="s">
        <v>31</v>
      </c>
      <c r="S83" s="45" t="s">
        <v>31</v>
      </c>
      <c r="T83" s="1" t="s">
        <v>31</v>
      </c>
      <c r="U83" s="46" t="s">
        <v>31</v>
      </c>
      <c r="V83" s="39" t="s">
        <v>31</v>
      </c>
      <c r="W83" s="1"/>
      <c r="X83" s="1" t="s">
        <v>36</v>
      </c>
      <c r="Y83" s="1" t="s">
        <v>54</v>
      </c>
      <c r="Z83" s="34" t="b">
        <f t="shared" si="9"/>
        <v>1</v>
      </c>
      <c r="AC83" s="29" t="b">
        <f t="shared" si="10"/>
        <v>1</v>
      </c>
    </row>
    <row r="84" spans="1:31">
      <c r="A84" s="10" t="s">
        <v>125</v>
      </c>
      <c r="B84" s="10" t="s">
        <v>29</v>
      </c>
      <c r="C84" s="10" t="s">
        <v>30</v>
      </c>
      <c r="D84" s="10" t="s">
        <v>31</v>
      </c>
      <c r="E84" s="11" t="s">
        <v>31</v>
      </c>
      <c r="F84" t="b">
        <f t="shared" si="7"/>
        <v>1</v>
      </c>
      <c r="G84"/>
      <c r="H84" t="s">
        <v>125</v>
      </c>
      <c r="I84" s="35" t="s">
        <v>31</v>
      </c>
      <c r="J84" t="s">
        <v>125</v>
      </c>
      <c r="K84" t="s">
        <v>31</v>
      </c>
      <c r="M84" t="b">
        <f t="shared" si="8"/>
        <v>1</v>
      </c>
      <c r="P84" s="1">
        <v>66</v>
      </c>
      <c r="Q84" s="1" t="s">
        <v>125</v>
      </c>
      <c r="R84" s="44" t="s">
        <v>31</v>
      </c>
      <c r="S84" s="45" t="s">
        <v>31</v>
      </c>
      <c r="T84" s="1" t="s">
        <v>31</v>
      </c>
      <c r="U84" s="46" t="s">
        <v>31</v>
      </c>
      <c r="V84" s="39" t="s">
        <v>31</v>
      </c>
      <c r="W84" s="1"/>
      <c r="X84" s="1" t="s">
        <v>30</v>
      </c>
      <c r="Y84" s="1" t="s">
        <v>29</v>
      </c>
      <c r="Z84" s="34" t="b">
        <f t="shared" si="9"/>
        <v>1</v>
      </c>
      <c r="AC84" s="29" t="b">
        <f t="shared" si="10"/>
        <v>1</v>
      </c>
    </row>
    <row r="85" spans="1:31">
      <c r="A85" s="10" t="s">
        <v>126</v>
      </c>
      <c r="B85" s="10" t="s">
        <v>29</v>
      </c>
      <c r="C85" s="10" t="s">
        <v>30</v>
      </c>
      <c r="D85" s="10" t="s">
        <v>31</v>
      </c>
      <c r="E85" s="11" t="s">
        <v>31</v>
      </c>
      <c r="F85" t="b">
        <f t="shared" si="7"/>
        <v>1</v>
      </c>
      <c r="G85"/>
      <c r="H85" t="s">
        <v>126</v>
      </c>
      <c r="I85" s="35" t="s">
        <v>31</v>
      </c>
      <c r="J85" t="s">
        <v>126</v>
      </c>
      <c r="K85" t="s">
        <v>31</v>
      </c>
      <c r="M85" t="b">
        <f t="shared" si="8"/>
        <v>1</v>
      </c>
      <c r="P85" s="1">
        <v>41</v>
      </c>
      <c r="Q85" s="1" t="s">
        <v>126</v>
      </c>
      <c r="R85" s="44" t="s">
        <v>31</v>
      </c>
      <c r="S85" s="45" t="s">
        <v>31</v>
      </c>
      <c r="T85" s="1" t="s">
        <v>31</v>
      </c>
      <c r="U85" s="46" t="s">
        <v>31</v>
      </c>
      <c r="V85" s="39" t="s">
        <v>31</v>
      </c>
      <c r="W85" s="1"/>
      <c r="X85" s="1" t="s">
        <v>30</v>
      </c>
      <c r="Y85" s="1" t="s">
        <v>29</v>
      </c>
      <c r="Z85" s="34" t="b">
        <f t="shared" si="9"/>
        <v>1</v>
      </c>
      <c r="AC85" s="29" t="b">
        <f t="shared" si="10"/>
        <v>1</v>
      </c>
    </row>
    <row r="86" spans="1:31">
      <c r="A86" s="10" t="s">
        <v>127</v>
      </c>
      <c r="B86" s="10" t="s">
        <v>29</v>
      </c>
      <c r="C86" s="10" t="s">
        <v>30</v>
      </c>
      <c r="D86" s="10" t="s">
        <v>31</v>
      </c>
      <c r="E86" s="11" t="s">
        <v>31</v>
      </c>
      <c r="F86" t="b">
        <f t="shared" si="7"/>
        <v>1</v>
      </c>
      <c r="G86"/>
      <c r="H86" t="s">
        <v>127</v>
      </c>
      <c r="I86" s="35" t="s">
        <v>31</v>
      </c>
      <c r="J86" t="s">
        <v>127</v>
      </c>
      <c r="K86" t="s">
        <v>31</v>
      </c>
      <c r="M86" t="b">
        <f t="shared" si="8"/>
        <v>1</v>
      </c>
      <c r="P86" s="1">
        <v>67</v>
      </c>
      <c r="Q86" s="1" t="s">
        <v>127</v>
      </c>
      <c r="R86" s="44" t="s">
        <v>31</v>
      </c>
      <c r="S86" s="45" t="s">
        <v>31</v>
      </c>
      <c r="T86" s="1" t="s">
        <v>31</v>
      </c>
      <c r="U86" s="46" t="s">
        <v>31</v>
      </c>
      <c r="V86" s="39" t="s">
        <v>31</v>
      </c>
      <c r="W86" s="1"/>
      <c r="X86" s="1" t="s">
        <v>30</v>
      </c>
      <c r="Y86" s="1" t="s">
        <v>29</v>
      </c>
      <c r="Z86" s="34" t="b">
        <f t="shared" si="9"/>
        <v>1</v>
      </c>
      <c r="AC86" s="29" t="b">
        <f t="shared" si="10"/>
        <v>1</v>
      </c>
    </row>
    <row r="87" spans="1:31">
      <c r="A87" s="10" t="s">
        <v>128</v>
      </c>
      <c r="B87" s="10" t="s">
        <v>29</v>
      </c>
      <c r="C87" s="10" t="s">
        <v>30</v>
      </c>
      <c r="D87" s="10" t="s">
        <v>31</v>
      </c>
      <c r="E87" s="11" t="s">
        <v>31</v>
      </c>
      <c r="F87" t="b">
        <f t="shared" si="7"/>
        <v>1</v>
      </c>
      <c r="G87"/>
      <c r="H87" t="s">
        <v>128</v>
      </c>
      <c r="I87" s="35" t="s">
        <v>31</v>
      </c>
      <c r="J87" t="s">
        <v>128</v>
      </c>
      <c r="K87" t="s">
        <v>31</v>
      </c>
      <c r="M87" t="b">
        <f t="shared" si="8"/>
        <v>1</v>
      </c>
      <c r="P87" s="1">
        <v>5</v>
      </c>
      <c r="Q87" s="1" t="s">
        <v>128</v>
      </c>
      <c r="R87" s="44" t="s">
        <v>31</v>
      </c>
      <c r="S87" s="45" t="s">
        <v>31</v>
      </c>
      <c r="T87" s="1" t="s">
        <v>31</v>
      </c>
      <c r="U87" s="46" t="s">
        <v>31</v>
      </c>
      <c r="V87" s="39" t="s">
        <v>31</v>
      </c>
      <c r="W87" s="1"/>
      <c r="X87" s="1" t="s">
        <v>30</v>
      </c>
      <c r="Y87" s="1" t="s">
        <v>29</v>
      </c>
      <c r="Z87" s="34" t="b">
        <f t="shared" si="9"/>
        <v>1</v>
      </c>
      <c r="AC87" s="29" t="b">
        <f t="shared" si="10"/>
        <v>1</v>
      </c>
    </row>
    <row r="88" spans="1:31">
      <c r="A88" s="10" t="s">
        <v>129</v>
      </c>
      <c r="B88" s="10" t="s">
        <v>29</v>
      </c>
      <c r="C88" s="10" t="s">
        <v>30</v>
      </c>
      <c r="D88" s="10" t="s">
        <v>31</v>
      </c>
      <c r="E88" s="11" t="s">
        <v>31</v>
      </c>
      <c r="F88" t="b">
        <f t="shared" si="7"/>
        <v>1</v>
      </c>
      <c r="G88"/>
      <c r="H88" t="s">
        <v>129</v>
      </c>
      <c r="I88" s="35" t="s">
        <v>31</v>
      </c>
      <c r="J88" t="s">
        <v>129</v>
      </c>
      <c r="K88" t="s">
        <v>31</v>
      </c>
      <c r="M88" t="b">
        <f t="shared" si="8"/>
        <v>1</v>
      </c>
      <c r="P88" s="1">
        <v>72</v>
      </c>
      <c r="Q88" s="1" t="s">
        <v>129</v>
      </c>
      <c r="R88" s="44" t="s">
        <v>31</v>
      </c>
      <c r="S88" s="45" t="s">
        <v>31</v>
      </c>
      <c r="T88" s="1" t="s">
        <v>31</v>
      </c>
      <c r="U88" s="46" t="s">
        <v>31</v>
      </c>
      <c r="V88" s="39" t="s">
        <v>31</v>
      </c>
      <c r="W88" s="1"/>
      <c r="X88" s="1" t="s">
        <v>30</v>
      </c>
      <c r="Y88" s="1" t="s">
        <v>29</v>
      </c>
      <c r="Z88" s="34" t="b">
        <f t="shared" si="9"/>
        <v>1</v>
      </c>
      <c r="AC88" s="29" t="b">
        <f t="shared" si="10"/>
        <v>1</v>
      </c>
    </row>
    <row r="89" spans="1:31">
      <c r="A89" s="10" t="s">
        <v>130</v>
      </c>
      <c r="B89" s="10" t="s">
        <v>29</v>
      </c>
      <c r="C89" s="10" t="s">
        <v>36</v>
      </c>
      <c r="D89" s="10" t="s">
        <v>31</v>
      </c>
      <c r="E89" s="11" t="s">
        <v>31</v>
      </c>
      <c r="F89" t="b">
        <f t="shared" si="7"/>
        <v>1</v>
      </c>
      <c r="G89"/>
      <c r="H89" t="s">
        <v>130</v>
      </c>
      <c r="I89" s="35" t="s">
        <v>31</v>
      </c>
      <c r="J89" t="s">
        <v>130</v>
      </c>
      <c r="K89" t="s">
        <v>31</v>
      </c>
      <c r="M89" t="b">
        <f t="shared" si="8"/>
        <v>1</v>
      </c>
      <c r="P89" s="1">
        <v>68</v>
      </c>
      <c r="Q89" s="1" t="s">
        <v>130</v>
      </c>
      <c r="R89" s="44" t="s">
        <v>31</v>
      </c>
      <c r="S89" s="45" t="s">
        <v>31</v>
      </c>
      <c r="T89" s="1" t="s">
        <v>31</v>
      </c>
      <c r="U89" s="46" t="s">
        <v>31</v>
      </c>
      <c r="V89" s="39" t="s">
        <v>31</v>
      </c>
      <c r="W89" s="1"/>
      <c r="X89" s="1" t="s">
        <v>36</v>
      </c>
      <c r="Y89" s="1" t="s">
        <v>29</v>
      </c>
      <c r="Z89" s="34" t="b">
        <f t="shared" si="9"/>
        <v>1</v>
      </c>
      <c r="AC89" s="29" t="b">
        <f t="shared" si="10"/>
        <v>1</v>
      </c>
    </row>
    <row r="90" spans="1:31">
      <c r="A90" s="10" t="s">
        <v>131</v>
      </c>
      <c r="B90" s="10" t="s">
        <v>29</v>
      </c>
      <c r="C90" s="10" t="s">
        <v>36</v>
      </c>
      <c r="D90" s="10" t="s">
        <v>31</v>
      </c>
      <c r="E90" s="11" t="s">
        <v>31</v>
      </c>
      <c r="F90" t="b">
        <f t="shared" si="7"/>
        <v>1</v>
      </c>
      <c r="G90"/>
      <c r="H90" t="s">
        <v>131</v>
      </c>
      <c r="I90" s="35" t="s">
        <v>31</v>
      </c>
      <c r="J90" t="s">
        <v>131</v>
      </c>
      <c r="K90" t="s">
        <v>31</v>
      </c>
      <c r="M90" t="b">
        <f t="shared" si="8"/>
        <v>1</v>
      </c>
      <c r="P90" s="1">
        <v>95</v>
      </c>
      <c r="Q90" s="1" t="s">
        <v>131</v>
      </c>
      <c r="R90" s="44" t="s">
        <v>31</v>
      </c>
      <c r="S90" s="45" t="s">
        <v>31</v>
      </c>
      <c r="T90" s="1" t="s">
        <v>31</v>
      </c>
      <c r="U90" s="46" t="s">
        <v>31</v>
      </c>
      <c r="V90" s="39" t="s">
        <v>31</v>
      </c>
      <c r="W90" s="1"/>
      <c r="X90" s="1" t="s">
        <v>36</v>
      </c>
      <c r="Y90" s="1" t="s">
        <v>35</v>
      </c>
      <c r="Z90" s="34" t="b">
        <f t="shared" si="9"/>
        <v>1</v>
      </c>
      <c r="AC90" s="29" t="b">
        <f t="shared" si="10"/>
        <v>1</v>
      </c>
    </row>
    <row r="91" spans="1:31">
      <c r="A91" s="10" t="s">
        <v>132</v>
      </c>
      <c r="B91" s="10" t="s">
        <v>29</v>
      </c>
      <c r="C91" s="10" t="s">
        <v>36</v>
      </c>
      <c r="D91" s="10" t="s">
        <v>37</v>
      </c>
      <c r="E91" s="11" t="s">
        <v>37</v>
      </c>
      <c r="F91" t="b">
        <f t="shared" si="7"/>
        <v>1</v>
      </c>
      <c r="G91"/>
      <c r="H91" t="s">
        <v>132</v>
      </c>
      <c r="I91" s="35" t="s">
        <v>37</v>
      </c>
      <c r="J91" t="s">
        <v>132</v>
      </c>
      <c r="K91" t="s">
        <v>37</v>
      </c>
      <c r="M91" t="b">
        <f t="shared" si="8"/>
        <v>1</v>
      </c>
      <c r="P91" s="1">
        <v>53</v>
      </c>
      <c r="Q91" s="1" t="s">
        <v>132</v>
      </c>
      <c r="R91" s="44" t="s">
        <v>45</v>
      </c>
      <c r="S91" s="45" t="s">
        <v>45</v>
      </c>
      <c r="T91" s="1" t="s">
        <v>37</v>
      </c>
      <c r="U91" s="46" t="s">
        <v>37</v>
      </c>
      <c r="V91" s="39" t="s">
        <v>45</v>
      </c>
      <c r="W91" s="1"/>
      <c r="X91" s="1" t="s">
        <v>36</v>
      </c>
      <c r="Y91" s="1" t="s">
        <v>35</v>
      </c>
      <c r="Z91" s="34" t="b">
        <f t="shared" si="9"/>
        <v>0</v>
      </c>
      <c r="AA91" t="s">
        <v>3356</v>
      </c>
      <c r="AB91" t="s">
        <v>3357</v>
      </c>
      <c r="AC91" s="29" t="b">
        <f t="shared" si="10"/>
        <v>1</v>
      </c>
      <c r="AE91" s="17">
        <f>4/135</f>
        <v>2.9629629629629631E-2</v>
      </c>
    </row>
    <row r="92" spans="1:31">
      <c r="A92" s="10" t="s">
        <v>134</v>
      </c>
      <c r="B92" s="10" t="s">
        <v>29</v>
      </c>
      <c r="C92" s="10" t="s">
        <v>36</v>
      </c>
      <c r="D92" s="10" t="s">
        <v>45</v>
      </c>
      <c r="E92" s="11" t="s">
        <v>45</v>
      </c>
      <c r="F92" t="b">
        <f t="shared" si="7"/>
        <v>1</v>
      </c>
      <c r="G92"/>
      <c r="H92" t="s">
        <v>134</v>
      </c>
      <c r="I92" s="35" t="s">
        <v>37</v>
      </c>
      <c r="J92" t="s">
        <v>134</v>
      </c>
      <c r="K92" t="s">
        <v>37</v>
      </c>
      <c r="M92" t="b">
        <f t="shared" si="8"/>
        <v>1</v>
      </c>
      <c r="P92" s="1">
        <v>117</v>
      </c>
      <c r="Q92" s="1" t="s">
        <v>134</v>
      </c>
      <c r="R92" s="44" t="s">
        <v>37</v>
      </c>
      <c r="S92" s="45" t="s">
        <v>45</v>
      </c>
      <c r="T92" s="1" t="s">
        <v>37</v>
      </c>
      <c r="U92" s="46" t="s">
        <v>37</v>
      </c>
      <c r="V92" s="39" t="s">
        <v>45</v>
      </c>
      <c r="W92" s="1"/>
      <c r="X92" s="1" t="s">
        <v>36</v>
      </c>
      <c r="Y92" s="1" t="s">
        <v>54</v>
      </c>
      <c r="Z92" s="34" t="b">
        <f t="shared" si="9"/>
        <v>1</v>
      </c>
      <c r="AC92" s="29" t="b">
        <f t="shared" si="10"/>
        <v>0</v>
      </c>
    </row>
    <row r="93" spans="1:31">
      <c r="A93" s="10" t="s">
        <v>135</v>
      </c>
      <c r="B93" s="10" t="s">
        <v>35</v>
      </c>
      <c r="C93" s="10" t="s">
        <v>30</v>
      </c>
      <c r="D93" s="10" t="s">
        <v>31</v>
      </c>
      <c r="E93" s="11" t="s">
        <v>31</v>
      </c>
      <c r="F93" t="b">
        <f t="shared" si="7"/>
        <v>1</v>
      </c>
      <c r="G93"/>
      <c r="H93" t="s">
        <v>135</v>
      </c>
      <c r="I93" s="35" t="s">
        <v>31</v>
      </c>
      <c r="J93" t="s">
        <v>135</v>
      </c>
      <c r="K93" t="s">
        <v>31</v>
      </c>
      <c r="M93" t="b">
        <f t="shared" si="8"/>
        <v>1</v>
      </c>
      <c r="P93" s="1">
        <v>113</v>
      </c>
      <c r="Q93" s="1" t="s">
        <v>135</v>
      </c>
      <c r="R93" s="44" t="s">
        <v>31</v>
      </c>
      <c r="S93" s="45" t="s">
        <v>31</v>
      </c>
      <c r="T93" s="1" t="s">
        <v>31</v>
      </c>
      <c r="U93" s="46" t="s">
        <v>31</v>
      </c>
      <c r="V93" s="39" t="s">
        <v>31</v>
      </c>
      <c r="W93" s="1"/>
      <c r="X93" s="1" t="s">
        <v>30</v>
      </c>
      <c r="Y93" s="1" t="s">
        <v>29</v>
      </c>
      <c r="Z93" s="34" t="b">
        <f t="shared" si="9"/>
        <v>1</v>
      </c>
      <c r="AC93" s="29" t="b">
        <f t="shared" si="10"/>
        <v>1</v>
      </c>
    </row>
    <row r="94" spans="1:31">
      <c r="A94" s="10" t="s">
        <v>136</v>
      </c>
      <c r="B94" s="10" t="s">
        <v>29</v>
      </c>
      <c r="C94" s="10" t="s">
        <v>30</v>
      </c>
      <c r="D94" s="10" t="s">
        <v>31</v>
      </c>
      <c r="E94" s="11" t="s">
        <v>31</v>
      </c>
      <c r="F94" t="b">
        <f t="shared" si="7"/>
        <v>1</v>
      </c>
      <c r="G94"/>
      <c r="H94" t="s">
        <v>136</v>
      </c>
      <c r="I94" s="35" t="s">
        <v>31</v>
      </c>
      <c r="J94" t="s">
        <v>136</v>
      </c>
      <c r="K94" t="s">
        <v>31</v>
      </c>
      <c r="M94" t="b">
        <f t="shared" si="8"/>
        <v>1</v>
      </c>
      <c r="P94" s="1">
        <v>6</v>
      </c>
      <c r="Q94" s="1" t="s">
        <v>136</v>
      </c>
      <c r="R94" s="44" t="s">
        <v>31</v>
      </c>
      <c r="S94" s="45" t="s">
        <v>31</v>
      </c>
      <c r="T94" s="1" t="s">
        <v>31</v>
      </c>
      <c r="U94" s="46" t="s">
        <v>31</v>
      </c>
      <c r="V94" s="39" t="s">
        <v>31</v>
      </c>
      <c r="W94" s="1"/>
      <c r="X94" s="1" t="s">
        <v>30</v>
      </c>
      <c r="Y94" s="1" t="s">
        <v>29</v>
      </c>
      <c r="Z94" s="34" t="b">
        <f t="shared" si="9"/>
        <v>1</v>
      </c>
      <c r="AC94" s="29" t="b">
        <f t="shared" si="10"/>
        <v>1</v>
      </c>
    </row>
    <row r="95" spans="1:31">
      <c r="A95" s="10" t="s">
        <v>137</v>
      </c>
      <c r="B95" s="10" t="s">
        <v>29</v>
      </c>
      <c r="C95" s="10" t="s">
        <v>30</v>
      </c>
      <c r="D95" s="10" t="s">
        <v>31</v>
      </c>
      <c r="E95" s="11" t="s">
        <v>31</v>
      </c>
      <c r="F95" t="b">
        <f t="shared" si="7"/>
        <v>1</v>
      </c>
      <c r="G95"/>
      <c r="H95" t="s">
        <v>137</v>
      </c>
      <c r="I95" s="35" t="s">
        <v>31</v>
      </c>
      <c r="J95" t="s">
        <v>137</v>
      </c>
      <c r="K95" t="s">
        <v>31</v>
      </c>
      <c r="M95" t="b">
        <f t="shared" si="8"/>
        <v>1</v>
      </c>
      <c r="P95" s="1">
        <v>7</v>
      </c>
      <c r="Q95" s="1" t="s">
        <v>137</v>
      </c>
      <c r="R95" s="44" t="s">
        <v>31</v>
      </c>
      <c r="S95" s="45" t="s">
        <v>31</v>
      </c>
      <c r="T95" s="1" t="s">
        <v>31</v>
      </c>
      <c r="U95" s="46" t="s">
        <v>31</v>
      </c>
      <c r="V95" s="39" t="s">
        <v>31</v>
      </c>
      <c r="W95" s="1"/>
      <c r="X95" s="1" t="s">
        <v>30</v>
      </c>
      <c r="Y95" s="1" t="s">
        <v>29</v>
      </c>
      <c r="Z95" s="34" t="b">
        <f t="shared" si="9"/>
        <v>1</v>
      </c>
      <c r="AC95" s="29" t="b">
        <f t="shared" si="10"/>
        <v>1</v>
      </c>
    </row>
    <row r="96" spans="1:31">
      <c r="A96" s="10" t="s">
        <v>138</v>
      </c>
      <c r="B96" s="10" t="s">
        <v>35</v>
      </c>
      <c r="C96" s="10" t="s">
        <v>30</v>
      </c>
      <c r="D96" s="10" t="s">
        <v>31</v>
      </c>
      <c r="E96" s="11" t="s">
        <v>31</v>
      </c>
      <c r="F96" t="b">
        <f t="shared" si="7"/>
        <v>1</v>
      </c>
      <c r="G96"/>
      <c r="H96" t="s">
        <v>138</v>
      </c>
      <c r="I96" s="35" t="s">
        <v>31</v>
      </c>
      <c r="J96" t="s">
        <v>138</v>
      </c>
      <c r="K96" t="s">
        <v>31</v>
      </c>
      <c r="M96" t="b">
        <f t="shared" si="8"/>
        <v>1</v>
      </c>
      <c r="P96" s="1">
        <v>89</v>
      </c>
      <c r="Q96" s="1" t="s">
        <v>138</v>
      </c>
      <c r="R96" s="44" t="s">
        <v>31</v>
      </c>
      <c r="S96" s="45" t="s">
        <v>31</v>
      </c>
      <c r="T96" s="1" t="s">
        <v>31</v>
      </c>
      <c r="U96" s="46" t="s">
        <v>31</v>
      </c>
      <c r="V96" s="39" t="s">
        <v>31</v>
      </c>
      <c r="W96" s="1" t="s">
        <v>3347</v>
      </c>
      <c r="X96" s="1" t="s">
        <v>30</v>
      </c>
      <c r="Y96" s="1" t="s">
        <v>29</v>
      </c>
      <c r="Z96" s="34" t="b">
        <f t="shared" si="9"/>
        <v>1</v>
      </c>
      <c r="AC96" s="29" t="b">
        <f t="shared" si="10"/>
        <v>1</v>
      </c>
    </row>
    <row r="97" spans="1:29">
      <c r="A97" s="10" t="s">
        <v>139</v>
      </c>
      <c r="B97" s="10" t="s">
        <v>29</v>
      </c>
      <c r="C97" s="10" t="s">
        <v>30</v>
      </c>
      <c r="D97" s="10" t="s">
        <v>31</v>
      </c>
      <c r="E97" s="11" t="s">
        <v>31</v>
      </c>
      <c r="F97" t="b">
        <f t="shared" si="7"/>
        <v>1</v>
      </c>
      <c r="G97"/>
      <c r="H97" t="s">
        <v>139</v>
      </c>
      <c r="I97" s="35" t="s">
        <v>31</v>
      </c>
      <c r="J97" t="s">
        <v>139</v>
      </c>
      <c r="K97" t="s">
        <v>31</v>
      </c>
      <c r="M97" t="b">
        <f t="shared" si="8"/>
        <v>1</v>
      </c>
      <c r="P97" s="1">
        <v>8</v>
      </c>
      <c r="Q97" s="1" t="s">
        <v>139</v>
      </c>
      <c r="R97" s="44" t="s">
        <v>31</v>
      </c>
      <c r="S97" s="45" t="s">
        <v>31</v>
      </c>
      <c r="T97" s="1" t="s">
        <v>31</v>
      </c>
      <c r="U97" s="46" t="s">
        <v>31</v>
      </c>
      <c r="V97" s="39" t="s">
        <v>31</v>
      </c>
      <c r="W97" s="1"/>
      <c r="X97" s="1" t="s">
        <v>30</v>
      </c>
      <c r="Y97" s="1" t="s">
        <v>29</v>
      </c>
      <c r="Z97" s="34" t="b">
        <f t="shared" si="9"/>
        <v>1</v>
      </c>
      <c r="AC97" s="29" t="b">
        <f t="shared" si="10"/>
        <v>1</v>
      </c>
    </row>
    <row r="98" spans="1:29">
      <c r="A98" s="10" t="s">
        <v>140</v>
      </c>
      <c r="B98" s="10" t="s">
        <v>42</v>
      </c>
      <c r="C98" s="10" t="s">
        <v>36</v>
      </c>
      <c r="D98" s="10" t="s">
        <v>31</v>
      </c>
      <c r="E98" s="11" t="s">
        <v>31</v>
      </c>
      <c r="F98" t="b">
        <f t="shared" ref="F98:F129" si="11">E98=D98</f>
        <v>1</v>
      </c>
      <c r="G98"/>
      <c r="H98" t="s">
        <v>140</v>
      </c>
      <c r="I98" s="35" t="s">
        <v>31</v>
      </c>
      <c r="J98" t="s">
        <v>140</v>
      </c>
      <c r="K98" t="s">
        <v>31</v>
      </c>
      <c r="M98" t="b">
        <f t="shared" ref="M98:M129" si="12">I98=K98</f>
        <v>1</v>
      </c>
      <c r="P98" s="1">
        <v>103</v>
      </c>
      <c r="Q98" s="1" t="s">
        <v>140</v>
      </c>
      <c r="R98" s="44" t="s">
        <v>31</v>
      </c>
      <c r="S98" s="45" t="s">
        <v>31</v>
      </c>
      <c r="T98" s="1" t="s">
        <v>31</v>
      </c>
      <c r="U98" s="46" t="s">
        <v>31</v>
      </c>
      <c r="V98" s="39" t="s">
        <v>31</v>
      </c>
      <c r="W98" s="1"/>
      <c r="X98" s="1" t="s">
        <v>36</v>
      </c>
      <c r="Y98" s="1" t="s">
        <v>54</v>
      </c>
      <c r="Z98" s="34" t="b">
        <f t="shared" ref="Z98:Z129" si="13">R98=U98</f>
        <v>1</v>
      </c>
      <c r="AC98" s="29" t="b">
        <f t="shared" si="10"/>
        <v>1</v>
      </c>
    </row>
    <row r="99" spans="1:29">
      <c r="A99" s="10" t="s">
        <v>141</v>
      </c>
      <c r="B99" s="10" t="s">
        <v>29</v>
      </c>
      <c r="C99" s="10" t="s">
        <v>30</v>
      </c>
      <c r="D99" s="10" t="s">
        <v>31</v>
      </c>
      <c r="E99" s="11" t="s">
        <v>31</v>
      </c>
      <c r="F99" t="b">
        <f t="shared" si="11"/>
        <v>1</v>
      </c>
      <c r="G99"/>
      <c r="H99" t="s">
        <v>141</v>
      </c>
      <c r="I99" s="35" t="s">
        <v>31</v>
      </c>
      <c r="J99" t="s">
        <v>141</v>
      </c>
      <c r="K99" t="s">
        <v>31</v>
      </c>
      <c r="M99" t="b">
        <f t="shared" si="12"/>
        <v>1</v>
      </c>
      <c r="P99" s="1">
        <v>9</v>
      </c>
      <c r="Q99" s="1" t="s">
        <v>141</v>
      </c>
      <c r="R99" s="44" t="s">
        <v>31</v>
      </c>
      <c r="S99" s="45" t="s">
        <v>31</v>
      </c>
      <c r="T99" s="1" t="s">
        <v>31</v>
      </c>
      <c r="U99" s="46" t="s">
        <v>31</v>
      </c>
      <c r="V99" s="39" t="s">
        <v>31</v>
      </c>
      <c r="W99" s="1"/>
      <c r="X99" s="1" t="s">
        <v>30</v>
      </c>
      <c r="Y99" s="1" t="s">
        <v>29</v>
      </c>
      <c r="Z99" s="34" t="b">
        <f t="shared" si="13"/>
        <v>1</v>
      </c>
      <c r="AC99" s="29" t="b">
        <f t="shared" si="10"/>
        <v>1</v>
      </c>
    </row>
    <row r="100" spans="1:29">
      <c r="A100" s="10" t="s">
        <v>142</v>
      </c>
      <c r="B100" s="10" t="s">
        <v>29</v>
      </c>
      <c r="C100" s="10" t="s">
        <v>36</v>
      </c>
      <c r="D100" s="10" t="s">
        <v>31</v>
      </c>
      <c r="E100" s="11" t="s">
        <v>31</v>
      </c>
      <c r="F100" t="b">
        <f t="shared" si="11"/>
        <v>1</v>
      </c>
      <c r="G100" t="s">
        <v>3342</v>
      </c>
      <c r="H100" t="s">
        <v>142</v>
      </c>
      <c r="I100" s="35" t="s">
        <v>37</v>
      </c>
      <c r="J100" t="s">
        <v>142</v>
      </c>
      <c r="K100" t="s">
        <v>31</v>
      </c>
      <c r="M100" t="b">
        <f t="shared" si="12"/>
        <v>0</v>
      </c>
      <c r="P100" s="1">
        <v>35</v>
      </c>
      <c r="Q100" s="1" t="s">
        <v>142</v>
      </c>
      <c r="R100" s="44" t="s">
        <v>31</v>
      </c>
      <c r="S100" s="45" t="s">
        <v>31</v>
      </c>
      <c r="T100" s="1" t="s">
        <v>31</v>
      </c>
      <c r="U100" s="46" t="s">
        <v>37</v>
      </c>
      <c r="V100" s="39" t="s">
        <v>37</v>
      </c>
      <c r="W100" s="1"/>
      <c r="X100" s="1" t="s">
        <v>36</v>
      </c>
      <c r="Y100" s="1" t="s">
        <v>29</v>
      </c>
      <c r="Z100" s="34" t="b">
        <f t="shared" si="13"/>
        <v>0</v>
      </c>
      <c r="AA100" s="1" t="s">
        <v>143</v>
      </c>
      <c r="AB100" s="1" t="s">
        <v>3357</v>
      </c>
      <c r="AC100" s="29" t="b">
        <f t="shared" si="10"/>
        <v>1</v>
      </c>
    </row>
    <row r="101" spans="1:29">
      <c r="A101" s="10" t="s">
        <v>144</v>
      </c>
      <c r="B101" s="10" t="s">
        <v>29</v>
      </c>
      <c r="C101" s="10" t="s">
        <v>30</v>
      </c>
      <c r="D101" s="10" t="s">
        <v>31</v>
      </c>
      <c r="E101" s="11" t="s">
        <v>31</v>
      </c>
      <c r="F101" t="b">
        <f t="shared" si="11"/>
        <v>1</v>
      </c>
      <c r="G101"/>
      <c r="H101" t="s">
        <v>144</v>
      </c>
      <c r="I101" s="35" t="s">
        <v>31</v>
      </c>
      <c r="J101" t="s">
        <v>144</v>
      </c>
      <c r="K101" t="s">
        <v>31</v>
      </c>
      <c r="M101" t="b">
        <f t="shared" si="12"/>
        <v>1</v>
      </c>
      <c r="P101" s="1">
        <v>10</v>
      </c>
      <c r="Q101" s="1" t="s">
        <v>144</v>
      </c>
      <c r="R101" s="44" t="s">
        <v>31</v>
      </c>
      <c r="S101" s="45" t="s">
        <v>31</v>
      </c>
      <c r="T101" s="1" t="s">
        <v>31</v>
      </c>
      <c r="U101" s="46" t="s">
        <v>31</v>
      </c>
      <c r="V101" s="39" t="s">
        <v>31</v>
      </c>
      <c r="W101" s="1"/>
      <c r="X101" s="1" t="s">
        <v>30</v>
      </c>
      <c r="Y101" s="1" t="s">
        <v>29</v>
      </c>
      <c r="Z101" s="34" t="b">
        <f t="shared" si="13"/>
        <v>1</v>
      </c>
      <c r="AC101" s="29" t="b">
        <f t="shared" si="10"/>
        <v>1</v>
      </c>
    </row>
    <row r="102" spans="1:29">
      <c r="A102" s="10" t="s">
        <v>145</v>
      </c>
      <c r="B102" s="10" t="s">
        <v>29</v>
      </c>
      <c r="C102" s="10" t="s">
        <v>30</v>
      </c>
      <c r="D102" s="10" t="s">
        <v>31</v>
      </c>
      <c r="E102" s="11" t="s">
        <v>31</v>
      </c>
      <c r="F102" t="b">
        <f t="shared" si="11"/>
        <v>1</v>
      </c>
      <c r="G102"/>
      <c r="H102" t="s">
        <v>145</v>
      </c>
      <c r="I102" s="35" t="s">
        <v>31</v>
      </c>
      <c r="J102" t="s">
        <v>145</v>
      </c>
      <c r="K102" t="s">
        <v>31</v>
      </c>
      <c r="M102" t="b">
        <f t="shared" si="12"/>
        <v>1</v>
      </c>
      <c r="P102" s="1">
        <v>11</v>
      </c>
      <c r="Q102" s="1" t="s">
        <v>145</v>
      </c>
      <c r="R102" s="44" t="s">
        <v>31</v>
      </c>
      <c r="S102" s="45" t="s">
        <v>31</v>
      </c>
      <c r="T102" s="1" t="s">
        <v>31</v>
      </c>
      <c r="U102" s="46" t="s">
        <v>31</v>
      </c>
      <c r="V102" s="39" t="s">
        <v>31</v>
      </c>
      <c r="W102" s="1"/>
      <c r="X102" s="1" t="s">
        <v>30</v>
      </c>
      <c r="Y102" s="1" t="s">
        <v>29</v>
      </c>
      <c r="Z102" s="34" t="b">
        <f t="shared" si="13"/>
        <v>1</v>
      </c>
      <c r="AC102" s="29" t="b">
        <f t="shared" si="10"/>
        <v>1</v>
      </c>
    </row>
    <row r="103" spans="1:29">
      <c r="A103" s="10" t="s">
        <v>146</v>
      </c>
      <c r="B103" s="10" t="s">
        <v>29</v>
      </c>
      <c r="C103" s="10" t="s">
        <v>30</v>
      </c>
      <c r="D103" s="10" t="s">
        <v>31</v>
      </c>
      <c r="E103" s="11" t="s">
        <v>31</v>
      </c>
      <c r="F103" t="b">
        <f t="shared" si="11"/>
        <v>1</v>
      </c>
      <c r="G103"/>
      <c r="H103" t="s">
        <v>146</v>
      </c>
      <c r="I103" s="35" t="s">
        <v>31</v>
      </c>
      <c r="J103" t="s">
        <v>146</v>
      </c>
      <c r="K103" t="s">
        <v>31</v>
      </c>
      <c r="M103" t="b">
        <f t="shared" si="12"/>
        <v>1</v>
      </c>
      <c r="P103" s="1">
        <v>46</v>
      </c>
      <c r="Q103" s="1" t="s">
        <v>146</v>
      </c>
      <c r="R103" s="44" t="s">
        <v>31</v>
      </c>
      <c r="S103" s="45" t="s">
        <v>31</v>
      </c>
      <c r="T103" s="1" t="s">
        <v>31</v>
      </c>
      <c r="U103" s="46" t="s">
        <v>31</v>
      </c>
      <c r="V103" s="39" t="s">
        <v>31</v>
      </c>
      <c r="W103" s="1"/>
      <c r="X103" s="1" t="s">
        <v>30</v>
      </c>
      <c r="Y103" s="1" t="s">
        <v>29</v>
      </c>
      <c r="Z103" s="34" t="b">
        <f t="shared" si="13"/>
        <v>1</v>
      </c>
      <c r="AC103" s="29" t="b">
        <f t="shared" si="10"/>
        <v>1</v>
      </c>
    </row>
    <row r="104" spans="1:29">
      <c r="A104" s="10" t="s">
        <v>147</v>
      </c>
      <c r="B104" s="10" t="s">
        <v>29</v>
      </c>
      <c r="C104" s="10" t="s">
        <v>30</v>
      </c>
      <c r="D104" s="10" t="s">
        <v>31</v>
      </c>
      <c r="E104" s="11" t="s">
        <v>31</v>
      </c>
      <c r="F104" t="b">
        <f t="shared" si="11"/>
        <v>1</v>
      </c>
      <c r="G104"/>
      <c r="H104" t="s">
        <v>147</v>
      </c>
      <c r="I104" s="35" t="s">
        <v>31</v>
      </c>
      <c r="J104" t="s">
        <v>147</v>
      </c>
      <c r="K104" t="s">
        <v>31</v>
      </c>
      <c r="M104" t="b">
        <f t="shared" si="12"/>
        <v>1</v>
      </c>
      <c r="P104" s="1">
        <v>12</v>
      </c>
      <c r="Q104" s="1" t="s">
        <v>147</v>
      </c>
      <c r="R104" s="44" t="s">
        <v>31</v>
      </c>
      <c r="S104" s="45" t="s">
        <v>31</v>
      </c>
      <c r="T104" s="1" t="s">
        <v>31</v>
      </c>
      <c r="U104" s="46" t="s">
        <v>31</v>
      </c>
      <c r="V104" s="39" t="s">
        <v>31</v>
      </c>
      <c r="W104" s="1"/>
      <c r="X104" s="1" t="s">
        <v>30</v>
      </c>
      <c r="Y104" s="1" t="s">
        <v>29</v>
      </c>
      <c r="Z104" s="34" t="b">
        <f t="shared" si="13"/>
        <v>1</v>
      </c>
      <c r="AC104" s="29" t="b">
        <f t="shared" si="10"/>
        <v>1</v>
      </c>
    </row>
    <row r="105" spans="1:29">
      <c r="A105" s="10" t="s">
        <v>148</v>
      </c>
      <c r="B105" s="10" t="s">
        <v>54</v>
      </c>
      <c r="C105" s="10" t="s">
        <v>30</v>
      </c>
      <c r="D105" s="10" t="s">
        <v>31</v>
      </c>
      <c r="E105" s="11" t="s">
        <v>31</v>
      </c>
      <c r="F105" t="b">
        <f t="shared" si="11"/>
        <v>1</v>
      </c>
      <c r="G105"/>
      <c r="H105" t="s">
        <v>148</v>
      </c>
      <c r="I105" s="35" t="s">
        <v>31</v>
      </c>
      <c r="J105" t="s">
        <v>148</v>
      </c>
      <c r="K105" t="s">
        <v>31</v>
      </c>
      <c r="M105" t="b">
        <f t="shared" si="12"/>
        <v>1</v>
      </c>
      <c r="P105" s="1">
        <v>114</v>
      </c>
      <c r="Q105" s="1" t="s">
        <v>148</v>
      </c>
      <c r="R105" s="44" t="s">
        <v>31</v>
      </c>
      <c r="S105" s="45" t="s">
        <v>31</v>
      </c>
      <c r="T105" s="1" t="s">
        <v>31</v>
      </c>
      <c r="U105" s="46" t="s">
        <v>31</v>
      </c>
      <c r="V105" s="39" t="s">
        <v>31</v>
      </c>
      <c r="W105" s="1"/>
      <c r="X105" s="1" t="s">
        <v>30</v>
      </c>
      <c r="Y105" s="1" t="s">
        <v>29</v>
      </c>
      <c r="Z105" s="34" t="b">
        <f t="shared" si="13"/>
        <v>1</v>
      </c>
      <c r="AC105" s="29" t="b">
        <f t="shared" si="10"/>
        <v>1</v>
      </c>
    </row>
    <row r="106" spans="1:29">
      <c r="A106" s="10" t="s">
        <v>149</v>
      </c>
      <c r="B106" s="10" t="s">
        <v>29</v>
      </c>
      <c r="C106" s="10" t="s">
        <v>30</v>
      </c>
      <c r="D106" s="10" t="s">
        <v>45</v>
      </c>
      <c r="E106" s="11" t="s">
        <v>31</v>
      </c>
      <c r="F106" t="b">
        <f t="shared" si="11"/>
        <v>0</v>
      </c>
      <c r="G106" s="36" t="s">
        <v>3352</v>
      </c>
      <c r="H106" t="s">
        <v>149</v>
      </c>
      <c r="I106" s="35" t="s">
        <v>49</v>
      </c>
      <c r="J106" t="s">
        <v>149</v>
      </c>
      <c r="K106" t="s">
        <v>49</v>
      </c>
      <c r="M106" t="b">
        <f t="shared" si="12"/>
        <v>1</v>
      </c>
      <c r="P106" s="1">
        <v>47</v>
      </c>
      <c r="Q106" s="1" t="s">
        <v>149</v>
      </c>
      <c r="R106" s="44" t="s">
        <v>115</v>
      </c>
      <c r="S106" s="45" t="s">
        <v>115</v>
      </c>
      <c r="T106" s="1" t="s">
        <v>115</v>
      </c>
      <c r="U106" s="46" t="s">
        <v>115</v>
      </c>
      <c r="V106" s="39" t="s">
        <v>115</v>
      </c>
      <c r="W106" s="1" t="s">
        <v>3358</v>
      </c>
      <c r="X106" s="1" t="s">
        <v>30</v>
      </c>
      <c r="Y106" s="1" t="s">
        <v>29</v>
      </c>
      <c r="Z106" s="34" t="b">
        <f t="shared" si="13"/>
        <v>1</v>
      </c>
      <c r="AC106" s="29" t="b">
        <f t="shared" si="10"/>
        <v>1</v>
      </c>
    </row>
    <row r="107" spans="1:29">
      <c r="A107" s="10" t="s">
        <v>150</v>
      </c>
      <c r="B107" s="10" t="s">
        <v>29</v>
      </c>
      <c r="C107" s="10" t="s">
        <v>30</v>
      </c>
      <c r="D107" s="10" t="s">
        <v>31</v>
      </c>
      <c r="E107" s="11" t="s">
        <v>31</v>
      </c>
      <c r="F107" t="b">
        <f t="shared" si="11"/>
        <v>1</v>
      </c>
      <c r="G107"/>
      <c r="H107" t="s">
        <v>150</v>
      </c>
      <c r="I107" s="35" t="s">
        <v>31</v>
      </c>
      <c r="J107" t="s">
        <v>150</v>
      </c>
      <c r="K107" t="s">
        <v>31</v>
      </c>
      <c r="M107" t="b">
        <f t="shared" si="12"/>
        <v>1</v>
      </c>
      <c r="P107" s="1">
        <v>13</v>
      </c>
      <c r="Q107" s="1" t="s">
        <v>150</v>
      </c>
      <c r="R107" s="44" t="s">
        <v>31</v>
      </c>
      <c r="S107" s="45" t="s">
        <v>31</v>
      </c>
      <c r="T107" s="1" t="s">
        <v>31</v>
      </c>
      <c r="U107" s="46" t="s">
        <v>31</v>
      </c>
      <c r="V107" s="39" t="s">
        <v>31</v>
      </c>
      <c r="W107" s="1"/>
      <c r="X107" s="1" t="s">
        <v>30</v>
      </c>
      <c r="Y107" s="1" t="s">
        <v>29</v>
      </c>
      <c r="Z107" s="34" t="b">
        <f t="shared" si="13"/>
        <v>1</v>
      </c>
      <c r="AC107" s="29" t="b">
        <f t="shared" si="10"/>
        <v>1</v>
      </c>
    </row>
    <row r="108" spans="1:29">
      <c r="A108" s="10" t="s">
        <v>151</v>
      </c>
      <c r="B108" s="10" t="s">
        <v>29</v>
      </c>
      <c r="C108" s="10" t="s">
        <v>30</v>
      </c>
      <c r="D108" s="10" t="s">
        <v>31</v>
      </c>
      <c r="E108" s="11" t="s">
        <v>31</v>
      </c>
      <c r="F108" t="b">
        <f t="shared" si="11"/>
        <v>1</v>
      </c>
      <c r="G108"/>
      <c r="H108" t="s">
        <v>151</v>
      </c>
      <c r="I108" s="35" t="s">
        <v>31</v>
      </c>
      <c r="J108" t="s">
        <v>151</v>
      </c>
      <c r="K108" t="s">
        <v>31</v>
      </c>
      <c r="M108" t="b">
        <f t="shared" si="12"/>
        <v>1</v>
      </c>
      <c r="P108" s="1">
        <v>14</v>
      </c>
      <c r="Q108" s="1" t="s">
        <v>151</v>
      </c>
      <c r="R108" s="44" t="s">
        <v>31</v>
      </c>
      <c r="S108" s="45" t="s">
        <v>31</v>
      </c>
      <c r="T108" s="1" t="s">
        <v>31</v>
      </c>
      <c r="U108" s="46" t="s">
        <v>31</v>
      </c>
      <c r="V108" s="39" t="s">
        <v>31</v>
      </c>
      <c r="W108" s="1"/>
      <c r="X108" s="1" t="s">
        <v>30</v>
      </c>
      <c r="Y108" s="1" t="s">
        <v>29</v>
      </c>
      <c r="Z108" s="34" t="b">
        <f t="shared" si="13"/>
        <v>1</v>
      </c>
      <c r="AC108" s="29" t="b">
        <f t="shared" si="10"/>
        <v>1</v>
      </c>
    </row>
    <row r="109" spans="1:29">
      <c r="A109" s="10" t="s">
        <v>152</v>
      </c>
      <c r="B109" s="10" t="s">
        <v>29</v>
      </c>
      <c r="C109" s="10" t="s">
        <v>30</v>
      </c>
      <c r="D109" s="10" t="s">
        <v>31</v>
      </c>
      <c r="E109" s="11" t="s">
        <v>31</v>
      </c>
      <c r="F109" t="b">
        <f t="shared" si="11"/>
        <v>1</v>
      </c>
      <c r="G109"/>
      <c r="H109" t="s">
        <v>152</v>
      </c>
      <c r="I109" s="35" t="s">
        <v>31</v>
      </c>
      <c r="J109" t="s">
        <v>152</v>
      </c>
      <c r="K109" t="s">
        <v>31</v>
      </c>
      <c r="M109" t="b">
        <f t="shared" si="12"/>
        <v>1</v>
      </c>
      <c r="P109" s="1">
        <v>15</v>
      </c>
      <c r="Q109" s="1" t="s">
        <v>152</v>
      </c>
      <c r="R109" s="44" t="s">
        <v>31</v>
      </c>
      <c r="S109" s="45" t="s">
        <v>31</v>
      </c>
      <c r="T109" s="1" t="s">
        <v>31</v>
      </c>
      <c r="U109" s="46" t="s">
        <v>31</v>
      </c>
      <c r="V109" s="39" t="s">
        <v>31</v>
      </c>
      <c r="W109" s="1"/>
      <c r="X109" s="1" t="s">
        <v>30</v>
      </c>
      <c r="Y109" s="1" t="s">
        <v>29</v>
      </c>
      <c r="Z109" s="34" t="b">
        <f t="shared" si="13"/>
        <v>1</v>
      </c>
      <c r="AC109" s="29" t="b">
        <f t="shared" si="10"/>
        <v>1</v>
      </c>
    </row>
    <row r="110" spans="1:29">
      <c r="A110" s="10" t="s">
        <v>153</v>
      </c>
      <c r="B110" s="10" t="s">
        <v>29</v>
      </c>
      <c r="C110" s="10" t="s">
        <v>30</v>
      </c>
      <c r="D110" s="10" t="s">
        <v>31</v>
      </c>
      <c r="E110" s="11" t="s">
        <v>31</v>
      </c>
      <c r="F110" t="b">
        <f t="shared" si="11"/>
        <v>1</v>
      </c>
      <c r="G110"/>
      <c r="H110" t="s">
        <v>153</v>
      </c>
      <c r="I110" s="35" t="s">
        <v>31</v>
      </c>
      <c r="J110" t="s">
        <v>153</v>
      </c>
      <c r="K110" t="s">
        <v>31</v>
      </c>
      <c r="M110" t="b">
        <f t="shared" si="12"/>
        <v>1</v>
      </c>
      <c r="P110" s="1">
        <v>16</v>
      </c>
      <c r="Q110" s="1" t="s">
        <v>153</v>
      </c>
      <c r="R110" s="44" t="s">
        <v>31</v>
      </c>
      <c r="S110" s="45" t="s">
        <v>31</v>
      </c>
      <c r="T110" s="1" t="s">
        <v>31</v>
      </c>
      <c r="U110" s="46" t="s">
        <v>31</v>
      </c>
      <c r="V110" s="39" t="s">
        <v>31</v>
      </c>
      <c r="W110" s="1"/>
      <c r="X110" s="1" t="s">
        <v>30</v>
      </c>
      <c r="Y110" s="1" t="s">
        <v>29</v>
      </c>
      <c r="Z110" s="34" t="b">
        <f t="shared" si="13"/>
        <v>1</v>
      </c>
      <c r="AC110" s="29" t="b">
        <f t="shared" si="10"/>
        <v>1</v>
      </c>
    </row>
    <row r="111" spans="1:29">
      <c r="A111" s="10" t="s">
        <v>154</v>
      </c>
      <c r="B111" s="10" t="s">
        <v>29</v>
      </c>
      <c r="C111" s="10" t="s">
        <v>30</v>
      </c>
      <c r="D111" s="10" t="s">
        <v>31</v>
      </c>
      <c r="E111" s="11" t="s">
        <v>31</v>
      </c>
      <c r="F111" t="b">
        <f t="shared" si="11"/>
        <v>1</v>
      </c>
      <c r="G111"/>
      <c r="H111" t="s">
        <v>154</v>
      </c>
      <c r="I111" s="35" t="s">
        <v>31</v>
      </c>
      <c r="J111" t="s">
        <v>154</v>
      </c>
      <c r="K111" t="s">
        <v>31</v>
      </c>
      <c r="M111" t="b">
        <f t="shared" si="12"/>
        <v>1</v>
      </c>
      <c r="P111" s="1">
        <v>17</v>
      </c>
      <c r="Q111" s="1" t="s">
        <v>154</v>
      </c>
      <c r="R111" s="44" t="s">
        <v>31</v>
      </c>
      <c r="S111" s="45" t="s">
        <v>31</v>
      </c>
      <c r="T111" s="1" t="s">
        <v>31</v>
      </c>
      <c r="U111" s="46" t="s">
        <v>31</v>
      </c>
      <c r="V111" s="39" t="s">
        <v>31</v>
      </c>
      <c r="W111" s="1"/>
      <c r="X111" s="1" t="s">
        <v>30</v>
      </c>
      <c r="Y111" s="1" t="s">
        <v>29</v>
      </c>
      <c r="Z111" s="34" t="b">
        <f t="shared" si="13"/>
        <v>1</v>
      </c>
      <c r="AC111" s="29" t="b">
        <f t="shared" si="10"/>
        <v>1</v>
      </c>
    </row>
    <row r="112" spans="1:29">
      <c r="A112" s="10" t="s">
        <v>155</v>
      </c>
      <c r="B112" s="10" t="s">
        <v>29</v>
      </c>
      <c r="C112" s="10" t="s">
        <v>30</v>
      </c>
      <c r="D112" s="10" t="s">
        <v>31</v>
      </c>
      <c r="E112" s="11" t="s">
        <v>31</v>
      </c>
      <c r="F112" t="b">
        <f t="shared" si="11"/>
        <v>1</v>
      </c>
      <c r="G112"/>
      <c r="H112" t="s">
        <v>155</v>
      </c>
      <c r="I112" s="35" t="s">
        <v>31</v>
      </c>
      <c r="J112" t="s">
        <v>155</v>
      </c>
      <c r="K112" t="s">
        <v>31</v>
      </c>
      <c r="M112" t="b">
        <f t="shared" si="12"/>
        <v>1</v>
      </c>
      <c r="P112" s="1">
        <v>18</v>
      </c>
      <c r="Q112" s="1" t="s">
        <v>155</v>
      </c>
      <c r="R112" s="44" t="s">
        <v>31</v>
      </c>
      <c r="S112" s="45" t="s">
        <v>31</v>
      </c>
      <c r="T112" s="1" t="s">
        <v>31</v>
      </c>
      <c r="U112" s="46" t="s">
        <v>31</v>
      </c>
      <c r="V112" s="39" t="s">
        <v>31</v>
      </c>
      <c r="W112" s="1"/>
      <c r="X112" s="1" t="s">
        <v>30</v>
      </c>
      <c r="Y112" s="1" t="s">
        <v>29</v>
      </c>
      <c r="Z112" s="34" t="b">
        <f t="shared" si="13"/>
        <v>1</v>
      </c>
      <c r="AC112" s="29" t="b">
        <f t="shared" si="10"/>
        <v>1</v>
      </c>
    </row>
    <row r="113" spans="1:29">
      <c r="A113" s="10" t="s">
        <v>156</v>
      </c>
      <c r="B113" s="10" t="s">
        <v>35</v>
      </c>
      <c r="C113" s="10" t="s">
        <v>36</v>
      </c>
      <c r="D113" s="10" t="s">
        <v>45</v>
      </c>
      <c r="E113" s="11" t="s">
        <v>45</v>
      </c>
      <c r="F113" t="b">
        <f t="shared" si="11"/>
        <v>1</v>
      </c>
      <c r="G113"/>
      <c r="H113" t="s">
        <v>156</v>
      </c>
      <c r="I113" s="35" t="s">
        <v>37</v>
      </c>
      <c r="J113" t="s">
        <v>156</v>
      </c>
      <c r="K113" t="s">
        <v>37</v>
      </c>
      <c r="M113" t="b">
        <f t="shared" si="12"/>
        <v>1</v>
      </c>
      <c r="P113" s="1">
        <v>54</v>
      </c>
      <c r="Q113" s="1" t="s">
        <v>156</v>
      </c>
      <c r="R113" s="44" t="s">
        <v>37</v>
      </c>
      <c r="S113" s="45" t="s">
        <v>45</v>
      </c>
      <c r="T113" s="1" t="s">
        <v>37</v>
      </c>
      <c r="U113" s="46" t="s">
        <v>37</v>
      </c>
      <c r="V113" s="39" t="s">
        <v>45</v>
      </c>
      <c r="W113" s="1"/>
      <c r="X113" s="1" t="s">
        <v>36</v>
      </c>
      <c r="Y113" s="1" t="s">
        <v>35</v>
      </c>
      <c r="Z113" s="34" t="b">
        <f t="shared" si="13"/>
        <v>1</v>
      </c>
      <c r="AC113" s="29" t="b">
        <f t="shared" si="10"/>
        <v>0</v>
      </c>
    </row>
    <row r="114" spans="1:29">
      <c r="A114" s="10" t="s">
        <v>157</v>
      </c>
      <c r="B114" s="10" t="s">
        <v>29</v>
      </c>
      <c r="C114" s="10" t="s">
        <v>36</v>
      </c>
      <c r="D114" s="10" t="s">
        <v>31</v>
      </c>
      <c r="E114" s="11" t="s">
        <v>31</v>
      </c>
      <c r="F114" t="b">
        <f t="shared" si="11"/>
        <v>1</v>
      </c>
      <c r="G114" t="s">
        <v>3342</v>
      </c>
      <c r="H114" t="s">
        <v>157</v>
      </c>
      <c r="I114" s="35" t="s">
        <v>37</v>
      </c>
      <c r="J114" t="s">
        <v>157</v>
      </c>
      <c r="K114" t="s">
        <v>31</v>
      </c>
      <c r="M114" t="b">
        <f t="shared" si="12"/>
        <v>0</v>
      </c>
      <c r="P114" s="1">
        <v>42</v>
      </c>
      <c r="Q114" s="1" t="s">
        <v>157</v>
      </c>
      <c r="R114" s="44" t="s">
        <v>45</v>
      </c>
      <c r="S114" s="45" t="s">
        <v>45</v>
      </c>
      <c r="T114" s="1" t="s">
        <v>45</v>
      </c>
      <c r="U114" s="46" t="s">
        <v>37</v>
      </c>
      <c r="V114" s="39" t="s">
        <v>37</v>
      </c>
      <c r="W114" s="1"/>
      <c r="X114" s="1" t="s">
        <v>36</v>
      </c>
      <c r="Y114" s="1" t="s">
        <v>29</v>
      </c>
      <c r="Z114" s="34" t="b">
        <f t="shared" si="13"/>
        <v>0</v>
      </c>
      <c r="AA114" s="1" t="s">
        <v>158</v>
      </c>
      <c r="AB114" s="1" t="s">
        <v>3357</v>
      </c>
      <c r="AC114" s="29" t="b">
        <f t="shared" si="10"/>
        <v>1</v>
      </c>
    </row>
    <row r="115" spans="1:29">
      <c r="A115" s="10" t="s">
        <v>159</v>
      </c>
      <c r="B115" s="10" t="s">
        <v>29</v>
      </c>
      <c r="C115" s="10" t="s">
        <v>30</v>
      </c>
      <c r="D115" s="10" t="s">
        <v>31</v>
      </c>
      <c r="E115" s="11" t="s">
        <v>31</v>
      </c>
      <c r="F115" t="b">
        <f t="shared" si="11"/>
        <v>1</v>
      </c>
      <c r="G115"/>
      <c r="H115" t="s">
        <v>159</v>
      </c>
      <c r="I115" s="35" t="s">
        <v>31</v>
      </c>
      <c r="J115" t="s">
        <v>159</v>
      </c>
      <c r="K115" t="s">
        <v>31</v>
      </c>
      <c r="M115" t="b">
        <f t="shared" si="12"/>
        <v>1</v>
      </c>
      <c r="P115" s="1">
        <v>34</v>
      </c>
      <c r="Q115" s="1" t="s">
        <v>159</v>
      </c>
      <c r="R115" s="44" t="s">
        <v>31</v>
      </c>
      <c r="S115" s="45" t="s">
        <v>31</v>
      </c>
      <c r="T115" s="1" t="s">
        <v>31</v>
      </c>
      <c r="U115" s="46" t="s">
        <v>31</v>
      </c>
      <c r="V115" s="39" t="s">
        <v>31</v>
      </c>
      <c r="W115" s="1"/>
      <c r="X115" s="1" t="s">
        <v>30</v>
      </c>
      <c r="Y115" s="1" t="s">
        <v>29</v>
      </c>
      <c r="Z115" s="34" t="b">
        <f t="shared" si="13"/>
        <v>1</v>
      </c>
      <c r="AC115" s="29" t="b">
        <f t="shared" si="10"/>
        <v>1</v>
      </c>
    </row>
    <row r="116" spans="1:29">
      <c r="A116" s="10" t="s">
        <v>160</v>
      </c>
      <c r="B116" s="10" t="s">
        <v>29</v>
      </c>
      <c r="C116" s="10" t="s">
        <v>30</v>
      </c>
      <c r="D116" s="10" t="s">
        <v>31</v>
      </c>
      <c r="E116" s="11" t="s">
        <v>31</v>
      </c>
      <c r="F116" t="b">
        <f t="shared" si="11"/>
        <v>1</v>
      </c>
      <c r="G116"/>
      <c r="H116" t="s">
        <v>160</v>
      </c>
      <c r="I116" s="35" t="s">
        <v>31</v>
      </c>
      <c r="J116" t="s">
        <v>160</v>
      </c>
      <c r="K116" t="s">
        <v>31</v>
      </c>
      <c r="M116" t="b">
        <f t="shared" si="12"/>
        <v>1</v>
      </c>
      <c r="P116" s="1">
        <v>19</v>
      </c>
      <c r="Q116" s="1" t="s">
        <v>160</v>
      </c>
      <c r="R116" s="44" t="s">
        <v>31</v>
      </c>
      <c r="S116" s="45" t="s">
        <v>31</v>
      </c>
      <c r="T116" s="1" t="s">
        <v>31</v>
      </c>
      <c r="U116" s="46" t="s">
        <v>31</v>
      </c>
      <c r="V116" s="39" t="s">
        <v>31</v>
      </c>
      <c r="W116" s="1"/>
      <c r="X116" s="1" t="s">
        <v>30</v>
      </c>
      <c r="Y116" s="1" t="s">
        <v>29</v>
      </c>
      <c r="Z116" s="34" t="b">
        <f t="shared" si="13"/>
        <v>1</v>
      </c>
      <c r="AC116" s="29" t="b">
        <f t="shared" si="10"/>
        <v>1</v>
      </c>
    </row>
    <row r="117" spans="1:29">
      <c r="A117" s="10" t="s">
        <v>161</v>
      </c>
      <c r="B117" s="10" t="s">
        <v>29</v>
      </c>
      <c r="C117" s="10" t="s">
        <v>30</v>
      </c>
      <c r="D117" s="10" t="s">
        <v>31</v>
      </c>
      <c r="E117" s="11" t="s">
        <v>31</v>
      </c>
      <c r="F117" t="b">
        <f t="shared" si="11"/>
        <v>1</v>
      </c>
      <c r="G117"/>
      <c r="H117" t="s">
        <v>161</v>
      </c>
      <c r="I117" s="35" t="s">
        <v>31</v>
      </c>
      <c r="J117" t="s">
        <v>161</v>
      </c>
      <c r="K117" t="s">
        <v>31</v>
      </c>
      <c r="M117" t="b">
        <f t="shared" si="12"/>
        <v>1</v>
      </c>
      <c r="P117" s="1">
        <v>43</v>
      </c>
      <c r="Q117" s="1" t="s">
        <v>161</v>
      </c>
      <c r="R117" s="44" t="s">
        <v>31</v>
      </c>
      <c r="S117" s="45" t="s">
        <v>31</v>
      </c>
      <c r="T117" s="1" t="s">
        <v>31</v>
      </c>
      <c r="U117" s="46" t="s">
        <v>31</v>
      </c>
      <c r="V117" s="39" t="s">
        <v>31</v>
      </c>
      <c r="W117" s="1"/>
      <c r="X117" s="1" t="s">
        <v>30</v>
      </c>
      <c r="Y117" s="1" t="s">
        <v>29</v>
      </c>
      <c r="Z117" s="34" t="b">
        <f t="shared" si="13"/>
        <v>1</v>
      </c>
      <c r="AC117" s="29" t="b">
        <f t="shared" si="10"/>
        <v>1</v>
      </c>
    </row>
    <row r="118" spans="1:29">
      <c r="A118" s="10" t="s">
        <v>162</v>
      </c>
      <c r="B118" s="10" t="s">
        <v>35</v>
      </c>
      <c r="C118" s="10" t="s">
        <v>36</v>
      </c>
      <c r="D118" s="10" t="s">
        <v>31</v>
      </c>
      <c r="E118" s="11" t="s">
        <v>31</v>
      </c>
      <c r="F118" t="b">
        <f t="shared" si="11"/>
        <v>1</v>
      </c>
      <c r="G118"/>
      <c r="H118" t="s">
        <v>162</v>
      </c>
      <c r="I118" s="35" t="s">
        <v>31</v>
      </c>
      <c r="J118" t="s">
        <v>162</v>
      </c>
      <c r="K118" t="s">
        <v>31</v>
      </c>
      <c r="M118" t="b">
        <f t="shared" si="12"/>
        <v>1</v>
      </c>
      <c r="P118" s="1">
        <v>55</v>
      </c>
      <c r="Q118" s="1" t="s">
        <v>162</v>
      </c>
      <c r="R118" s="44" t="s">
        <v>31</v>
      </c>
      <c r="S118" s="45" t="s">
        <v>31</v>
      </c>
      <c r="T118" s="1" t="s">
        <v>31</v>
      </c>
      <c r="U118" s="46" t="s">
        <v>31</v>
      </c>
      <c r="V118" s="39" t="s">
        <v>31</v>
      </c>
      <c r="W118" s="1"/>
      <c r="X118" s="1" t="s">
        <v>36</v>
      </c>
      <c r="Y118" s="1" t="s">
        <v>29</v>
      </c>
      <c r="Z118" s="34" t="b">
        <f t="shared" si="13"/>
        <v>1</v>
      </c>
      <c r="AC118" s="29" t="b">
        <f t="shared" si="10"/>
        <v>1</v>
      </c>
    </row>
    <row r="119" spans="1:29">
      <c r="A119" s="10" t="s">
        <v>163</v>
      </c>
      <c r="B119" s="10" t="s">
        <v>29</v>
      </c>
      <c r="C119" s="10" t="s">
        <v>36</v>
      </c>
      <c r="D119" s="10" t="s">
        <v>31</v>
      </c>
      <c r="E119" s="11" t="s">
        <v>31</v>
      </c>
      <c r="F119" t="b">
        <f t="shared" si="11"/>
        <v>1</v>
      </c>
      <c r="G119"/>
      <c r="H119" t="s">
        <v>163</v>
      </c>
      <c r="I119" s="35" t="s">
        <v>31</v>
      </c>
      <c r="J119" t="s">
        <v>163</v>
      </c>
      <c r="K119" t="s">
        <v>31</v>
      </c>
      <c r="M119" t="b">
        <f t="shared" si="12"/>
        <v>1</v>
      </c>
      <c r="P119" s="1">
        <v>20</v>
      </c>
      <c r="Q119" s="1" t="s">
        <v>163</v>
      </c>
      <c r="R119" s="44" t="s">
        <v>31</v>
      </c>
      <c r="S119" s="45" t="s">
        <v>31</v>
      </c>
      <c r="T119" s="1" t="s">
        <v>31</v>
      </c>
      <c r="U119" s="46" t="s">
        <v>31</v>
      </c>
      <c r="V119" s="39" t="s">
        <v>31</v>
      </c>
      <c r="W119" s="1"/>
      <c r="X119" s="1" t="s">
        <v>36</v>
      </c>
      <c r="Y119" s="1" t="s">
        <v>29</v>
      </c>
      <c r="Z119" s="34" t="b">
        <f t="shared" si="13"/>
        <v>1</v>
      </c>
      <c r="AC119" s="29" t="b">
        <f t="shared" si="10"/>
        <v>1</v>
      </c>
    </row>
    <row r="120" spans="1:29">
      <c r="A120" s="10" t="s">
        <v>164</v>
      </c>
      <c r="B120" s="10" t="s">
        <v>29</v>
      </c>
      <c r="C120" s="10" t="s">
        <v>36</v>
      </c>
      <c r="D120" s="10" t="s">
        <v>31</v>
      </c>
      <c r="E120" s="11" t="s">
        <v>31</v>
      </c>
      <c r="F120" t="b">
        <f t="shared" si="11"/>
        <v>1</v>
      </c>
      <c r="G120"/>
      <c r="H120" t="s">
        <v>164</v>
      </c>
      <c r="I120" s="35" t="s">
        <v>31</v>
      </c>
      <c r="J120" t="s">
        <v>164</v>
      </c>
      <c r="K120" t="s">
        <v>31</v>
      </c>
      <c r="M120" t="b">
        <f t="shared" si="12"/>
        <v>1</v>
      </c>
      <c r="P120" s="1">
        <v>29</v>
      </c>
      <c r="Q120" s="1" t="s">
        <v>164</v>
      </c>
      <c r="R120" s="44" t="s">
        <v>31</v>
      </c>
      <c r="S120" s="45" t="s">
        <v>31</v>
      </c>
      <c r="T120" s="1" t="s">
        <v>31</v>
      </c>
      <c r="U120" s="46" t="s">
        <v>31</v>
      </c>
      <c r="V120" s="39" t="s">
        <v>31</v>
      </c>
      <c r="W120" s="1"/>
      <c r="X120" s="1" t="s">
        <v>36</v>
      </c>
      <c r="Y120" s="1" t="s">
        <v>29</v>
      </c>
      <c r="Z120" s="34" t="b">
        <f t="shared" si="13"/>
        <v>1</v>
      </c>
      <c r="AC120" s="29" t="b">
        <f t="shared" si="10"/>
        <v>1</v>
      </c>
    </row>
    <row r="121" spans="1:29">
      <c r="A121" s="10" t="s">
        <v>165</v>
      </c>
      <c r="B121" s="10" t="s">
        <v>29</v>
      </c>
      <c r="C121" s="10" t="s">
        <v>36</v>
      </c>
      <c r="D121" s="10" t="s">
        <v>31</v>
      </c>
      <c r="E121" s="11" t="s">
        <v>31</v>
      </c>
      <c r="F121" t="b">
        <f t="shared" si="11"/>
        <v>1</v>
      </c>
      <c r="G121"/>
      <c r="H121" t="s">
        <v>165</v>
      </c>
      <c r="I121" s="35" t="s">
        <v>31</v>
      </c>
      <c r="J121" t="s">
        <v>165</v>
      </c>
      <c r="K121" t="s">
        <v>31</v>
      </c>
      <c r="M121" t="b">
        <f t="shared" si="12"/>
        <v>1</v>
      </c>
      <c r="P121" s="1">
        <v>69</v>
      </c>
      <c r="Q121" s="1" t="s">
        <v>165</v>
      </c>
      <c r="R121" s="44" t="s">
        <v>31</v>
      </c>
      <c r="S121" s="45" t="s">
        <v>31</v>
      </c>
      <c r="T121" s="1" t="s">
        <v>31</v>
      </c>
      <c r="U121" s="46" t="s">
        <v>31</v>
      </c>
      <c r="V121" s="39" t="s">
        <v>31</v>
      </c>
      <c r="W121" s="1"/>
      <c r="X121" s="1" t="s">
        <v>36</v>
      </c>
      <c r="Y121" s="1" t="s">
        <v>29</v>
      </c>
      <c r="Z121" s="34" t="b">
        <f t="shared" si="13"/>
        <v>1</v>
      </c>
      <c r="AC121" s="29" t="b">
        <f t="shared" si="10"/>
        <v>1</v>
      </c>
    </row>
    <row r="122" spans="1:29">
      <c r="A122" s="10" t="s">
        <v>166</v>
      </c>
      <c r="B122" s="10" t="s">
        <v>29</v>
      </c>
      <c r="C122" s="10" t="s">
        <v>30</v>
      </c>
      <c r="D122" s="10" t="s">
        <v>31</v>
      </c>
      <c r="E122" s="11" t="s">
        <v>31</v>
      </c>
      <c r="F122" t="b">
        <f t="shared" si="11"/>
        <v>1</v>
      </c>
      <c r="G122"/>
      <c r="H122" t="s">
        <v>166</v>
      </c>
      <c r="I122" s="35" t="s">
        <v>31</v>
      </c>
      <c r="J122" t="s">
        <v>166</v>
      </c>
      <c r="K122" t="s">
        <v>31</v>
      </c>
      <c r="M122" t="b">
        <f t="shared" si="12"/>
        <v>1</v>
      </c>
      <c r="P122" s="1">
        <v>21</v>
      </c>
      <c r="Q122" s="1" t="s">
        <v>166</v>
      </c>
      <c r="R122" s="44" t="s">
        <v>31</v>
      </c>
      <c r="S122" s="45" t="s">
        <v>31</v>
      </c>
      <c r="T122" s="1" t="s">
        <v>31</v>
      </c>
      <c r="U122" s="46" t="s">
        <v>31</v>
      </c>
      <c r="V122" s="39" t="s">
        <v>31</v>
      </c>
      <c r="W122" s="1" t="s">
        <v>3351</v>
      </c>
      <c r="X122" s="1" t="s">
        <v>30</v>
      </c>
      <c r="Y122" s="1" t="s">
        <v>29</v>
      </c>
      <c r="Z122" s="34" t="b">
        <f t="shared" si="13"/>
        <v>1</v>
      </c>
      <c r="AC122" s="29" t="b">
        <f t="shared" si="10"/>
        <v>1</v>
      </c>
    </row>
    <row r="123" spans="1:29">
      <c r="A123" s="10" t="s">
        <v>167</v>
      </c>
      <c r="B123" s="10" t="s">
        <v>71</v>
      </c>
      <c r="C123" s="10" t="s">
        <v>36</v>
      </c>
      <c r="D123" s="10" t="s">
        <v>49</v>
      </c>
      <c r="E123" s="11" t="s">
        <v>49</v>
      </c>
      <c r="F123" t="b">
        <f t="shared" si="11"/>
        <v>1</v>
      </c>
      <c r="G123"/>
      <c r="H123" t="s">
        <v>167</v>
      </c>
      <c r="I123" s="35" t="s">
        <v>49</v>
      </c>
      <c r="J123" t="s">
        <v>167</v>
      </c>
      <c r="K123" t="s">
        <v>49</v>
      </c>
      <c r="M123" t="b">
        <f t="shared" si="12"/>
        <v>1</v>
      </c>
      <c r="P123" s="1">
        <v>130</v>
      </c>
      <c r="Q123" s="1" t="s">
        <v>167</v>
      </c>
      <c r="R123" s="44" t="s">
        <v>49</v>
      </c>
      <c r="S123" s="45" t="s">
        <v>49</v>
      </c>
      <c r="T123" s="1" t="s">
        <v>49</v>
      </c>
      <c r="U123" s="46" t="s">
        <v>49</v>
      </c>
      <c r="V123" s="39" t="s">
        <v>49</v>
      </c>
      <c r="W123" s="1" t="s">
        <v>3346</v>
      </c>
      <c r="X123" s="1" t="s">
        <v>36</v>
      </c>
      <c r="Y123" s="1" t="s">
        <v>71</v>
      </c>
      <c r="Z123" s="34" t="b">
        <f t="shared" si="13"/>
        <v>1</v>
      </c>
      <c r="AC123" s="29" t="b">
        <f t="shared" si="10"/>
        <v>1</v>
      </c>
    </row>
    <row r="124" spans="1:29">
      <c r="A124" s="10" t="s">
        <v>168</v>
      </c>
      <c r="B124" s="10" t="s">
        <v>29</v>
      </c>
      <c r="C124" s="10" t="s">
        <v>36</v>
      </c>
      <c r="D124" s="10" t="s">
        <v>31</v>
      </c>
      <c r="E124" s="11" t="s">
        <v>31</v>
      </c>
      <c r="F124" t="b">
        <f t="shared" si="11"/>
        <v>1</v>
      </c>
      <c r="G124"/>
      <c r="H124" t="s">
        <v>168</v>
      </c>
      <c r="I124" s="35" t="s">
        <v>31</v>
      </c>
      <c r="J124" t="s">
        <v>168</v>
      </c>
      <c r="K124" t="s">
        <v>31</v>
      </c>
      <c r="M124" t="b">
        <f t="shared" si="12"/>
        <v>1</v>
      </c>
      <c r="P124" s="1">
        <v>30</v>
      </c>
      <c r="Q124" s="1" t="s">
        <v>168</v>
      </c>
      <c r="R124" s="44" t="s">
        <v>31</v>
      </c>
      <c r="S124" s="45" t="s">
        <v>31</v>
      </c>
      <c r="T124" s="1" t="s">
        <v>31</v>
      </c>
      <c r="U124" s="46" t="s">
        <v>31</v>
      </c>
      <c r="V124" s="39" t="s">
        <v>31</v>
      </c>
      <c r="W124" s="1"/>
      <c r="X124" s="1" t="s">
        <v>36</v>
      </c>
      <c r="Y124" s="1" t="s">
        <v>29</v>
      </c>
      <c r="Z124" s="34" t="b">
        <f t="shared" si="13"/>
        <v>1</v>
      </c>
      <c r="AC124" s="29" t="b">
        <f t="shared" si="10"/>
        <v>1</v>
      </c>
    </row>
    <row r="125" spans="1:29">
      <c r="A125" s="10" t="s">
        <v>169</v>
      </c>
      <c r="B125" s="10" t="s">
        <v>29</v>
      </c>
      <c r="C125" s="10" t="s">
        <v>30</v>
      </c>
      <c r="D125" s="10" t="s">
        <v>31</v>
      </c>
      <c r="E125" s="11" t="s">
        <v>31</v>
      </c>
      <c r="F125" t="b">
        <f t="shared" si="11"/>
        <v>1</v>
      </c>
      <c r="G125"/>
      <c r="H125" t="s">
        <v>169</v>
      </c>
      <c r="I125" s="35" t="s">
        <v>31</v>
      </c>
      <c r="J125" t="s">
        <v>169</v>
      </c>
      <c r="K125" t="s">
        <v>31</v>
      </c>
      <c r="M125" t="b">
        <f t="shared" si="12"/>
        <v>1</v>
      </c>
      <c r="P125" s="1">
        <v>22</v>
      </c>
      <c r="Q125" s="1" t="s">
        <v>169</v>
      </c>
      <c r="R125" s="44" t="s">
        <v>31</v>
      </c>
      <c r="S125" s="45" t="s">
        <v>31</v>
      </c>
      <c r="T125" s="1" t="s">
        <v>31</v>
      </c>
      <c r="U125" s="46" t="s">
        <v>31</v>
      </c>
      <c r="V125" s="39" t="s">
        <v>31</v>
      </c>
      <c r="W125" s="1"/>
      <c r="X125" s="1" t="s">
        <v>30</v>
      </c>
      <c r="Y125" s="1" t="s">
        <v>29</v>
      </c>
      <c r="Z125" s="34" t="b">
        <f t="shared" si="13"/>
        <v>1</v>
      </c>
      <c r="AC125" s="29" t="b">
        <f t="shared" si="10"/>
        <v>1</v>
      </c>
    </row>
    <row r="126" spans="1:29">
      <c r="A126" s="10" t="s">
        <v>170</v>
      </c>
      <c r="B126" s="10" t="s">
        <v>29</v>
      </c>
      <c r="C126" s="10" t="s">
        <v>30</v>
      </c>
      <c r="D126" s="10" t="s">
        <v>31</v>
      </c>
      <c r="E126" s="11" t="s">
        <v>31</v>
      </c>
      <c r="F126" t="b">
        <f t="shared" si="11"/>
        <v>1</v>
      </c>
      <c r="G126"/>
      <c r="H126" t="s">
        <v>170</v>
      </c>
      <c r="I126" s="35" t="s">
        <v>31</v>
      </c>
      <c r="J126" t="s">
        <v>170</v>
      </c>
      <c r="K126" t="s">
        <v>31</v>
      </c>
      <c r="M126" t="b">
        <f t="shared" si="12"/>
        <v>1</v>
      </c>
      <c r="P126" s="1">
        <v>44</v>
      </c>
      <c r="Q126" s="1" t="s">
        <v>170</v>
      </c>
      <c r="R126" s="44" t="s">
        <v>31</v>
      </c>
      <c r="S126" s="45" t="s">
        <v>31</v>
      </c>
      <c r="T126" s="1" t="s">
        <v>31</v>
      </c>
      <c r="U126" s="46" t="s">
        <v>31</v>
      </c>
      <c r="V126" s="39" t="s">
        <v>31</v>
      </c>
      <c r="W126" s="1"/>
      <c r="X126" s="1" t="s">
        <v>30</v>
      </c>
      <c r="Y126" s="1" t="s">
        <v>29</v>
      </c>
      <c r="Z126" s="34" t="b">
        <f t="shared" si="13"/>
        <v>1</v>
      </c>
      <c r="AC126" s="29" t="b">
        <f t="shared" si="10"/>
        <v>1</v>
      </c>
    </row>
    <row r="127" spans="1:29">
      <c r="A127" s="10" t="s">
        <v>171</v>
      </c>
      <c r="B127" s="10" t="s">
        <v>29</v>
      </c>
      <c r="C127" s="10" t="s">
        <v>30</v>
      </c>
      <c r="D127" s="10" t="s">
        <v>31</v>
      </c>
      <c r="E127" s="11" t="s">
        <v>31</v>
      </c>
      <c r="F127" t="b">
        <f t="shared" si="11"/>
        <v>1</v>
      </c>
      <c r="G127"/>
      <c r="H127" t="s">
        <v>171</v>
      </c>
      <c r="I127" s="35" t="s">
        <v>31</v>
      </c>
      <c r="J127" t="s">
        <v>171</v>
      </c>
      <c r="K127" t="s">
        <v>31</v>
      </c>
      <c r="M127" t="b">
        <f t="shared" si="12"/>
        <v>1</v>
      </c>
      <c r="P127" s="1">
        <v>23</v>
      </c>
      <c r="Q127" s="1" t="s">
        <v>171</v>
      </c>
      <c r="R127" s="44" t="s">
        <v>31</v>
      </c>
      <c r="S127" s="45" t="s">
        <v>31</v>
      </c>
      <c r="T127" s="1" t="s">
        <v>31</v>
      </c>
      <c r="U127" s="46" t="s">
        <v>31</v>
      </c>
      <c r="V127" s="39" t="s">
        <v>31</v>
      </c>
      <c r="W127" s="1"/>
      <c r="X127" s="1" t="s">
        <v>30</v>
      </c>
      <c r="Y127" s="1" t="s">
        <v>29</v>
      </c>
      <c r="Z127" s="34" t="b">
        <f t="shared" si="13"/>
        <v>1</v>
      </c>
      <c r="AC127" s="29" t="b">
        <f t="shared" si="10"/>
        <v>1</v>
      </c>
    </row>
    <row r="128" spans="1:29">
      <c r="A128" s="10" t="s">
        <v>172</v>
      </c>
      <c r="B128" s="10" t="s">
        <v>29</v>
      </c>
      <c r="C128" s="10" t="s">
        <v>36</v>
      </c>
      <c r="D128" s="10" t="s">
        <v>31</v>
      </c>
      <c r="E128" s="11" t="s">
        <v>31</v>
      </c>
      <c r="F128" t="b">
        <f t="shared" si="11"/>
        <v>1</v>
      </c>
      <c r="G128"/>
      <c r="H128" t="s">
        <v>172</v>
      </c>
      <c r="I128" s="35" t="s">
        <v>31</v>
      </c>
      <c r="J128" t="s">
        <v>172</v>
      </c>
      <c r="K128" t="s">
        <v>31</v>
      </c>
      <c r="M128" t="b">
        <f t="shared" si="12"/>
        <v>1</v>
      </c>
      <c r="P128" s="1">
        <v>24</v>
      </c>
      <c r="Q128" s="1" t="s">
        <v>172</v>
      </c>
      <c r="R128" s="44" t="s">
        <v>31</v>
      </c>
      <c r="S128" s="45" t="s">
        <v>31</v>
      </c>
      <c r="T128" s="1" t="s">
        <v>31</v>
      </c>
      <c r="U128" s="46" t="s">
        <v>31</v>
      </c>
      <c r="V128" s="39" t="s">
        <v>31</v>
      </c>
      <c r="W128" s="1"/>
      <c r="X128" s="1" t="s">
        <v>36</v>
      </c>
      <c r="Y128" s="1" t="s">
        <v>29</v>
      </c>
      <c r="Z128" s="34" t="b">
        <f t="shared" si="13"/>
        <v>1</v>
      </c>
      <c r="AC128" s="29" t="b">
        <f t="shared" si="10"/>
        <v>1</v>
      </c>
    </row>
    <row r="129" spans="1:29">
      <c r="A129" s="10" t="s">
        <v>173</v>
      </c>
      <c r="B129" s="10" t="s">
        <v>35</v>
      </c>
      <c r="C129" s="10" t="s">
        <v>36</v>
      </c>
      <c r="D129" s="10" t="s">
        <v>49</v>
      </c>
      <c r="E129" s="11" t="s">
        <v>49</v>
      </c>
      <c r="F129" t="b">
        <f t="shared" si="11"/>
        <v>1</v>
      </c>
      <c r="G129"/>
      <c r="H129" t="s">
        <v>173</v>
      </c>
      <c r="I129" s="35" t="s">
        <v>49</v>
      </c>
      <c r="J129" t="s">
        <v>173</v>
      </c>
      <c r="K129" t="s">
        <v>49</v>
      </c>
      <c r="M129" t="b">
        <f t="shared" si="12"/>
        <v>1</v>
      </c>
      <c r="P129" s="1">
        <v>135</v>
      </c>
      <c r="Q129" s="1" t="s">
        <v>173</v>
      </c>
      <c r="R129" s="44" t="s">
        <v>49</v>
      </c>
      <c r="S129" s="45" t="s">
        <v>49</v>
      </c>
      <c r="T129" s="1" t="s">
        <v>49</v>
      </c>
      <c r="U129" s="46" t="s">
        <v>49</v>
      </c>
      <c r="V129" s="39" t="s">
        <v>49</v>
      </c>
      <c r="W129" s="1" t="s">
        <v>3346</v>
      </c>
      <c r="X129" s="1" t="s">
        <v>36</v>
      </c>
      <c r="Y129" s="1" t="s">
        <v>35</v>
      </c>
      <c r="Z129" s="34" t="b">
        <f t="shared" si="13"/>
        <v>1</v>
      </c>
      <c r="AC129" s="29" t="b">
        <f t="shared" si="10"/>
        <v>1</v>
      </c>
    </row>
    <row r="130" spans="1:29">
      <c r="A130" s="10" t="s">
        <v>174</v>
      </c>
      <c r="B130" s="10" t="s">
        <v>29</v>
      </c>
      <c r="C130" s="10" t="s">
        <v>36</v>
      </c>
      <c r="D130" s="10" t="s">
        <v>31</v>
      </c>
      <c r="E130" s="11" t="s">
        <v>31</v>
      </c>
      <c r="F130" t="b">
        <f t="shared" ref="F130:F161" si="14">E130=D130</f>
        <v>1</v>
      </c>
      <c r="G130"/>
      <c r="H130" t="s">
        <v>174</v>
      </c>
      <c r="I130" s="35" t="s">
        <v>31</v>
      </c>
      <c r="J130" t="s">
        <v>174</v>
      </c>
      <c r="K130" t="s">
        <v>31</v>
      </c>
      <c r="M130" t="b">
        <f t="shared" ref="M130:M136" si="15">I130=K130</f>
        <v>1</v>
      </c>
      <c r="P130" s="1">
        <v>31</v>
      </c>
      <c r="Q130" s="1" t="s">
        <v>174</v>
      </c>
      <c r="R130" s="44" t="s">
        <v>31</v>
      </c>
      <c r="S130" s="45" t="s">
        <v>31</v>
      </c>
      <c r="T130" s="1" t="s">
        <v>31</v>
      </c>
      <c r="U130" s="46" t="s">
        <v>31</v>
      </c>
      <c r="V130" s="39" t="s">
        <v>31</v>
      </c>
      <c r="W130" s="1"/>
      <c r="X130" s="1" t="s">
        <v>36</v>
      </c>
      <c r="Y130" s="1" t="s">
        <v>29</v>
      </c>
      <c r="Z130" s="34" t="b">
        <f t="shared" ref="Z130:Z136" si="16">R130=U130</f>
        <v>1</v>
      </c>
      <c r="AC130" s="29" t="b">
        <f t="shared" si="10"/>
        <v>1</v>
      </c>
    </row>
    <row r="131" spans="1:29">
      <c r="A131" s="10" t="s">
        <v>175</v>
      </c>
      <c r="B131" s="10" t="s">
        <v>29</v>
      </c>
      <c r="C131" s="10" t="s">
        <v>30</v>
      </c>
      <c r="D131" s="10" t="s">
        <v>31</v>
      </c>
      <c r="E131" s="11" t="s">
        <v>31</v>
      </c>
      <c r="F131" t="b">
        <f t="shared" si="14"/>
        <v>1</v>
      </c>
      <c r="G131"/>
      <c r="H131" t="s">
        <v>175</v>
      </c>
      <c r="I131" s="35" t="s">
        <v>31</v>
      </c>
      <c r="J131" t="s">
        <v>175</v>
      </c>
      <c r="K131" t="s">
        <v>31</v>
      </c>
      <c r="M131" t="b">
        <f t="shared" si="15"/>
        <v>1</v>
      </c>
      <c r="P131" s="1">
        <v>36</v>
      </c>
      <c r="Q131" s="1" t="s">
        <v>175</v>
      </c>
      <c r="R131" s="44" t="s">
        <v>31</v>
      </c>
      <c r="S131" s="45" t="s">
        <v>31</v>
      </c>
      <c r="T131" s="1" t="s">
        <v>31</v>
      </c>
      <c r="U131" s="46" t="s">
        <v>31</v>
      </c>
      <c r="V131" s="39" t="s">
        <v>31</v>
      </c>
      <c r="W131" s="1"/>
      <c r="X131" s="1" t="s">
        <v>30</v>
      </c>
      <c r="Y131" s="1" t="s">
        <v>29</v>
      </c>
      <c r="Z131" s="34" t="b">
        <f t="shared" si="16"/>
        <v>1</v>
      </c>
      <c r="AC131" s="29" t="b">
        <f t="shared" ref="AC131:AC136" si="17">R131=S131</f>
        <v>1</v>
      </c>
    </row>
    <row r="132" spans="1:29">
      <c r="A132" s="10" t="s">
        <v>176</v>
      </c>
      <c r="B132" s="10" t="s">
        <v>29</v>
      </c>
      <c r="C132" s="10" t="s">
        <v>30</v>
      </c>
      <c r="D132" s="10" t="s">
        <v>31</v>
      </c>
      <c r="E132" s="11" t="s">
        <v>31</v>
      </c>
      <c r="F132" t="b">
        <f t="shared" si="14"/>
        <v>1</v>
      </c>
      <c r="G132"/>
      <c r="H132" t="s">
        <v>176</v>
      </c>
      <c r="I132" s="35" t="s">
        <v>31</v>
      </c>
      <c r="J132" t="s">
        <v>176</v>
      </c>
      <c r="K132" t="s">
        <v>31</v>
      </c>
      <c r="M132" t="b">
        <f t="shared" si="15"/>
        <v>1</v>
      </c>
      <c r="P132" s="1">
        <v>84</v>
      </c>
      <c r="Q132" s="1" t="s">
        <v>176</v>
      </c>
      <c r="R132" s="44" t="s">
        <v>31</v>
      </c>
      <c r="S132" s="45" t="s">
        <v>31</v>
      </c>
      <c r="T132" s="1" t="s">
        <v>31</v>
      </c>
      <c r="U132" s="46" t="s">
        <v>31</v>
      </c>
      <c r="V132" s="39" t="s">
        <v>31</v>
      </c>
      <c r="W132" s="1" t="s">
        <v>3359</v>
      </c>
      <c r="X132" s="1" t="s">
        <v>30</v>
      </c>
      <c r="Y132" s="1" t="s">
        <v>54</v>
      </c>
      <c r="Z132" s="34" t="b">
        <f t="shared" si="16"/>
        <v>1</v>
      </c>
      <c r="AC132" s="29" t="b">
        <f t="shared" si="17"/>
        <v>1</v>
      </c>
    </row>
    <row r="133" spans="1:29">
      <c r="A133" s="10" t="s">
        <v>177</v>
      </c>
      <c r="B133" s="10" t="s">
        <v>42</v>
      </c>
      <c r="C133" s="10" t="s">
        <v>30</v>
      </c>
      <c r="D133" s="10" t="s">
        <v>37</v>
      </c>
      <c r="E133" s="11" t="s">
        <v>45</v>
      </c>
      <c r="F133" t="b">
        <f t="shared" si="14"/>
        <v>0</v>
      </c>
      <c r="G133" s="36" t="s">
        <v>3360</v>
      </c>
      <c r="H133" t="s">
        <v>177</v>
      </c>
      <c r="I133" s="35" t="s">
        <v>37</v>
      </c>
      <c r="J133" t="s">
        <v>177</v>
      </c>
      <c r="K133" t="s">
        <v>37</v>
      </c>
      <c r="M133" t="b">
        <f t="shared" si="15"/>
        <v>1</v>
      </c>
      <c r="P133" s="1">
        <v>124</v>
      </c>
      <c r="Q133" s="1" t="s">
        <v>177</v>
      </c>
      <c r="R133" s="44" t="s">
        <v>45</v>
      </c>
      <c r="S133" s="45" t="s">
        <v>31</v>
      </c>
      <c r="T133" s="1" t="s">
        <v>31</v>
      </c>
      <c r="U133" s="46" t="s">
        <v>45</v>
      </c>
      <c r="V133" s="39" t="s">
        <v>45</v>
      </c>
      <c r="W133" s="1" t="s">
        <v>3343</v>
      </c>
      <c r="X133" s="1" t="s">
        <v>30</v>
      </c>
      <c r="Y133" s="1" t="s">
        <v>29</v>
      </c>
      <c r="Z133" s="34" t="b">
        <f t="shared" si="16"/>
        <v>1</v>
      </c>
      <c r="AA133" t="s">
        <v>178</v>
      </c>
      <c r="AC133" s="29" t="b">
        <f t="shared" si="17"/>
        <v>0</v>
      </c>
    </row>
    <row r="134" spans="1:29">
      <c r="A134" s="10" t="s">
        <v>179</v>
      </c>
      <c r="B134" s="10" t="s">
        <v>29</v>
      </c>
      <c r="C134" s="10" t="s">
        <v>36</v>
      </c>
      <c r="D134" s="10" t="s">
        <v>37</v>
      </c>
      <c r="E134" s="10" t="s">
        <v>37</v>
      </c>
      <c r="F134" t="b">
        <f t="shared" si="14"/>
        <v>1</v>
      </c>
      <c r="G134" s="36" t="s">
        <v>3361</v>
      </c>
      <c r="H134" t="s">
        <v>179</v>
      </c>
      <c r="I134" s="35" t="s">
        <v>37</v>
      </c>
      <c r="J134" t="s">
        <v>179</v>
      </c>
      <c r="K134" t="s">
        <v>37</v>
      </c>
      <c r="M134" t="b">
        <f t="shared" si="15"/>
        <v>1</v>
      </c>
      <c r="P134" s="1">
        <v>56</v>
      </c>
      <c r="Q134" s="1" t="s">
        <v>179</v>
      </c>
      <c r="R134" s="44" t="s">
        <v>45</v>
      </c>
      <c r="S134" s="45" t="s">
        <v>45</v>
      </c>
      <c r="T134" s="1" t="s">
        <v>37</v>
      </c>
      <c r="U134" s="46" t="s">
        <v>37</v>
      </c>
      <c r="V134" s="39" t="s">
        <v>45</v>
      </c>
      <c r="W134" s="1"/>
      <c r="X134" s="1" t="s">
        <v>36</v>
      </c>
      <c r="Y134" s="1" t="s">
        <v>35</v>
      </c>
      <c r="Z134" s="34" t="b">
        <f t="shared" si="16"/>
        <v>0</v>
      </c>
      <c r="AA134" t="s">
        <v>3356</v>
      </c>
      <c r="AB134" t="s">
        <v>3357</v>
      </c>
      <c r="AC134" s="29" t="b">
        <f t="shared" si="17"/>
        <v>1</v>
      </c>
    </row>
    <row r="135" spans="1:29">
      <c r="A135" s="10" t="s">
        <v>181</v>
      </c>
      <c r="B135" s="10" t="s">
        <v>29</v>
      </c>
      <c r="C135" s="10" t="s">
        <v>30</v>
      </c>
      <c r="D135" s="10" t="s">
        <v>31</v>
      </c>
      <c r="E135" s="11" t="s">
        <v>31</v>
      </c>
      <c r="F135" t="b">
        <f t="shared" si="14"/>
        <v>1</v>
      </c>
      <c r="G135"/>
      <c r="H135" t="s">
        <v>181</v>
      </c>
      <c r="I135" s="35" t="s">
        <v>31</v>
      </c>
      <c r="J135" t="s">
        <v>181</v>
      </c>
      <c r="K135" t="s">
        <v>31</v>
      </c>
      <c r="M135" t="b">
        <f t="shared" si="15"/>
        <v>1</v>
      </c>
      <c r="P135" s="1">
        <v>25</v>
      </c>
      <c r="Q135" s="1" t="s">
        <v>181</v>
      </c>
      <c r="R135" s="44" t="s">
        <v>31</v>
      </c>
      <c r="S135" s="45" t="s">
        <v>31</v>
      </c>
      <c r="T135" s="1" t="s">
        <v>31</v>
      </c>
      <c r="U135" s="46" t="s">
        <v>31</v>
      </c>
      <c r="V135" s="39" t="s">
        <v>31</v>
      </c>
      <c r="W135" s="1"/>
      <c r="X135" s="1" t="s">
        <v>30</v>
      </c>
      <c r="Y135" s="1" t="s">
        <v>29</v>
      </c>
      <c r="Z135" s="34" t="b">
        <f t="shared" si="16"/>
        <v>1</v>
      </c>
      <c r="AC135" s="29" t="b">
        <f t="shared" si="17"/>
        <v>1</v>
      </c>
    </row>
    <row r="136" spans="1:29">
      <c r="A136" s="10" t="s">
        <v>182</v>
      </c>
      <c r="B136" s="10" t="s">
        <v>29</v>
      </c>
      <c r="C136" s="10" t="s">
        <v>30</v>
      </c>
      <c r="D136" s="10" t="s">
        <v>31</v>
      </c>
      <c r="E136" s="11" t="s">
        <v>31</v>
      </c>
      <c r="F136" t="b">
        <f t="shared" si="14"/>
        <v>1</v>
      </c>
      <c r="G136"/>
      <c r="H136" t="s">
        <v>182</v>
      </c>
      <c r="I136" s="35" t="s">
        <v>31</v>
      </c>
      <c r="J136" t="s">
        <v>182</v>
      </c>
      <c r="K136" t="s">
        <v>31</v>
      </c>
      <c r="M136" t="b">
        <f t="shared" si="15"/>
        <v>1</v>
      </c>
      <c r="P136" s="1">
        <v>48</v>
      </c>
      <c r="Q136" s="1" t="s">
        <v>182</v>
      </c>
      <c r="R136" s="44" t="s">
        <v>31</v>
      </c>
      <c r="S136" s="45" t="s">
        <v>31</v>
      </c>
      <c r="T136" s="1" t="s">
        <v>31</v>
      </c>
      <c r="U136" s="46" t="s">
        <v>31</v>
      </c>
      <c r="V136" s="39" t="s">
        <v>31</v>
      </c>
      <c r="W136" s="1"/>
      <c r="X136" s="1" t="s">
        <v>30</v>
      </c>
      <c r="Y136" s="1" t="s">
        <v>29</v>
      </c>
      <c r="Z136" s="34" t="b">
        <f t="shared" si="16"/>
        <v>1</v>
      </c>
      <c r="AC136" s="29" t="b">
        <f t="shared" si="17"/>
        <v>1</v>
      </c>
    </row>
    <row r="137" spans="1:29">
      <c r="I137" s="35"/>
    </row>
    <row r="138" spans="1:29">
      <c r="I138" s="35"/>
    </row>
    <row r="139" spans="1:29">
      <c r="I139" s="35"/>
    </row>
    <row r="140" spans="1:29">
      <c r="I140" s="35"/>
    </row>
    <row r="141" spans="1:29">
      <c r="I141" s="35"/>
    </row>
    <row r="142" spans="1:29">
      <c r="I142" s="35"/>
      <c r="R142" s="42"/>
      <c r="S142" s="42"/>
    </row>
    <row r="143" spans="1:29">
      <c r="I143" s="35"/>
    </row>
    <row r="144" spans="1:29">
      <c r="I144" s="35"/>
    </row>
    <row r="145" spans="9:9">
      <c r="I145" s="35"/>
    </row>
    <row r="146" spans="9:9">
      <c r="I146" s="35"/>
    </row>
    <row r="147" spans="9:9">
      <c r="I147" s="35"/>
    </row>
    <row r="148" spans="9:9">
      <c r="I148" s="35"/>
    </row>
    <row r="149" spans="9:9">
      <c r="I149" s="35"/>
    </row>
    <row r="150" spans="9:9">
      <c r="I150" s="35"/>
    </row>
    <row r="151" spans="9:9">
      <c r="I151" s="35"/>
    </row>
    <row r="152" spans="9:9">
      <c r="I152" s="35"/>
    </row>
    <row r="153" spans="9:9">
      <c r="I153" s="35"/>
    </row>
    <row r="154" spans="9:9">
      <c r="I154" s="35"/>
    </row>
    <row r="155" spans="9:9">
      <c r="I155" s="35"/>
    </row>
    <row r="156" spans="9:9">
      <c r="I156" s="35"/>
    </row>
    <row r="157" spans="9:9">
      <c r="I157" s="35"/>
    </row>
    <row r="158" spans="9:9">
      <c r="I158" s="35"/>
    </row>
    <row r="159" spans="9:9">
      <c r="I159" s="35"/>
    </row>
    <row r="160" spans="9:9">
      <c r="I160" s="35"/>
    </row>
    <row r="161" spans="9:9">
      <c r="I161" s="35"/>
    </row>
    <row r="162" spans="9:9">
      <c r="I162" s="35"/>
    </row>
    <row r="163" spans="9:9">
      <c r="I163" s="35"/>
    </row>
    <row r="164" spans="9:9">
      <c r="I164" s="35"/>
    </row>
    <row r="165" spans="9:9">
      <c r="I165" s="35"/>
    </row>
    <row r="166" spans="9:9">
      <c r="I166" s="35"/>
    </row>
    <row r="167" spans="9:9">
      <c r="I167" s="35"/>
    </row>
    <row r="168" spans="9:9">
      <c r="I168" s="35"/>
    </row>
    <row r="169" spans="9:9">
      <c r="I169" s="35"/>
    </row>
    <row r="170" spans="9:9">
      <c r="I170" s="35"/>
    </row>
    <row r="171" spans="9:9">
      <c r="I171" s="35"/>
    </row>
    <row r="172" spans="9:9">
      <c r="I172" s="35"/>
    </row>
    <row r="173" spans="9:9">
      <c r="I173" s="35"/>
    </row>
    <row r="174" spans="9:9">
      <c r="I174" s="35"/>
    </row>
    <row r="175" spans="9:9">
      <c r="I175" s="35"/>
    </row>
    <row r="176" spans="9:9">
      <c r="I176" s="35"/>
    </row>
    <row r="177" spans="9:9">
      <c r="I177" s="35"/>
    </row>
    <row r="178" spans="9:9">
      <c r="I178" s="35"/>
    </row>
    <row r="179" spans="9:9">
      <c r="I179" s="35"/>
    </row>
    <row r="180" spans="9:9">
      <c r="I180" s="35"/>
    </row>
    <row r="181" spans="9:9">
      <c r="I181" s="35"/>
    </row>
    <row r="182" spans="9:9">
      <c r="I182" s="35"/>
    </row>
    <row r="183" spans="9:9">
      <c r="I183" s="35"/>
    </row>
    <row r="184" spans="9:9">
      <c r="I184" s="35"/>
    </row>
    <row r="185" spans="9:9">
      <c r="I185" s="35"/>
    </row>
    <row r="186" spans="9:9">
      <c r="I186" s="35"/>
    </row>
    <row r="187" spans="9:9">
      <c r="I187" s="35"/>
    </row>
    <row r="188" spans="9:9">
      <c r="I188" s="35"/>
    </row>
    <row r="189" spans="9:9">
      <c r="I189" s="35"/>
    </row>
    <row r="190" spans="9:9">
      <c r="I190" s="35"/>
    </row>
    <row r="191" spans="9:9">
      <c r="I191" s="35"/>
    </row>
    <row r="192" spans="9:9">
      <c r="I192" s="35"/>
    </row>
    <row r="193" spans="9:9">
      <c r="I193" s="35"/>
    </row>
    <row r="194" spans="9:9">
      <c r="I194" s="35"/>
    </row>
    <row r="195" spans="9:9">
      <c r="I195" s="35"/>
    </row>
    <row r="196" spans="9:9">
      <c r="I196" s="35"/>
    </row>
    <row r="197" spans="9:9">
      <c r="I197" s="35"/>
    </row>
    <row r="198" spans="9:9">
      <c r="I198" s="35"/>
    </row>
    <row r="199" spans="9:9">
      <c r="I199" s="35"/>
    </row>
    <row r="200" spans="9:9">
      <c r="I200" s="35"/>
    </row>
    <row r="201" spans="9:9">
      <c r="I201" s="35"/>
    </row>
    <row r="202" spans="9:9">
      <c r="I202" s="35"/>
    </row>
    <row r="203" spans="9:9">
      <c r="I203" s="35"/>
    </row>
    <row r="204" spans="9:9">
      <c r="I204" s="35"/>
    </row>
    <row r="205" spans="9:9">
      <c r="I205" s="35"/>
    </row>
    <row r="206" spans="9:9">
      <c r="I206" s="35"/>
    </row>
    <row r="207" spans="9:9">
      <c r="I207" s="35"/>
    </row>
    <row r="208" spans="9:9">
      <c r="I208" s="35"/>
    </row>
    <row r="209" spans="9:9">
      <c r="I209" s="35"/>
    </row>
    <row r="210" spans="9:9">
      <c r="I210" s="35"/>
    </row>
    <row r="211" spans="9:9">
      <c r="I211" s="35"/>
    </row>
    <row r="212" spans="9:9">
      <c r="I212" s="35"/>
    </row>
    <row r="213" spans="9:9">
      <c r="I213" s="35"/>
    </row>
    <row r="214" spans="9:9">
      <c r="I214" s="35"/>
    </row>
    <row r="215" spans="9:9">
      <c r="I215" s="35"/>
    </row>
    <row r="216" spans="9:9">
      <c r="I216" s="35"/>
    </row>
    <row r="217" spans="9:9">
      <c r="I217" s="35"/>
    </row>
    <row r="218" spans="9:9">
      <c r="I218" s="35"/>
    </row>
    <row r="219" spans="9:9">
      <c r="I219" s="35"/>
    </row>
    <row r="220" spans="9:9">
      <c r="I220" s="35"/>
    </row>
    <row r="221" spans="9:9">
      <c r="I221" s="35"/>
    </row>
    <row r="222" spans="9:9">
      <c r="I222" s="35"/>
    </row>
    <row r="223" spans="9:9">
      <c r="I223" s="35"/>
    </row>
    <row r="224" spans="9:9">
      <c r="I224" s="35"/>
    </row>
    <row r="225" spans="9:9">
      <c r="I225" s="35"/>
    </row>
    <row r="226" spans="9:9">
      <c r="I226" s="35"/>
    </row>
    <row r="227" spans="9:9">
      <c r="I227" s="35"/>
    </row>
    <row r="228" spans="9:9">
      <c r="I228" s="35"/>
    </row>
    <row r="229" spans="9:9">
      <c r="I229" s="35"/>
    </row>
    <row r="230" spans="9:9">
      <c r="I230" s="35"/>
    </row>
    <row r="231" spans="9:9">
      <c r="I231" s="35"/>
    </row>
    <row r="232" spans="9:9">
      <c r="I232" s="35"/>
    </row>
    <row r="233" spans="9:9">
      <c r="I233" s="35"/>
    </row>
    <row r="234" spans="9:9">
      <c r="I234" s="35"/>
    </row>
    <row r="235" spans="9:9">
      <c r="I235" s="35"/>
    </row>
    <row r="236" spans="9:9">
      <c r="I236" s="35"/>
    </row>
    <row r="237" spans="9:9">
      <c r="I237" s="35"/>
    </row>
    <row r="238" spans="9:9">
      <c r="I238" s="35"/>
    </row>
    <row r="239" spans="9:9">
      <c r="I239" s="35"/>
    </row>
    <row r="240" spans="9:9">
      <c r="I240" s="35"/>
    </row>
    <row r="241" spans="9:9">
      <c r="I241" s="35"/>
    </row>
    <row r="242" spans="9:9">
      <c r="I242" s="35"/>
    </row>
    <row r="243" spans="9:9">
      <c r="I243" s="35"/>
    </row>
    <row r="244" spans="9:9">
      <c r="I244" s="35"/>
    </row>
    <row r="245" spans="9:9">
      <c r="I245" s="35"/>
    </row>
    <row r="246" spans="9:9">
      <c r="I246" s="35"/>
    </row>
    <row r="247" spans="9:9">
      <c r="I247" s="35"/>
    </row>
    <row r="248" spans="9:9">
      <c r="I248" s="35"/>
    </row>
    <row r="249" spans="9:9">
      <c r="I249" s="35"/>
    </row>
    <row r="250" spans="9:9">
      <c r="I250" s="35"/>
    </row>
    <row r="251" spans="9:9">
      <c r="I251" s="35"/>
    </row>
    <row r="252" spans="9:9">
      <c r="I252" s="35"/>
    </row>
    <row r="253" spans="9:9">
      <c r="I253" s="35"/>
    </row>
    <row r="254" spans="9:9">
      <c r="I254" s="35"/>
    </row>
    <row r="255" spans="9:9">
      <c r="I255" s="35"/>
    </row>
    <row r="256" spans="9:9">
      <c r="I256" s="35"/>
    </row>
    <row r="257" spans="9:9">
      <c r="I257" s="35"/>
    </row>
    <row r="258" spans="9:9">
      <c r="I258" s="35"/>
    </row>
    <row r="259" spans="9:9">
      <c r="I259" s="35"/>
    </row>
    <row r="260" spans="9:9">
      <c r="I260" s="35"/>
    </row>
    <row r="261" spans="9:9">
      <c r="I261" s="35"/>
    </row>
    <row r="262" spans="9:9">
      <c r="I262" s="35"/>
    </row>
    <row r="263" spans="9:9">
      <c r="I263" s="35"/>
    </row>
    <row r="264" spans="9:9">
      <c r="I264" s="35"/>
    </row>
    <row r="265" spans="9:9">
      <c r="I265" s="35"/>
    </row>
    <row r="266" spans="9:9">
      <c r="I266" s="35"/>
    </row>
    <row r="267" spans="9:9">
      <c r="I267" s="35"/>
    </row>
    <row r="268" spans="9:9">
      <c r="I268" s="35"/>
    </row>
    <row r="269" spans="9:9">
      <c r="I269" s="35"/>
    </row>
    <row r="270" spans="9:9">
      <c r="I270" s="35"/>
    </row>
    <row r="271" spans="9:9">
      <c r="I271" s="35"/>
    </row>
    <row r="272" spans="9:9">
      <c r="I272" s="35"/>
    </row>
    <row r="273" spans="9:9">
      <c r="I273" s="35"/>
    </row>
    <row r="274" spans="9:9">
      <c r="I274" s="35"/>
    </row>
    <row r="275" spans="9:9">
      <c r="I275" s="35"/>
    </row>
    <row r="276" spans="9:9">
      <c r="I276" s="35"/>
    </row>
    <row r="277" spans="9:9">
      <c r="I277" s="35"/>
    </row>
    <row r="278" spans="9:9">
      <c r="I278" s="35"/>
    </row>
    <row r="279" spans="9:9">
      <c r="I279" s="35"/>
    </row>
    <row r="280" spans="9:9">
      <c r="I280" s="35"/>
    </row>
    <row r="281" spans="9:9">
      <c r="I281" s="35"/>
    </row>
    <row r="282" spans="9:9">
      <c r="I282" s="35"/>
    </row>
    <row r="283" spans="9:9">
      <c r="I283" s="35"/>
    </row>
    <row r="284" spans="9:9">
      <c r="I284" s="35"/>
    </row>
    <row r="285" spans="9:9">
      <c r="I285" s="35"/>
    </row>
    <row r="286" spans="9:9">
      <c r="I286" s="35"/>
    </row>
    <row r="287" spans="9:9">
      <c r="I287" s="35"/>
    </row>
    <row r="288" spans="9:9">
      <c r="I288" s="35"/>
    </row>
    <row r="289" spans="9:9">
      <c r="I289" s="35"/>
    </row>
    <row r="290" spans="9:9">
      <c r="I290" s="35"/>
    </row>
    <row r="291" spans="9:9">
      <c r="I291" s="35"/>
    </row>
    <row r="292" spans="9:9">
      <c r="I292" s="35"/>
    </row>
    <row r="293" spans="9:9">
      <c r="I293" s="35"/>
    </row>
    <row r="294" spans="9:9">
      <c r="I294" s="35"/>
    </row>
    <row r="295" spans="9:9">
      <c r="I295" s="35"/>
    </row>
    <row r="296" spans="9:9">
      <c r="I296" s="35"/>
    </row>
    <row r="297" spans="9:9">
      <c r="I297" s="35"/>
    </row>
    <row r="298" spans="9:9">
      <c r="I298" s="35"/>
    </row>
    <row r="299" spans="9:9">
      <c r="I299" s="35"/>
    </row>
    <row r="300" spans="9:9">
      <c r="I300" s="35"/>
    </row>
    <row r="301" spans="9:9">
      <c r="I301" s="35"/>
    </row>
    <row r="302" spans="9:9">
      <c r="I302" s="35"/>
    </row>
    <row r="303" spans="9:9">
      <c r="I303" s="35"/>
    </row>
    <row r="304" spans="9:9">
      <c r="I304" s="35"/>
    </row>
    <row r="305" spans="9:9">
      <c r="I305" s="35"/>
    </row>
    <row r="306" spans="9:9">
      <c r="I306" s="35"/>
    </row>
    <row r="307" spans="9:9">
      <c r="I307" s="35"/>
    </row>
    <row r="308" spans="9:9">
      <c r="I308" s="35"/>
    </row>
    <row r="309" spans="9:9">
      <c r="I309" s="35"/>
    </row>
    <row r="310" spans="9:9">
      <c r="I310" s="35"/>
    </row>
    <row r="311" spans="9:9">
      <c r="I311" s="35"/>
    </row>
    <row r="312" spans="9:9">
      <c r="I312" s="35"/>
    </row>
    <row r="313" spans="9:9">
      <c r="I313" s="35"/>
    </row>
    <row r="314" spans="9:9">
      <c r="I314" s="35"/>
    </row>
    <row r="315" spans="9:9">
      <c r="I315" s="35"/>
    </row>
    <row r="316" spans="9:9">
      <c r="I316" s="35"/>
    </row>
    <row r="317" spans="9:9">
      <c r="I317" s="35"/>
    </row>
    <row r="318" spans="9:9">
      <c r="I318" s="35"/>
    </row>
    <row r="319" spans="9:9">
      <c r="I319" s="35"/>
    </row>
    <row r="320" spans="9:9">
      <c r="I320" s="35"/>
    </row>
    <row r="321" spans="9:9">
      <c r="I321" s="35"/>
    </row>
    <row r="322" spans="9:9">
      <c r="I322" s="35"/>
    </row>
    <row r="323" spans="9:9">
      <c r="I323" s="35"/>
    </row>
    <row r="324" spans="9:9">
      <c r="I324" s="35"/>
    </row>
    <row r="325" spans="9:9">
      <c r="I325" s="35"/>
    </row>
    <row r="326" spans="9:9">
      <c r="I326" s="35"/>
    </row>
    <row r="327" spans="9:9">
      <c r="I327" s="35"/>
    </row>
    <row r="328" spans="9:9">
      <c r="I328" s="35"/>
    </row>
    <row r="329" spans="9:9">
      <c r="I329" s="35"/>
    </row>
    <row r="330" spans="9:9">
      <c r="I330" s="35"/>
    </row>
    <row r="331" spans="9:9">
      <c r="I331" s="35"/>
    </row>
    <row r="332" spans="9:9">
      <c r="I332" s="35"/>
    </row>
    <row r="333" spans="9:9">
      <c r="I333" s="35"/>
    </row>
    <row r="334" spans="9:9">
      <c r="I334" s="35"/>
    </row>
    <row r="335" spans="9:9">
      <c r="I335" s="35"/>
    </row>
    <row r="336" spans="9:9">
      <c r="I336" s="35"/>
    </row>
    <row r="337" spans="9:9">
      <c r="I337" s="35"/>
    </row>
    <row r="338" spans="9:9">
      <c r="I338" s="35"/>
    </row>
    <row r="339" spans="9:9">
      <c r="I339" s="35"/>
    </row>
    <row r="340" spans="9:9">
      <c r="I340" s="35"/>
    </row>
    <row r="341" spans="9:9">
      <c r="I341" s="35"/>
    </row>
    <row r="342" spans="9:9">
      <c r="I342" s="35"/>
    </row>
    <row r="343" spans="9:9">
      <c r="I343" s="35"/>
    </row>
    <row r="344" spans="9:9">
      <c r="I344" s="35"/>
    </row>
    <row r="345" spans="9:9">
      <c r="I345" s="35"/>
    </row>
    <row r="346" spans="9:9">
      <c r="I346" s="35"/>
    </row>
    <row r="347" spans="9:9">
      <c r="I347" s="35"/>
    </row>
    <row r="348" spans="9:9">
      <c r="I348" s="35"/>
    </row>
    <row r="349" spans="9:9">
      <c r="I349" s="35"/>
    </row>
    <row r="350" spans="9:9">
      <c r="I350" s="35"/>
    </row>
    <row r="351" spans="9:9">
      <c r="I351" s="35"/>
    </row>
    <row r="352" spans="9:9">
      <c r="I352" s="35"/>
    </row>
    <row r="353" spans="9:9">
      <c r="I353" s="35"/>
    </row>
    <row r="354" spans="9:9">
      <c r="I354" s="35"/>
    </row>
    <row r="355" spans="9:9">
      <c r="I355" s="35"/>
    </row>
    <row r="356" spans="9:9">
      <c r="I356" s="35"/>
    </row>
    <row r="357" spans="9:9">
      <c r="I357" s="35"/>
    </row>
    <row r="358" spans="9:9">
      <c r="I358" s="35"/>
    </row>
    <row r="359" spans="9:9">
      <c r="I359" s="35"/>
    </row>
    <row r="360" spans="9:9">
      <c r="I360" s="35"/>
    </row>
    <row r="361" spans="9:9">
      <c r="I361" s="35"/>
    </row>
    <row r="362" spans="9:9">
      <c r="I362" s="35"/>
    </row>
    <row r="363" spans="9:9">
      <c r="I363" s="35"/>
    </row>
    <row r="364" spans="9:9">
      <c r="I364" s="35"/>
    </row>
    <row r="365" spans="9:9">
      <c r="I365" s="35"/>
    </row>
    <row r="366" spans="9:9">
      <c r="I366" s="35"/>
    </row>
    <row r="367" spans="9:9">
      <c r="I367" s="35"/>
    </row>
    <row r="368" spans="9:9">
      <c r="I368" s="35"/>
    </row>
    <row r="369" spans="9:9">
      <c r="I369" s="35"/>
    </row>
    <row r="370" spans="9:9">
      <c r="I370" s="35"/>
    </row>
    <row r="371" spans="9:9">
      <c r="I371" s="35"/>
    </row>
    <row r="372" spans="9:9">
      <c r="I372" s="35"/>
    </row>
    <row r="373" spans="9:9">
      <c r="I373" s="35"/>
    </row>
    <row r="374" spans="9:9">
      <c r="I374" s="35"/>
    </row>
    <row r="375" spans="9:9">
      <c r="I375" s="35"/>
    </row>
    <row r="376" spans="9:9">
      <c r="I376" s="35"/>
    </row>
    <row r="377" spans="9:9">
      <c r="I377" s="35"/>
    </row>
    <row r="378" spans="9:9">
      <c r="I378" s="35"/>
    </row>
    <row r="379" spans="9:9">
      <c r="I379" s="35"/>
    </row>
    <row r="380" spans="9:9">
      <c r="I380" s="35"/>
    </row>
    <row r="381" spans="9:9">
      <c r="I381" s="35"/>
    </row>
    <row r="382" spans="9:9">
      <c r="I382" s="35"/>
    </row>
    <row r="383" spans="9:9">
      <c r="I383" s="35"/>
    </row>
    <row r="384" spans="9:9">
      <c r="I384" s="35"/>
    </row>
    <row r="385" spans="9:9">
      <c r="I385" s="35"/>
    </row>
    <row r="386" spans="9:9">
      <c r="I386" s="35"/>
    </row>
    <row r="387" spans="9:9">
      <c r="I387" s="35"/>
    </row>
    <row r="388" spans="9:9">
      <c r="I388" s="35"/>
    </row>
    <row r="389" spans="9:9">
      <c r="I389" s="35"/>
    </row>
    <row r="390" spans="9:9">
      <c r="I390" s="35"/>
    </row>
    <row r="391" spans="9:9">
      <c r="I391" s="35"/>
    </row>
    <row r="392" spans="9:9">
      <c r="I392" s="35"/>
    </row>
    <row r="393" spans="9:9">
      <c r="I393" s="35"/>
    </row>
    <row r="394" spans="9:9">
      <c r="I394" s="35"/>
    </row>
    <row r="395" spans="9:9">
      <c r="I395" s="35"/>
    </row>
    <row r="396" spans="9:9">
      <c r="I396" s="35"/>
    </row>
    <row r="397" spans="9:9">
      <c r="I397" s="35"/>
    </row>
    <row r="398" spans="9:9">
      <c r="I398" s="35"/>
    </row>
    <row r="399" spans="9:9">
      <c r="I399" s="35"/>
    </row>
    <row r="400" spans="9:9">
      <c r="I400" s="35"/>
    </row>
    <row r="401" spans="9:9">
      <c r="I401" s="35"/>
    </row>
    <row r="402" spans="9:9">
      <c r="I402" s="35"/>
    </row>
    <row r="403" spans="9:9">
      <c r="I403" s="35"/>
    </row>
    <row r="404" spans="9:9">
      <c r="I404" s="35"/>
    </row>
    <row r="405" spans="9:9">
      <c r="I405" s="35"/>
    </row>
    <row r="406" spans="9:9">
      <c r="I406" s="35"/>
    </row>
    <row r="407" spans="9:9">
      <c r="I407" s="35"/>
    </row>
    <row r="408" spans="9:9">
      <c r="I408" s="35"/>
    </row>
    <row r="409" spans="9:9">
      <c r="I409" s="35"/>
    </row>
    <row r="410" spans="9:9">
      <c r="I410" s="35"/>
    </row>
    <row r="411" spans="9:9">
      <c r="I411" s="35"/>
    </row>
    <row r="412" spans="9:9">
      <c r="I412" s="35"/>
    </row>
    <row r="413" spans="9:9">
      <c r="I413" s="35"/>
    </row>
    <row r="414" spans="9:9">
      <c r="I414" s="35"/>
    </row>
    <row r="415" spans="9:9">
      <c r="I415" s="35"/>
    </row>
    <row r="416" spans="9:9">
      <c r="I416" s="35"/>
    </row>
    <row r="417" spans="9:9">
      <c r="I417" s="35"/>
    </row>
    <row r="418" spans="9:9">
      <c r="I418" s="35"/>
    </row>
    <row r="419" spans="9:9">
      <c r="I419" s="35"/>
    </row>
    <row r="420" spans="9:9">
      <c r="I420" s="35"/>
    </row>
    <row r="421" spans="9:9">
      <c r="I421" s="35"/>
    </row>
    <row r="422" spans="9:9">
      <c r="I422" s="35"/>
    </row>
    <row r="423" spans="9:9">
      <c r="I423" s="35"/>
    </row>
    <row r="424" spans="9:9">
      <c r="I424" s="35"/>
    </row>
    <row r="425" spans="9:9">
      <c r="I425" s="35"/>
    </row>
    <row r="426" spans="9:9">
      <c r="I426" s="35"/>
    </row>
    <row r="427" spans="9:9">
      <c r="I427" s="35"/>
    </row>
    <row r="428" spans="9:9">
      <c r="I428" s="35"/>
    </row>
    <row r="429" spans="9:9">
      <c r="I429" s="35"/>
    </row>
    <row r="430" spans="9:9">
      <c r="I430" s="35"/>
    </row>
    <row r="431" spans="9:9">
      <c r="I431" s="35"/>
    </row>
    <row r="432" spans="9:9">
      <c r="I432" s="35"/>
    </row>
    <row r="433" spans="9:9">
      <c r="I433" s="35"/>
    </row>
    <row r="434" spans="9:9">
      <c r="I434" s="35"/>
    </row>
    <row r="435" spans="9:9">
      <c r="I435" s="35"/>
    </row>
    <row r="436" spans="9:9">
      <c r="I436" s="35"/>
    </row>
    <row r="437" spans="9:9">
      <c r="I437" s="35"/>
    </row>
    <row r="438" spans="9:9">
      <c r="I438" s="35"/>
    </row>
    <row r="439" spans="9:9">
      <c r="I439" s="35"/>
    </row>
    <row r="440" spans="9:9">
      <c r="I440" s="35"/>
    </row>
    <row r="441" spans="9:9">
      <c r="I441" s="35"/>
    </row>
    <row r="442" spans="9:9">
      <c r="I442" s="35"/>
    </row>
    <row r="443" spans="9:9">
      <c r="I443" s="35"/>
    </row>
    <row r="444" spans="9:9">
      <c r="I444" s="35"/>
    </row>
    <row r="445" spans="9:9">
      <c r="I445" s="35"/>
    </row>
    <row r="446" spans="9:9">
      <c r="I446" s="35"/>
    </row>
    <row r="447" spans="9:9">
      <c r="I447" s="35"/>
    </row>
    <row r="448" spans="9:9">
      <c r="I448" s="35"/>
    </row>
    <row r="449" spans="9:9">
      <c r="I449" s="35"/>
    </row>
    <row r="450" spans="9:9">
      <c r="I450" s="35"/>
    </row>
    <row r="451" spans="9:9">
      <c r="I451" s="35"/>
    </row>
    <row r="452" spans="9:9">
      <c r="I452" s="35"/>
    </row>
    <row r="453" spans="9:9">
      <c r="I453" s="35"/>
    </row>
    <row r="454" spans="9:9">
      <c r="I454" s="35"/>
    </row>
    <row r="455" spans="9:9">
      <c r="I455" s="35"/>
    </row>
    <row r="456" spans="9:9">
      <c r="I456" s="35"/>
    </row>
    <row r="457" spans="9:9">
      <c r="I457" s="35"/>
    </row>
    <row r="458" spans="9:9">
      <c r="I458" s="35"/>
    </row>
    <row r="459" spans="9:9">
      <c r="I459" s="35"/>
    </row>
    <row r="460" spans="9:9">
      <c r="I460" s="35"/>
    </row>
    <row r="461" spans="9:9">
      <c r="I461" s="35"/>
    </row>
    <row r="462" spans="9:9">
      <c r="I462" s="35"/>
    </row>
    <row r="463" spans="9:9">
      <c r="I463" s="35"/>
    </row>
    <row r="464" spans="9:9">
      <c r="I464" s="35"/>
    </row>
    <row r="465" spans="9:9">
      <c r="I465" s="35"/>
    </row>
    <row r="466" spans="9:9">
      <c r="I466" s="35"/>
    </row>
    <row r="467" spans="9:9">
      <c r="I467" s="35"/>
    </row>
    <row r="468" spans="9:9">
      <c r="I468" s="35"/>
    </row>
    <row r="469" spans="9:9">
      <c r="I469" s="35"/>
    </row>
    <row r="470" spans="9:9">
      <c r="I470" s="35"/>
    </row>
    <row r="471" spans="9:9">
      <c r="I471" s="35"/>
    </row>
    <row r="472" spans="9:9">
      <c r="I472" s="35"/>
    </row>
    <row r="473" spans="9:9">
      <c r="I473" s="35"/>
    </row>
    <row r="474" spans="9:9">
      <c r="I474" s="35"/>
    </row>
    <row r="475" spans="9:9">
      <c r="I475" s="35"/>
    </row>
    <row r="476" spans="9:9">
      <c r="I476" s="35"/>
    </row>
    <row r="477" spans="9:9">
      <c r="I477" s="35"/>
    </row>
    <row r="478" spans="9:9">
      <c r="I478" s="35"/>
    </row>
    <row r="479" spans="9:9">
      <c r="I479" s="35"/>
    </row>
    <row r="480" spans="9:9">
      <c r="I480" s="35"/>
    </row>
    <row r="481" spans="9:9">
      <c r="I481" s="35"/>
    </row>
    <row r="482" spans="9:9">
      <c r="I482" s="35"/>
    </row>
    <row r="483" spans="9:9">
      <c r="I483" s="35"/>
    </row>
    <row r="484" spans="9:9">
      <c r="I484" s="35"/>
    </row>
    <row r="485" spans="9:9">
      <c r="I485" s="35"/>
    </row>
    <row r="486" spans="9:9">
      <c r="I486" s="35"/>
    </row>
    <row r="487" spans="9:9">
      <c r="I487" s="35"/>
    </row>
    <row r="488" spans="9:9">
      <c r="I488" s="35"/>
    </row>
    <row r="489" spans="9:9">
      <c r="I489" s="35"/>
    </row>
    <row r="490" spans="9:9">
      <c r="I490" s="35"/>
    </row>
    <row r="491" spans="9:9">
      <c r="I491" s="35"/>
    </row>
    <row r="492" spans="9:9">
      <c r="I492" s="35"/>
    </row>
    <row r="493" spans="9:9">
      <c r="I493" s="35"/>
    </row>
    <row r="494" spans="9:9">
      <c r="I494" s="35"/>
    </row>
    <row r="495" spans="9:9">
      <c r="I495" s="35"/>
    </row>
    <row r="496" spans="9:9">
      <c r="I496" s="35"/>
    </row>
    <row r="497" spans="9:9">
      <c r="I497" s="35"/>
    </row>
    <row r="498" spans="9:9">
      <c r="I498" s="35"/>
    </row>
    <row r="499" spans="9:9">
      <c r="I499" s="35"/>
    </row>
    <row r="500" spans="9:9">
      <c r="I500" s="35"/>
    </row>
    <row r="501" spans="9:9">
      <c r="I501" s="35"/>
    </row>
    <row r="502" spans="9:9">
      <c r="I502" s="35"/>
    </row>
    <row r="503" spans="9:9">
      <c r="I503" s="35"/>
    </row>
    <row r="504" spans="9:9">
      <c r="I504" s="35"/>
    </row>
    <row r="505" spans="9:9">
      <c r="I505" s="35"/>
    </row>
    <row r="506" spans="9:9">
      <c r="I506" s="35"/>
    </row>
    <row r="507" spans="9:9">
      <c r="I507" s="35"/>
    </row>
    <row r="508" spans="9:9">
      <c r="I508" s="35"/>
    </row>
    <row r="509" spans="9:9">
      <c r="I509" s="35"/>
    </row>
    <row r="510" spans="9:9">
      <c r="I510" s="35"/>
    </row>
    <row r="511" spans="9:9">
      <c r="I511" s="35"/>
    </row>
    <row r="512" spans="9:9">
      <c r="I512" s="35"/>
    </row>
    <row r="513" spans="9:9">
      <c r="I513" s="35"/>
    </row>
    <row r="514" spans="9:9">
      <c r="I514" s="35"/>
    </row>
    <row r="515" spans="9:9">
      <c r="I515" s="35"/>
    </row>
    <row r="516" spans="9:9">
      <c r="I516" s="35"/>
    </row>
    <row r="517" spans="9:9">
      <c r="I517" s="35"/>
    </row>
    <row r="518" spans="9:9">
      <c r="I518" s="35"/>
    </row>
    <row r="519" spans="9:9">
      <c r="I519" s="35"/>
    </row>
    <row r="520" spans="9:9">
      <c r="I520" s="35"/>
    </row>
    <row r="521" spans="9:9">
      <c r="I521" s="35"/>
    </row>
    <row r="522" spans="9:9">
      <c r="I522" s="35"/>
    </row>
    <row r="523" spans="9:9">
      <c r="I523" s="35"/>
    </row>
    <row r="524" spans="9:9">
      <c r="I524" s="35"/>
    </row>
    <row r="525" spans="9:9">
      <c r="I525" s="35"/>
    </row>
    <row r="526" spans="9:9">
      <c r="I526" s="35"/>
    </row>
    <row r="527" spans="9:9">
      <c r="I527" s="35"/>
    </row>
    <row r="528" spans="9:9">
      <c r="I528" s="35"/>
    </row>
    <row r="529" spans="9:9">
      <c r="I529" s="35"/>
    </row>
    <row r="530" spans="9:9">
      <c r="I530" s="35"/>
    </row>
    <row r="531" spans="9:9">
      <c r="I531" s="35"/>
    </row>
    <row r="532" spans="9:9">
      <c r="I532" s="35"/>
    </row>
    <row r="533" spans="9:9">
      <c r="I533" s="35"/>
    </row>
    <row r="534" spans="9:9">
      <c r="I534" s="35"/>
    </row>
    <row r="535" spans="9:9">
      <c r="I535" s="35"/>
    </row>
    <row r="536" spans="9:9">
      <c r="I536" s="35"/>
    </row>
    <row r="537" spans="9:9">
      <c r="I537" s="35"/>
    </row>
    <row r="538" spans="9:9">
      <c r="I538" s="35"/>
    </row>
    <row r="539" spans="9:9">
      <c r="I539" s="35"/>
    </row>
    <row r="540" spans="9:9">
      <c r="I540" s="35"/>
    </row>
    <row r="541" spans="9:9">
      <c r="I541" s="35"/>
    </row>
    <row r="542" spans="9:9">
      <c r="I542" s="35"/>
    </row>
    <row r="543" spans="9:9">
      <c r="I543" s="35"/>
    </row>
    <row r="544" spans="9:9">
      <c r="I544" s="35"/>
    </row>
    <row r="545" spans="9:9">
      <c r="I545" s="35"/>
    </row>
    <row r="546" spans="9:9">
      <c r="I546" s="35"/>
    </row>
    <row r="547" spans="9:9">
      <c r="I547" s="35"/>
    </row>
    <row r="548" spans="9:9">
      <c r="I548" s="35"/>
    </row>
    <row r="549" spans="9:9">
      <c r="I549" s="35"/>
    </row>
    <row r="550" spans="9:9">
      <c r="I550" s="35"/>
    </row>
    <row r="551" spans="9:9">
      <c r="I551" s="35"/>
    </row>
    <row r="552" spans="9:9">
      <c r="I552" s="35"/>
    </row>
    <row r="553" spans="9:9">
      <c r="I553" s="35"/>
    </row>
    <row r="554" spans="9:9">
      <c r="I554" s="35"/>
    </row>
    <row r="555" spans="9:9">
      <c r="I555" s="35"/>
    </row>
    <row r="556" spans="9:9">
      <c r="I556" s="35"/>
    </row>
    <row r="557" spans="9:9">
      <c r="I557" s="35"/>
    </row>
    <row r="558" spans="9:9">
      <c r="I558" s="35"/>
    </row>
    <row r="559" spans="9:9">
      <c r="I559" s="35"/>
    </row>
    <row r="560" spans="9:9">
      <c r="I560" s="35"/>
    </row>
    <row r="561" spans="9:9">
      <c r="I561" s="35"/>
    </row>
    <row r="562" spans="9:9">
      <c r="I562" s="35"/>
    </row>
    <row r="563" spans="9:9">
      <c r="I563" s="35"/>
    </row>
    <row r="564" spans="9:9">
      <c r="I564" s="35"/>
    </row>
    <row r="565" spans="9:9">
      <c r="I565" s="35"/>
    </row>
    <row r="566" spans="9:9">
      <c r="I566" s="35"/>
    </row>
    <row r="567" spans="9:9">
      <c r="I567" s="35"/>
    </row>
    <row r="568" spans="9:9">
      <c r="I568" s="35"/>
    </row>
    <row r="569" spans="9:9">
      <c r="I569" s="35"/>
    </row>
    <row r="570" spans="9:9">
      <c r="I570" s="35"/>
    </row>
    <row r="571" spans="9:9">
      <c r="I571" s="35"/>
    </row>
    <row r="572" spans="9:9">
      <c r="I572" s="35"/>
    </row>
    <row r="573" spans="9:9">
      <c r="I573" s="35"/>
    </row>
    <row r="574" spans="9:9">
      <c r="I574" s="35"/>
    </row>
    <row r="575" spans="9:9">
      <c r="I575" s="35"/>
    </row>
    <row r="576" spans="9:9">
      <c r="I576" s="35"/>
    </row>
    <row r="577" spans="9:9">
      <c r="I577" s="35"/>
    </row>
    <row r="578" spans="9:9">
      <c r="I578" s="35"/>
    </row>
    <row r="579" spans="9:9">
      <c r="I579" s="35"/>
    </row>
    <row r="580" spans="9:9">
      <c r="I580" s="35"/>
    </row>
    <row r="581" spans="9:9">
      <c r="I581" s="35"/>
    </row>
    <row r="582" spans="9:9">
      <c r="I582" s="35"/>
    </row>
    <row r="583" spans="9:9">
      <c r="I583" s="35"/>
    </row>
    <row r="584" spans="9:9">
      <c r="I584" s="35"/>
    </row>
    <row r="585" spans="9:9">
      <c r="I585" s="35"/>
    </row>
    <row r="586" spans="9:9">
      <c r="I586" s="35"/>
    </row>
    <row r="587" spans="9:9">
      <c r="I587" s="35"/>
    </row>
    <row r="588" spans="9:9">
      <c r="I588" s="35"/>
    </row>
    <row r="589" spans="9:9">
      <c r="I589" s="35"/>
    </row>
    <row r="590" spans="9:9">
      <c r="I590" s="35"/>
    </row>
    <row r="591" spans="9:9">
      <c r="I591" s="35"/>
    </row>
    <row r="592" spans="9:9">
      <c r="I592" s="35"/>
    </row>
    <row r="593" spans="9:9">
      <c r="I593" s="35"/>
    </row>
    <row r="594" spans="9:9">
      <c r="I594" s="35"/>
    </row>
    <row r="595" spans="9:9">
      <c r="I595" s="35"/>
    </row>
    <row r="596" spans="9:9">
      <c r="I596" s="35"/>
    </row>
    <row r="597" spans="9:9">
      <c r="I597" s="35"/>
    </row>
    <row r="598" spans="9:9">
      <c r="I598" s="35"/>
    </row>
    <row r="599" spans="9:9">
      <c r="I599" s="35"/>
    </row>
    <row r="600" spans="9:9">
      <c r="I600" s="35"/>
    </row>
    <row r="601" spans="9:9">
      <c r="I601" s="35"/>
    </row>
    <row r="602" spans="9:9">
      <c r="I602" s="35"/>
    </row>
    <row r="603" spans="9:9">
      <c r="I603" s="35"/>
    </row>
    <row r="604" spans="9:9">
      <c r="I604" s="35"/>
    </row>
    <row r="605" spans="9:9">
      <c r="I605" s="35"/>
    </row>
    <row r="606" spans="9:9">
      <c r="I606" s="35"/>
    </row>
    <row r="607" spans="9:9">
      <c r="I607" s="35"/>
    </row>
    <row r="608" spans="9:9">
      <c r="I608" s="35"/>
    </row>
    <row r="609" spans="9:9">
      <c r="I609" s="35"/>
    </row>
    <row r="610" spans="9:9">
      <c r="I610" s="35"/>
    </row>
    <row r="611" spans="9:9">
      <c r="I611" s="35"/>
    </row>
    <row r="612" spans="9:9">
      <c r="I612" s="35"/>
    </row>
    <row r="613" spans="9:9">
      <c r="I613" s="35"/>
    </row>
    <row r="614" spans="9:9">
      <c r="I614" s="35"/>
    </row>
    <row r="615" spans="9:9">
      <c r="I615" s="35"/>
    </row>
    <row r="616" spans="9:9">
      <c r="I616" s="35"/>
    </row>
    <row r="617" spans="9:9">
      <c r="I617" s="35"/>
    </row>
    <row r="618" spans="9:9">
      <c r="I618" s="35"/>
    </row>
    <row r="619" spans="9:9">
      <c r="I619" s="35"/>
    </row>
    <row r="620" spans="9:9">
      <c r="I620" s="35"/>
    </row>
    <row r="621" spans="9:9">
      <c r="I621" s="35"/>
    </row>
    <row r="622" spans="9:9">
      <c r="I622" s="35"/>
    </row>
    <row r="623" spans="9:9">
      <c r="I623" s="35"/>
    </row>
    <row r="624" spans="9:9">
      <c r="I624" s="35"/>
    </row>
    <row r="625" spans="9:9">
      <c r="I625" s="35"/>
    </row>
    <row r="626" spans="9:9">
      <c r="I626" s="35"/>
    </row>
    <row r="627" spans="9:9">
      <c r="I627" s="35"/>
    </row>
    <row r="628" spans="9:9">
      <c r="I628" s="35"/>
    </row>
    <row r="629" spans="9:9">
      <c r="I629" s="35"/>
    </row>
    <row r="630" spans="9:9">
      <c r="I630" s="35"/>
    </row>
    <row r="631" spans="9:9">
      <c r="I631" s="35"/>
    </row>
    <row r="632" spans="9:9">
      <c r="I632" s="35"/>
    </row>
    <row r="633" spans="9:9">
      <c r="I633" s="35"/>
    </row>
    <row r="634" spans="9:9">
      <c r="I634" s="35"/>
    </row>
    <row r="635" spans="9:9">
      <c r="I635" s="35"/>
    </row>
    <row r="636" spans="9:9">
      <c r="I636" s="35"/>
    </row>
    <row r="637" spans="9:9">
      <c r="I637" s="35"/>
    </row>
    <row r="638" spans="9:9">
      <c r="I638" s="35"/>
    </row>
    <row r="639" spans="9:9">
      <c r="I639" s="35"/>
    </row>
    <row r="640" spans="9:9">
      <c r="I640" s="35"/>
    </row>
    <row r="641" spans="9:9">
      <c r="I641" s="35"/>
    </row>
    <row r="642" spans="9:9">
      <c r="I642" s="35"/>
    </row>
    <row r="643" spans="9:9">
      <c r="I643" s="35"/>
    </row>
    <row r="644" spans="9:9">
      <c r="I644" s="35"/>
    </row>
    <row r="645" spans="9:9">
      <c r="I645" s="35"/>
    </row>
    <row r="646" spans="9:9">
      <c r="I646" s="35"/>
    </row>
    <row r="647" spans="9:9">
      <c r="I647" s="35"/>
    </row>
    <row r="648" spans="9:9">
      <c r="I648" s="35"/>
    </row>
    <row r="649" spans="9:9">
      <c r="I649" s="35"/>
    </row>
    <row r="650" spans="9:9">
      <c r="I650" s="35"/>
    </row>
    <row r="651" spans="9:9">
      <c r="I651" s="35"/>
    </row>
    <row r="652" spans="9:9">
      <c r="I652" s="35"/>
    </row>
    <row r="653" spans="9:9">
      <c r="I653" s="35"/>
    </row>
    <row r="654" spans="9:9">
      <c r="I654" s="35"/>
    </row>
    <row r="655" spans="9:9">
      <c r="I655" s="35"/>
    </row>
    <row r="656" spans="9:9">
      <c r="I656" s="35"/>
    </row>
    <row r="657" spans="9:9">
      <c r="I657" s="35"/>
    </row>
    <row r="658" spans="9:9">
      <c r="I658" s="35"/>
    </row>
    <row r="659" spans="9:9">
      <c r="I659" s="35"/>
    </row>
    <row r="660" spans="9:9">
      <c r="I660" s="35"/>
    </row>
    <row r="661" spans="9:9">
      <c r="I661" s="35"/>
    </row>
    <row r="662" spans="9:9">
      <c r="I662" s="35"/>
    </row>
    <row r="663" spans="9:9">
      <c r="I663" s="35"/>
    </row>
    <row r="664" spans="9:9">
      <c r="I664" s="35"/>
    </row>
    <row r="665" spans="9:9">
      <c r="I665" s="35"/>
    </row>
    <row r="666" spans="9:9">
      <c r="I666" s="35"/>
    </row>
    <row r="667" spans="9:9">
      <c r="I667" s="35"/>
    </row>
    <row r="668" spans="9:9">
      <c r="I668" s="35"/>
    </row>
    <row r="669" spans="9:9">
      <c r="I669" s="35"/>
    </row>
    <row r="670" spans="9:9">
      <c r="I670" s="35"/>
    </row>
    <row r="671" spans="9:9">
      <c r="I671" s="35"/>
    </row>
    <row r="672" spans="9:9">
      <c r="I672" s="35"/>
    </row>
    <row r="673" spans="9:9">
      <c r="I673" s="35"/>
    </row>
    <row r="674" spans="9:9">
      <c r="I674" s="35"/>
    </row>
    <row r="675" spans="9:9">
      <c r="I675" s="35"/>
    </row>
    <row r="676" spans="9:9">
      <c r="I676" s="35"/>
    </row>
    <row r="677" spans="9:9">
      <c r="I677" s="35"/>
    </row>
    <row r="678" spans="9:9">
      <c r="I678" s="35"/>
    </row>
    <row r="679" spans="9:9">
      <c r="I679" s="35"/>
    </row>
    <row r="680" spans="9:9">
      <c r="I680" s="35"/>
    </row>
    <row r="681" spans="9:9">
      <c r="I681" s="35"/>
    </row>
    <row r="682" spans="9:9">
      <c r="I682" s="35"/>
    </row>
    <row r="683" spans="9:9">
      <c r="I683" s="35"/>
    </row>
    <row r="684" spans="9:9">
      <c r="I684" s="35"/>
    </row>
    <row r="685" spans="9:9">
      <c r="I685" s="35"/>
    </row>
    <row r="686" spans="9:9">
      <c r="I686" s="35"/>
    </row>
    <row r="687" spans="9:9">
      <c r="I687" s="35"/>
    </row>
    <row r="688" spans="9:9">
      <c r="I688" s="35"/>
    </row>
    <row r="689" spans="9:9">
      <c r="I689" s="35"/>
    </row>
    <row r="690" spans="9:9">
      <c r="I690" s="35"/>
    </row>
    <row r="691" spans="9:9">
      <c r="I691" s="35"/>
    </row>
    <row r="692" spans="9:9">
      <c r="I692" s="35"/>
    </row>
    <row r="693" spans="9:9">
      <c r="I693" s="35"/>
    </row>
    <row r="694" spans="9:9">
      <c r="I694" s="35"/>
    </row>
    <row r="695" spans="9:9">
      <c r="I695" s="35"/>
    </row>
    <row r="696" spans="9:9">
      <c r="I696" s="35"/>
    </row>
    <row r="697" spans="9:9">
      <c r="I697" s="35"/>
    </row>
    <row r="698" spans="9:9">
      <c r="I698" s="35"/>
    </row>
    <row r="699" spans="9:9">
      <c r="I699" s="35"/>
    </row>
    <row r="700" spans="9:9">
      <c r="I700" s="35"/>
    </row>
    <row r="701" spans="9:9">
      <c r="I701" s="35"/>
    </row>
    <row r="702" spans="9:9">
      <c r="I702" s="35"/>
    </row>
    <row r="703" spans="9:9">
      <c r="I703" s="35"/>
    </row>
    <row r="704" spans="9:9">
      <c r="I704" s="35"/>
    </row>
    <row r="705" spans="9:9">
      <c r="I705" s="35"/>
    </row>
    <row r="706" spans="9:9">
      <c r="I706" s="35"/>
    </row>
    <row r="707" spans="9:9">
      <c r="I707" s="35"/>
    </row>
    <row r="708" spans="9:9">
      <c r="I708" s="35"/>
    </row>
    <row r="709" spans="9:9">
      <c r="I709" s="35"/>
    </row>
    <row r="710" spans="9:9">
      <c r="I710" s="35"/>
    </row>
    <row r="711" spans="9:9">
      <c r="I711" s="35"/>
    </row>
    <row r="712" spans="9:9">
      <c r="I712" s="35"/>
    </row>
    <row r="713" spans="9:9">
      <c r="I713" s="35"/>
    </row>
    <row r="714" spans="9:9">
      <c r="I714" s="35"/>
    </row>
    <row r="715" spans="9:9">
      <c r="I715" s="35"/>
    </row>
    <row r="716" spans="9:9">
      <c r="I716" s="35"/>
    </row>
    <row r="717" spans="9:9">
      <c r="I717" s="35"/>
    </row>
    <row r="718" spans="9:9">
      <c r="I718" s="35"/>
    </row>
    <row r="719" spans="9:9">
      <c r="I719" s="35"/>
    </row>
    <row r="720" spans="9:9">
      <c r="I720" s="35"/>
    </row>
    <row r="721" spans="9:9">
      <c r="I721" s="35"/>
    </row>
    <row r="722" spans="9:9">
      <c r="I722" s="35"/>
    </row>
    <row r="723" spans="9:9">
      <c r="I723" s="35"/>
    </row>
    <row r="724" spans="9:9">
      <c r="I724" s="35"/>
    </row>
    <row r="725" spans="9:9">
      <c r="I725" s="35"/>
    </row>
    <row r="726" spans="9:9">
      <c r="I726" s="35"/>
    </row>
    <row r="727" spans="9:9">
      <c r="I727" s="35"/>
    </row>
    <row r="728" spans="9:9">
      <c r="I728" s="35"/>
    </row>
    <row r="729" spans="9:9">
      <c r="I729" s="35"/>
    </row>
    <row r="730" spans="9:9">
      <c r="I730" s="35"/>
    </row>
    <row r="731" spans="9:9">
      <c r="I731" s="35"/>
    </row>
    <row r="732" spans="9:9">
      <c r="I732" s="35"/>
    </row>
    <row r="733" spans="9:9">
      <c r="I733" s="35"/>
    </row>
    <row r="734" spans="9:9">
      <c r="I734" s="35"/>
    </row>
    <row r="735" spans="9:9">
      <c r="I735" s="35"/>
    </row>
    <row r="736" spans="9:9">
      <c r="I736" s="35"/>
    </row>
    <row r="737" spans="9:9">
      <c r="I737" s="35"/>
    </row>
    <row r="738" spans="9:9">
      <c r="I738" s="35"/>
    </row>
    <row r="739" spans="9:9">
      <c r="I739" s="35"/>
    </row>
    <row r="740" spans="9:9">
      <c r="I740" s="35"/>
    </row>
    <row r="741" spans="9:9">
      <c r="I741" s="35"/>
    </row>
    <row r="742" spans="9:9">
      <c r="I742" s="35"/>
    </row>
    <row r="743" spans="9:9">
      <c r="I743" s="35"/>
    </row>
    <row r="744" spans="9:9">
      <c r="I744" s="35"/>
    </row>
    <row r="745" spans="9:9">
      <c r="I745" s="35"/>
    </row>
    <row r="746" spans="9:9">
      <c r="I746" s="35"/>
    </row>
    <row r="747" spans="9:9">
      <c r="I747" s="35"/>
    </row>
    <row r="748" spans="9:9">
      <c r="I748" s="35"/>
    </row>
    <row r="749" spans="9:9">
      <c r="I749" s="35"/>
    </row>
    <row r="750" spans="9:9">
      <c r="I750" s="35"/>
    </row>
    <row r="751" spans="9:9">
      <c r="I751" s="35"/>
    </row>
    <row r="752" spans="9:9">
      <c r="I752" s="35"/>
    </row>
    <row r="753" spans="9:9">
      <c r="I753" s="35"/>
    </row>
    <row r="754" spans="9:9">
      <c r="I754" s="35"/>
    </row>
    <row r="755" spans="9:9">
      <c r="I755" s="35"/>
    </row>
    <row r="756" spans="9:9">
      <c r="I756" s="35"/>
    </row>
    <row r="757" spans="9:9">
      <c r="I757" s="35"/>
    </row>
    <row r="758" spans="9:9">
      <c r="I758" s="35"/>
    </row>
    <row r="759" spans="9:9">
      <c r="I759" s="35"/>
    </row>
    <row r="760" spans="9:9">
      <c r="I760" s="35"/>
    </row>
    <row r="761" spans="9:9">
      <c r="I761" s="35"/>
    </row>
    <row r="762" spans="9:9">
      <c r="I762" s="35"/>
    </row>
    <row r="763" spans="9:9">
      <c r="I763" s="35"/>
    </row>
    <row r="764" spans="9:9">
      <c r="I764" s="35"/>
    </row>
    <row r="765" spans="9:9">
      <c r="I765" s="35"/>
    </row>
    <row r="766" spans="9:9">
      <c r="I766" s="35"/>
    </row>
    <row r="767" spans="9:9">
      <c r="I767" s="35"/>
    </row>
    <row r="768" spans="9:9">
      <c r="I768" s="35"/>
    </row>
    <row r="769" spans="9:9">
      <c r="I769" s="35"/>
    </row>
    <row r="770" spans="9:9">
      <c r="I770" s="35"/>
    </row>
    <row r="771" spans="9:9">
      <c r="I771" s="35"/>
    </row>
    <row r="772" spans="9:9">
      <c r="I772" s="35"/>
    </row>
    <row r="773" spans="9:9">
      <c r="I773" s="35"/>
    </row>
    <row r="774" spans="9:9">
      <c r="I774" s="35"/>
    </row>
    <row r="775" spans="9:9">
      <c r="I775" s="35"/>
    </row>
    <row r="776" spans="9:9">
      <c r="I776" s="35"/>
    </row>
    <row r="777" spans="9:9">
      <c r="I777" s="35"/>
    </row>
    <row r="778" spans="9:9">
      <c r="I778" s="35"/>
    </row>
    <row r="779" spans="9:9">
      <c r="I779" s="35"/>
    </row>
    <row r="780" spans="9:9">
      <c r="I780" s="35"/>
    </row>
    <row r="781" spans="9:9">
      <c r="I781" s="35"/>
    </row>
    <row r="782" spans="9:9">
      <c r="I782" s="35"/>
    </row>
    <row r="783" spans="9:9">
      <c r="I783" s="35"/>
    </row>
    <row r="784" spans="9:9">
      <c r="I784" s="35"/>
    </row>
    <row r="785" spans="9:9">
      <c r="I785" s="35"/>
    </row>
    <row r="786" spans="9:9">
      <c r="I786" s="35"/>
    </row>
    <row r="787" spans="9:9">
      <c r="I787" s="35"/>
    </row>
    <row r="788" spans="9:9">
      <c r="I788" s="35"/>
    </row>
    <row r="789" spans="9:9">
      <c r="I789" s="35"/>
    </row>
    <row r="790" spans="9:9">
      <c r="I790" s="35"/>
    </row>
    <row r="791" spans="9:9">
      <c r="I791" s="35"/>
    </row>
    <row r="792" spans="9:9">
      <c r="I792" s="35"/>
    </row>
    <row r="793" spans="9:9">
      <c r="I793" s="35"/>
    </row>
    <row r="794" spans="9:9">
      <c r="I794" s="35"/>
    </row>
    <row r="795" spans="9:9">
      <c r="I795" s="35"/>
    </row>
    <row r="796" spans="9:9">
      <c r="I796" s="35"/>
    </row>
    <row r="797" spans="9:9">
      <c r="I797" s="35"/>
    </row>
    <row r="798" spans="9:9">
      <c r="I798" s="35"/>
    </row>
    <row r="799" spans="9:9">
      <c r="I799" s="35"/>
    </row>
    <row r="800" spans="9:9">
      <c r="I800" s="35"/>
    </row>
    <row r="801" spans="9:9">
      <c r="I801" s="35"/>
    </row>
    <row r="802" spans="9:9">
      <c r="I802" s="35"/>
    </row>
    <row r="803" spans="9:9">
      <c r="I803" s="35"/>
    </row>
    <row r="804" spans="9:9">
      <c r="I804" s="35"/>
    </row>
    <row r="805" spans="9:9">
      <c r="I805" s="35"/>
    </row>
    <row r="806" spans="9:9">
      <c r="I806" s="35"/>
    </row>
    <row r="807" spans="9:9">
      <c r="I807" s="35"/>
    </row>
    <row r="808" spans="9:9">
      <c r="I808" s="35"/>
    </row>
    <row r="809" spans="9:9">
      <c r="I809" s="35"/>
    </row>
    <row r="810" spans="9:9">
      <c r="I810" s="35"/>
    </row>
    <row r="811" spans="9:9">
      <c r="I811" s="35"/>
    </row>
    <row r="812" spans="9:9">
      <c r="I812" s="35"/>
    </row>
    <row r="813" spans="9:9">
      <c r="I813" s="35"/>
    </row>
    <row r="814" spans="9:9">
      <c r="I814" s="35"/>
    </row>
    <row r="815" spans="9:9">
      <c r="I815" s="35"/>
    </row>
    <row r="816" spans="9:9">
      <c r="I816" s="35"/>
    </row>
    <row r="817" spans="9:9">
      <c r="I817" s="35"/>
    </row>
    <row r="818" spans="9:9">
      <c r="I818" s="35"/>
    </row>
    <row r="819" spans="9:9">
      <c r="I819" s="35"/>
    </row>
    <row r="820" spans="9:9">
      <c r="I820" s="35"/>
    </row>
    <row r="821" spans="9:9">
      <c r="I821" s="35"/>
    </row>
    <row r="822" spans="9:9">
      <c r="I822" s="35"/>
    </row>
    <row r="823" spans="9:9">
      <c r="I823" s="35"/>
    </row>
    <row r="824" spans="9:9">
      <c r="I824" s="35"/>
    </row>
    <row r="825" spans="9:9">
      <c r="I825" s="35"/>
    </row>
    <row r="826" spans="9:9">
      <c r="I826" s="35"/>
    </row>
    <row r="827" spans="9:9">
      <c r="I827" s="35"/>
    </row>
    <row r="828" spans="9:9">
      <c r="I828" s="35"/>
    </row>
    <row r="829" spans="9:9">
      <c r="I829" s="35"/>
    </row>
    <row r="830" spans="9:9">
      <c r="I830" s="35"/>
    </row>
    <row r="831" spans="9:9">
      <c r="I831" s="35"/>
    </row>
    <row r="832" spans="9:9">
      <c r="I832" s="35"/>
    </row>
    <row r="833" spans="9:9">
      <c r="I833" s="35"/>
    </row>
    <row r="834" spans="9:9">
      <c r="I834" s="35"/>
    </row>
    <row r="835" spans="9:9">
      <c r="I835" s="35"/>
    </row>
    <row r="836" spans="9:9">
      <c r="I836" s="35"/>
    </row>
    <row r="837" spans="9:9">
      <c r="I837" s="35"/>
    </row>
    <row r="838" spans="9:9">
      <c r="I838" s="35"/>
    </row>
    <row r="839" spans="9:9">
      <c r="I839" s="35"/>
    </row>
    <row r="840" spans="9:9">
      <c r="I840" s="35"/>
    </row>
    <row r="841" spans="9:9">
      <c r="I841" s="35"/>
    </row>
    <row r="842" spans="9:9">
      <c r="I842" s="35"/>
    </row>
    <row r="843" spans="9:9">
      <c r="I843" s="35"/>
    </row>
    <row r="844" spans="9:9">
      <c r="I844" s="35"/>
    </row>
    <row r="845" spans="9:9">
      <c r="I845" s="35"/>
    </row>
    <row r="846" spans="9:9">
      <c r="I846" s="35"/>
    </row>
    <row r="847" spans="9:9">
      <c r="I847" s="35"/>
    </row>
    <row r="848" spans="9:9">
      <c r="I848" s="35"/>
    </row>
    <row r="849" spans="9:9">
      <c r="I849" s="35"/>
    </row>
    <row r="850" spans="9:9">
      <c r="I850" s="35"/>
    </row>
    <row r="851" spans="9:9">
      <c r="I851" s="35"/>
    </row>
    <row r="852" spans="9:9">
      <c r="I852" s="35"/>
    </row>
    <row r="853" spans="9:9">
      <c r="I853" s="35"/>
    </row>
    <row r="854" spans="9:9">
      <c r="I854" s="35"/>
    </row>
    <row r="855" spans="9:9">
      <c r="I855" s="35"/>
    </row>
    <row r="856" spans="9:9">
      <c r="I856" s="35"/>
    </row>
    <row r="857" spans="9:9">
      <c r="I857" s="35"/>
    </row>
    <row r="858" spans="9:9">
      <c r="I858" s="35"/>
    </row>
    <row r="859" spans="9:9">
      <c r="I859" s="35"/>
    </row>
    <row r="860" spans="9:9">
      <c r="I860" s="35"/>
    </row>
    <row r="861" spans="9:9">
      <c r="I861" s="35"/>
    </row>
    <row r="862" spans="9:9">
      <c r="I862" s="35"/>
    </row>
    <row r="863" spans="9:9">
      <c r="I863" s="35"/>
    </row>
    <row r="864" spans="9:9">
      <c r="I864" s="35"/>
    </row>
    <row r="865" spans="9:9">
      <c r="I865" s="35"/>
    </row>
    <row r="866" spans="9:9">
      <c r="I866" s="35"/>
    </row>
    <row r="867" spans="9:9">
      <c r="I867" s="35"/>
    </row>
    <row r="868" spans="9:9">
      <c r="I868" s="35"/>
    </row>
    <row r="869" spans="9:9">
      <c r="I869" s="35"/>
    </row>
    <row r="870" spans="9:9">
      <c r="I870" s="35"/>
    </row>
    <row r="871" spans="9:9">
      <c r="I871" s="35"/>
    </row>
    <row r="872" spans="9:9">
      <c r="I872" s="35"/>
    </row>
    <row r="873" spans="9:9">
      <c r="I873" s="35"/>
    </row>
    <row r="874" spans="9:9">
      <c r="I874" s="35"/>
    </row>
    <row r="875" spans="9:9">
      <c r="I875" s="35"/>
    </row>
    <row r="876" spans="9:9">
      <c r="I876" s="35"/>
    </row>
    <row r="877" spans="9:9">
      <c r="I877" s="35"/>
    </row>
    <row r="878" spans="9:9">
      <c r="I878" s="35"/>
    </row>
    <row r="879" spans="9:9">
      <c r="I879" s="35"/>
    </row>
    <row r="880" spans="9:9">
      <c r="I880" s="35"/>
    </row>
    <row r="881" spans="9:9">
      <c r="I881" s="35"/>
    </row>
    <row r="882" spans="9:9">
      <c r="I882" s="35"/>
    </row>
    <row r="883" spans="9:9">
      <c r="I883" s="35"/>
    </row>
    <row r="884" spans="9:9">
      <c r="I884" s="35"/>
    </row>
    <row r="885" spans="9:9">
      <c r="I885" s="35"/>
    </row>
    <row r="886" spans="9:9">
      <c r="I886" s="35"/>
    </row>
    <row r="887" spans="9:9">
      <c r="I887" s="35"/>
    </row>
    <row r="888" spans="9:9">
      <c r="I888" s="35"/>
    </row>
    <row r="889" spans="9:9">
      <c r="I889" s="35"/>
    </row>
    <row r="890" spans="9:9">
      <c r="I890" s="35"/>
    </row>
    <row r="891" spans="9:9">
      <c r="I891" s="35"/>
    </row>
    <row r="892" spans="9:9">
      <c r="I892" s="35"/>
    </row>
    <row r="893" spans="9:9">
      <c r="I893" s="35"/>
    </row>
    <row r="894" spans="9:9">
      <c r="I894" s="35"/>
    </row>
    <row r="895" spans="9:9">
      <c r="I895" s="35"/>
    </row>
    <row r="896" spans="9:9">
      <c r="I896" s="35"/>
    </row>
    <row r="897" spans="9:9">
      <c r="I897" s="35"/>
    </row>
    <row r="898" spans="9:9">
      <c r="I898" s="35"/>
    </row>
    <row r="899" spans="9:9">
      <c r="I899" s="35"/>
    </row>
    <row r="900" spans="9:9">
      <c r="I900" s="35"/>
    </row>
    <row r="901" spans="9:9">
      <c r="I901" s="35"/>
    </row>
    <row r="902" spans="9:9">
      <c r="I902" s="35"/>
    </row>
    <row r="903" spans="9:9">
      <c r="I903" s="35"/>
    </row>
    <row r="904" spans="9:9">
      <c r="I904" s="35"/>
    </row>
    <row r="905" spans="9:9">
      <c r="I905" s="35"/>
    </row>
    <row r="906" spans="9:9">
      <c r="I906" s="35"/>
    </row>
    <row r="907" spans="9:9">
      <c r="I907" s="35"/>
    </row>
    <row r="908" spans="9:9">
      <c r="I908" s="35"/>
    </row>
    <row r="909" spans="9:9">
      <c r="I909" s="35"/>
    </row>
    <row r="910" spans="9:9">
      <c r="I910" s="35"/>
    </row>
    <row r="911" spans="9:9">
      <c r="I911" s="35"/>
    </row>
    <row r="912" spans="9:9">
      <c r="I912" s="35"/>
    </row>
    <row r="913" spans="9:9">
      <c r="I913" s="35"/>
    </row>
    <row r="914" spans="9:9">
      <c r="I914" s="35"/>
    </row>
    <row r="915" spans="9:9">
      <c r="I915" s="35"/>
    </row>
    <row r="916" spans="9:9">
      <c r="I916" s="35"/>
    </row>
    <row r="917" spans="9:9">
      <c r="I917" s="35"/>
    </row>
    <row r="918" spans="9:9">
      <c r="I918" s="35"/>
    </row>
    <row r="919" spans="9:9">
      <c r="I919" s="35"/>
    </row>
    <row r="920" spans="9:9">
      <c r="I920" s="35"/>
    </row>
    <row r="921" spans="9:9">
      <c r="I921" s="35"/>
    </row>
    <row r="922" spans="9:9">
      <c r="I922" s="35"/>
    </row>
    <row r="923" spans="9:9">
      <c r="I923" s="35"/>
    </row>
    <row r="924" spans="9:9">
      <c r="I924" s="35"/>
    </row>
    <row r="925" spans="9:9">
      <c r="I925" s="35"/>
    </row>
    <row r="926" spans="9:9">
      <c r="I926" s="35"/>
    </row>
    <row r="927" spans="9:9">
      <c r="I927" s="35"/>
    </row>
    <row r="928" spans="9:9">
      <c r="I928" s="35"/>
    </row>
    <row r="929" spans="9:9">
      <c r="I929" s="35"/>
    </row>
    <row r="930" spans="9:9">
      <c r="I930" s="35"/>
    </row>
    <row r="931" spans="9:9">
      <c r="I931" s="35"/>
    </row>
    <row r="932" spans="9:9">
      <c r="I932" s="35"/>
    </row>
    <row r="933" spans="9:9">
      <c r="I933" s="35"/>
    </row>
    <row r="934" spans="9:9">
      <c r="I934" s="35"/>
    </row>
    <row r="935" spans="9:9">
      <c r="I935" s="35"/>
    </row>
    <row r="936" spans="9:9">
      <c r="I936" s="35"/>
    </row>
    <row r="937" spans="9:9">
      <c r="I937" s="35"/>
    </row>
    <row r="938" spans="9:9">
      <c r="I938" s="35"/>
    </row>
    <row r="939" spans="9:9">
      <c r="I939" s="35"/>
    </row>
    <row r="940" spans="9:9">
      <c r="I940" s="35"/>
    </row>
    <row r="941" spans="9:9">
      <c r="I941" s="35"/>
    </row>
    <row r="942" spans="9:9">
      <c r="I942" s="35"/>
    </row>
    <row r="943" spans="9:9">
      <c r="I943" s="35"/>
    </row>
    <row r="944" spans="9:9">
      <c r="I944" s="35"/>
    </row>
    <row r="945" spans="9:9">
      <c r="I945" s="35"/>
    </row>
    <row r="946" spans="9:9">
      <c r="I946" s="35"/>
    </row>
    <row r="947" spans="9:9">
      <c r="I947" s="35"/>
    </row>
    <row r="948" spans="9:9">
      <c r="I948" s="35"/>
    </row>
    <row r="949" spans="9:9">
      <c r="I949" s="35"/>
    </row>
    <row r="950" spans="9:9">
      <c r="I950" s="35"/>
    </row>
    <row r="951" spans="9:9">
      <c r="I951" s="35"/>
    </row>
    <row r="952" spans="9:9">
      <c r="I952" s="35"/>
    </row>
    <row r="953" spans="9:9">
      <c r="I953" s="35"/>
    </row>
    <row r="954" spans="9:9">
      <c r="I954" s="35"/>
    </row>
    <row r="955" spans="9:9">
      <c r="I955" s="35"/>
    </row>
    <row r="956" spans="9:9">
      <c r="I956" s="35"/>
    </row>
    <row r="957" spans="9:9">
      <c r="I957" s="35"/>
    </row>
    <row r="958" spans="9:9">
      <c r="I958" s="35"/>
    </row>
    <row r="959" spans="9:9">
      <c r="I959" s="35"/>
    </row>
    <row r="960" spans="9:9">
      <c r="I960" s="35"/>
    </row>
    <row r="961" spans="9:9">
      <c r="I961" s="35"/>
    </row>
    <row r="962" spans="9:9">
      <c r="I962" s="35"/>
    </row>
    <row r="963" spans="9:9">
      <c r="I963" s="35"/>
    </row>
    <row r="964" spans="9:9">
      <c r="I964" s="35"/>
    </row>
    <row r="965" spans="9:9">
      <c r="I965" s="35"/>
    </row>
    <row r="966" spans="9:9">
      <c r="I966" s="35"/>
    </row>
    <row r="967" spans="9:9">
      <c r="I967" s="35"/>
    </row>
    <row r="968" spans="9:9">
      <c r="I968" s="35"/>
    </row>
    <row r="969" spans="9:9">
      <c r="I969" s="35"/>
    </row>
    <row r="970" spans="9:9">
      <c r="I970" s="35"/>
    </row>
    <row r="971" spans="9:9">
      <c r="I971" s="35"/>
    </row>
    <row r="972" spans="9:9">
      <c r="I972" s="35"/>
    </row>
    <row r="973" spans="9:9">
      <c r="I973" s="35"/>
    </row>
    <row r="974" spans="9:9">
      <c r="I974" s="35"/>
    </row>
    <row r="975" spans="9:9">
      <c r="I975" s="35"/>
    </row>
    <row r="976" spans="9:9">
      <c r="I976" s="35"/>
    </row>
    <row r="977" spans="9:9">
      <c r="I977" s="35"/>
    </row>
    <row r="978" spans="9:9">
      <c r="I978" s="35"/>
    </row>
    <row r="979" spans="9:9">
      <c r="I979" s="35"/>
    </row>
    <row r="980" spans="9:9">
      <c r="I980" s="35"/>
    </row>
    <row r="981" spans="9:9">
      <c r="I981" s="35"/>
    </row>
    <row r="982" spans="9:9">
      <c r="I982" s="35"/>
    </row>
    <row r="983" spans="9:9">
      <c r="I983" s="35"/>
    </row>
    <row r="984" spans="9:9">
      <c r="I984" s="35"/>
    </row>
    <row r="985" spans="9:9">
      <c r="I985" s="35"/>
    </row>
    <row r="986" spans="9:9">
      <c r="I986" s="35"/>
    </row>
    <row r="987" spans="9:9">
      <c r="I987" s="35"/>
    </row>
    <row r="988" spans="9:9">
      <c r="I988" s="35"/>
    </row>
    <row r="989" spans="9:9">
      <c r="I989" s="35"/>
    </row>
    <row r="990" spans="9:9">
      <c r="I990" s="35"/>
    </row>
    <row r="991" spans="9:9">
      <c r="I991" s="35"/>
    </row>
    <row r="992" spans="9:9">
      <c r="I992" s="35"/>
    </row>
    <row r="993" spans="9:9">
      <c r="I993" s="35"/>
    </row>
    <row r="994" spans="9:9">
      <c r="I994" s="35"/>
    </row>
    <row r="995" spans="9:9">
      <c r="I995" s="35"/>
    </row>
    <row r="996" spans="9:9">
      <c r="I996" s="35"/>
    </row>
    <row r="997" spans="9:9">
      <c r="I997" s="35"/>
    </row>
    <row r="998" spans="9:9">
      <c r="I998" s="35"/>
    </row>
    <row r="999" spans="9:9">
      <c r="I999" s="35"/>
    </row>
    <row r="1000" spans="9:9">
      <c r="I1000" s="35"/>
    </row>
    <row r="1001" spans="9:9">
      <c r="I1001" s="35"/>
    </row>
    <row r="1002" spans="9:9">
      <c r="I1002" s="35"/>
    </row>
    <row r="1003" spans="9:9">
      <c r="I1003" s="35"/>
    </row>
    <row r="1004" spans="9:9">
      <c r="I1004" s="35"/>
    </row>
    <row r="1005" spans="9:9">
      <c r="I1005" s="35"/>
    </row>
    <row r="1006" spans="9:9">
      <c r="I1006" s="35"/>
    </row>
    <row r="1007" spans="9:9">
      <c r="I1007" s="35"/>
    </row>
    <row r="1008" spans="9:9">
      <c r="I1008" s="35"/>
    </row>
    <row r="1009" spans="9:9">
      <c r="I1009" s="35"/>
    </row>
    <row r="1010" spans="9:9">
      <c r="I1010" s="35"/>
    </row>
    <row r="1011" spans="9:9">
      <c r="I1011" s="35"/>
    </row>
    <row r="1012" spans="9:9">
      <c r="I1012" s="35"/>
    </row>
    <row r="1013" spans="9:9">
      <c r="I1013" s="35"/>
    </row>
    <row r="1014" spans="9:9">
      <c r="I1014" s="35"/>
    </row>
    <row r="1015" spans="9:9">
      <c r="I1015" s="35"/>
    </row>
    <row r="1016" spans="9:9">
      <c r="I1016" s="35"/>
    </row>
    <row r="1017" spans="9:9">
      <c r="I1017" s="35"/>
    </row>
  </sheetData>
  <autoFilter ref="A1:AD136" xr:uid="{07BED397-8A73-4EDB-8079-3F93F6471AFF}"/>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A29D8-0BBD-40F3-B0C6-4D38CCD9B189}">
  <sheetPr>
    <tabColor rgb="FFFFC000"/>
  </sheetPr>
  <dimension ref="A3:E17"/>
  <sheetViews>
    <sheetView workbookViewId="0">
      <selection activeCell="D22" sqref="D22"/>
    </sheetView>
  </sheetViews>
  <sheetFormatPr defaultRowHeight="14.45"/>
  <cols>
    <col min="1" max="1" width="18.42578125" bestFit="1" customWidth="1"/>
    <col min="2" max="2" width="19" bestFit="1" customWidth="1"/>
    <col min="4" max="4" width="23" customWidth="1"/>
  </cols>
  <sheetData>
    <row r="3" spans="1:5">
      <c r="A3" s="2" t="s">
        <v>2590</v>
      </c>
      <c r="B3" t="s">
        <v>3325</v>
      </c>
    </row>
    <row r="4" spans="1:5">
      <c r="A4" s="3" t="s">
        <v>45</v>
      </c>
      <c r="B4">
        <v>11</v>
      </c>
    </row>
    <row r="5" spans="1:5">
      <c r="A5" s="3" t="s">
        <v>49</v>
      </c>
      <c r="B5">
        <v>9</v>
      </c>
    </row>
    <row r="6" spans="1:5">
      <c r="A6" s="3" t="s">
        <v>37</v>
      </c>
      <c r="B6">
        <v>13</v>
      </c>
    </row>
    <row r="7" spans="1:5">
      <c r="A7" s="3" t="s">
        <v>31</v>
      </c>
      <c r="B7">
        <v>102</v>
      </c>
    </row>
    <row r="8" spans="1:5">
      <c r="A8" s="3" t="s">
        <v>2597</v>
      </c>
      <c r="B8">
        <v>135</v>
      </c>
    </row>
    <row r="11" spans="1:5">
      <c r="A11" s="12" t="s">
        <v>3315</v>
      </c>
    </row>
    <row r="12" spans="1:5">
      <c r="A12">
        <v>2017</v>
      </c>
      <c r="B12" t="s">
        <v>3325</v>
      </c>
      <c r="D12">
        <v>2024</v>
      </c>
      <c r="E12" t="s">
        <v>3325</v>
      </c>
    </row>
    <row r="13" spans="1:5">
      <c r="A13" t="s">
        <v>45</v>
      </c>
      <c r="B13">
        <v>10</v>
      </c>
      <c r="D13" t="s">
        <v>45</v>
      </c>
      <c r="E13">
        <v>11</v>
      </c>
    </row>
    <row r="14" spans="1:5">
      <c r="A14" t="s">
        <v>49</v>
      </c>
      <c r="B14">
        <v>9</v>
      </c>
      <c r="D14" t="s">
        <v>49</v>
      </c>
      <c r="E14">
        <v>9</v>
      </c>
    </row>
    <row r="15" spans="1:5">
      <c r="A15" t="s">
        <v>37</v>
      </c>
      <c r="B15">
        <v>15</v>
      </c>
      <c r="D15" t="s">
        <v>37</v>
      </c>
      <c r="E15">
        <v>13</v>
      </c>
    </row>
    <row r="16" spans="1:5">
      <c r="A16" t="s">
        <v>31</v>
      </c>
      <c r="B16">
        <v>101</v>
      </c>
      <c r="D16" t="s">
        <v>31</v>
      </c>
      <c r="E16">
        <v>102</v>
      </c>
    </row>
    <row r="17" spans="1:5">
      <c r="A17" t="s">
        <v>2597</v>
      </c>
      <c r="B17">
        <v>135</v>
      </c>
      <c r="D17" t="s">
        <v>2597</v>
      </c>
      <c r="E17">
        <v>135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AD658-35B0-439C-9055-789B7967B863}">
  <sheetPr>
    <tabColor rgb="FFFFC000"/>
  </sheetPr>
  <dimension ref="A1:L10"/>
  <sheetViews>
    <sheetView workbookViewId="0">
      <selection activeCell="K4" sqref="K4"/>
    </sheetView>
  </sheetViews>
  <sheetFormatPr defaultRowHeight="14.45"/>
  <cols>
    <col min="1" max="1" width="30.140625" bestFit="1" customWidth="1"/>
    <col min="2" max="5" width="18.7109375" bestFit="1" customWidth="1"/>
    <col min="6" max="6" width="10.28515625" bestFit="1" customWidth="1"/>
    <col min="7" max="7" width="3.5703125" bestFit="1" customWidth="1"/>
    <col min="8" max="8" width="3.85546875" bestFit="1" customWidth="1"/>
    <col min="9" max="9" width="11.7109375" bestFit="1" customWidth="1"/>
    <col min="10" max="10" width="16.28515625" bestFit="1" customWidth="1"/>
    <col min="11" max="11" width="14.5703125" bestFit="1" customWidth="1"/>
    <col min="12" max="12" width="8.5703125" bestFit="1" customWidth="1"/>
    <col min="13" max="13" width="21.140625" bestFit="1" customWidth="1"/>
    <col min="14" max="14" width="13.85546875" bestFit="1" customWidth="1"/>
    <col min="15" max="15" width="16.28515625" bestFit="1" customWidth="1"/>
    <col min="16" max="16" width="14.5703125" bestFit="1" customWidth="1"/>
    <col min="17" max="17" width="8.140625" bestFit="1" customWidth="1"/>
    <col min="18" max="18" width="14.5703125" bestFit="1" customWidth="1"/>
    <col min="19" max="19" width="8.7109375" bestFit="1" customWidth="1"/>
    <col min="20" max="20" width="13.85546875" bestFit="1" customWidth="1"/>
    <col min="21" max="21" width="16.28515625" bestFit="1" customWidth="1"/>
    <col min="22" max="22" width="14.5703125" bestFit="1" customWidth="1"/>
    <col min="23" max="23" width="8.5703125" bestFit="1" customWidth="1"/>
    <col min="24" max="24" width="21.140625" bestFit="1" customWidth="1"/>
    <col min="25" max="25" width="13.85546875" bestFit="1" customWidth="1"/>
    <col min="26" max="26" width="14.5703125" bestFit="1" customWidth="1"/>
    <col min="27" max="27" width="8.85546875" bestFit="1" customWidth="1"/>
    <col min="28" max="28" width="11.7109375" bestFit="1" customWidth="1"/>
  </cols>
  <sheetData>
    <row r="1" spans="1:12">
      <c r="A1" s="2" t="s">
        <v>19</v>
      </c>
      <c r="B1" t="s">
        <v>2599</v>
      </c>
    </row>
    <row r="3" spans="1:12">
      <c r="A3" s="2" t="s">
        <v>3325</v>
      </c>
      <c r="B3" s="2" t="s">
        <v>3362</v>
      </c>
    </row>
    <row r="4" spans="1:12">
      <c r="A4" s="2" t="s">
        <v>3363</v>
      </c>
      <c r="B4" t="s">
        <v>45</v>
      </c>
      <c r="C4" t="s">
        <v>49</v>
      </c>
      <c r="D4" t="s">
        <v>37</v>
      </c>
      <c r="E4" t="s">
        <v>31</v>
      </c>
      <c r="F4" t="s">
        <v>2597</v>
      </c>
      <c r="K4" s="17">
        <f>(F5+F6+F7)/F9</f>
        <v>0.51724137931034486</v>
      </c>
      <c r="L4">
        <v>2017</v>
      </c>
    </row>
    <row r="5" spans="1:12">
      <c r="A5" t="s">
        <v>45</v>
      </c>
      <c r="B5">
        <v>4</v>
      </c>
      <c r="F5">
        <v>4</v>
      </c>
    </row>
    <row r="6" spans="1:12">
      <c r="A6" t="s">
        <v>49</v>
      </c>
      <c r="C6">
        <v>4</v>
      </c>
      <c r="F6">
        <v>4</v>
      </c>
    </row>
    <row r="7" spans="1:12">
      <c r="A7" t="s">
        <v>37</v>
      </c>
      <c r="B7">
        <v>2</v>
      </c>
      <c r="D7">
        <v>5</v>
      </c>
      <c r="F7">
        <v>7</v>
      </c>
      <c r="K7" s="17">
        <f>F8/F9</f>
        <v>0.48275862068965519</v>
      </c>
    </row>
    <row r="8" spans="1:12">
      <c r="A8" t="s">
        <v>31</v>
      </c>
      <c r="E8">
        <v>14</v>
      </c>
      <c r="F8">
        <v>14</v>
      </c>
    </row>
    <row r="9" spans="1:12">
      <c r="A9" t="s">
        <v>2597</v>
      </c>
      <c r="B9">
        <v>6</v>
      </c>
      <c r="C9">
        <v>4</v>
      </c>
      <c r="D9">
        <v>5</v>
      </c>
      <c r="E9">
        <v>14</v>
      </c>
      <c r="F9">
        <v>29</v>
      </c>
    </row>
    <row r="10" spans="1:12">
      <c r="A10">
        <v>2025</v>
      </c>
      <c r="B10">
        <f>(SUM(B9:D9)/F9)*100</f>
        <v>51.724137931034484</v>
      </c>
      <c r="C10">
        <f>ROUND(B10,0)</f>
        <v>52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CB7F7-884C-40EA-BF86-B568BEA74645}">
  <sheetPr>
    <tabColor rgb="FF92D050"/>
  </sheetPr>
  <dimension ref="A1:Z135"/>
  <sheetViews>
    <sheetView topLeftCell="E1" workbookViewId="0">
      <selection activeCell="V1" sqref="V1"/>
    </sheetView>
  </sheetViews>
  <sheetFormatPr defaultRowHeight="15" customHeight="1"/>
  <cols>
    <col min="1" max="1" width="28" bestFit="1" customWidth="1"/>
    <col min="2" max="2" width="13.85546875" bestFit="1" customWidth="1"/>
    <col min="3" max="3" width="18.42578125" bestFit="1" customWidth="1"/>
    <col min="4" max="4" width="13.85546875" bestFit="1" customWidth="1"/>
    <col min="5" max="7" width="9.140625" bestFit="1" customWidth="1"/>
    <col min="8" max="8" width="18.140625" style="24" customWidth="1"/>
    <col min="9" max="9" width="16.5703125" customWidth="1"/>
    <col min="10" max="11" width="14.7109375" style="29" customWidth="1"/>
    <col min="12" max="12" width="17.42578125" customWidth="1"/>
    <col min="13" max="13" width="15.5703125" customWidth="1"/>
    <col min="14" max="14" width="15.5703125" style="1" customWidth="1"/>
    <col min="20" max="20" width="9.140625" style="29"/>
  </cols>
  <sheetData>
    <row r="1" spans="1:23" ht="14.45">
      <c r="A1" t="s">
        <v>3319</v>
      </c>
      <c r="B1" t="s">
        <v>3321</v>
      </c>
      <c r="C1">
        <v>2017</v>
      </c>
      <c r="D1">
        <v>2025</v>
      </c>
      <c r="E1" t="s">
        <v>19</v>
      </c>
      <c r="F1" t="s">
        <v>3364</v>
      </c>
      <c r="G1" t="s">
        <v>24</v>
      </c>
      <c r="H1" s="26" t="s">
        <v>3334</v>
      </c>
      <c r="I1" s="1" t="s">
        <v>3319</v>
      </c>
      <c r="J1" s="44" t="s">
        <v>22</v>
      </c>
      <c r="K1" s="44" t="s">
        <v>23</v>
      </c>
      <c r="L1" s="1" t="s">
        <v>3365</v>
      </c>
      <c r="M1" s="1" t="s">
        <v>21</v>
      </c>
      <c r="N1" s="1" t="s">
        <v>3337</v>
      </c>
      <c r="O1" s="1" t="s">
        <v>3338</v>
      </c>
      <c r="P1" s="1" t="s">
        <v>2610</v>
      </c>
      <c r="Q1" s="1" t="s">
        <v>19</v>
      </c>
      <c r="R1" t="s">
        <v>3366</v>
      </c>
      <c r="S1" t="s">
        <v>3367</v>
      </c>
      <c r="T1" s="29" t="s">
        <v>3368</v>
      </c>
      <c r="U1" t="s">
        <v>3369</v>
      </c>
      <c r="V1" t="s">
        <v>3370</v>
      </c>
      <c r="W1" t="s">
        <v>3371</v>
      </c>
    </row>
    <row r="2" spans="1:23">
      <c r="A2" t="s">
        <v>931</v>
      </c>
      <c r="B2" t="s">
        <v>30</v>
      </c>
      <c r="C2" t="s">
        <v>31</v>
      </c>
      <c r="D2" t="s">
        <v>31</v>
      </c>
      <c r="E2" t="s">
        <v>42</v>
      </c>
      <c r="F2" t="b">
        <f>C2=D2</f>
        <v>1</v>
      </c>
      <c r="I2" t="s">
        <v>931</v>
      </c>
      <c r="J2" s="29" t="s">
        <v>31</v>
      </c>
      <c r="K2" s="29" t="s">
        <v>31</v>
      </c>
      <c r="L2" t="s">
        <v>31</v>
      </c>
      <c r="M2" t="s">
        <v>31</v>
      </c>
      <c r="N2" s="1" t="s">
        <v>31</v>
      </c>
      <c r="P2" t="s">
        <v>30</v>
      </c>
      <c r="Q2" t="s">
        <v>42</v>
      </c>
      <c r="R2" t="b">
        <f>J2=M2</f>
        <v>1</v>
      </c>
      <c r="S2" s="39"/>
      <c r="T2" s="29" t="b">
        <f>J2=K2</f>
        <v>1</v>
      </c>
      <c r="U2" s="17">
        <f>23/107</f>
        <v>0.21495327102803738</v>
      </c>
      <c r="V2" s="17">
        <v>0.23</v>
      </c>
      <c r="W2" s="17">
        <f>17/107</f>
        <v>0.15887850467289719</v>
      </c>
    </row>
    <row r="3" spans="1:23">
      <c r="A3" t="s">
        <v>903</v>
      </c>
      <c r="B3" t="s">
        <v>30</v>
      </c>
      <c r="C3" t="s">
        <v>31</v>
      </c>
      <c r="D3" t="s">
        <v>31</v>
      </c>
      <c r="E3" t="s">
        <v>29</v>
      </c>
      <c r="F3" t="b">
        <f>C3=D3</f>
        <v>1</v>
      </c>
      <c r="I3" t="s">
        <v>903</v>
      </c>
      <c r="J3" s="29" t="s">
        <v>31</v>
      </c>
      <c r="K3" s="29" t="s">
        <v>31</v>
      </c>
      <c r="L3" t="s">
        <v>31</v>
      </c>
      <c r="M3" t="s">
        <v>31</v>
      </c>
      <c r="N3" s="1" t="s">
        <v>31</v>
      </c>
      <c r="P3" t="s">
        <v>30</v>
      </c>
      <c r="Q3" t="s">
        <v>29</v>
      </c>
      <c r="R3" t="b">
        <f>J3=M3</f>
        <v>1</v>
      </c>
      <c r="S3" s="39"/>
      <c r="T3" s="29" t="b">
        <f>J3=K3</f>
        <v>1</v>
      </c>
    </row>
    <row r="4" spans="1:23">
      <c r="A4" t="s">
        <v>913</v>
      </c>
      <c r="B4" t="s">
        <v>36</v>
      </c>
      <c r="C4" t="s">
        <v>45</v>
      </c>
      <c r="D4" t="s">
        <v>45</v>
      </c>
      <c r="E4" t="s">
        <v>29</v>
      </c>
      <c r="F4" t="b">
        <f>C4=D4</f>
        <v>1</v>
      </c>
      <c r="I4" t="s">
        <v>913</v>
      </c>
      <c r="J4" s="29" t="s">
        <v>45</v>
      </c>
      <c r="K4" s="29" t="s">
        <v>31</v>
      </c>
      <c r="L4" t="s">
        <v>45</v>
      </c>
      <c r="M4" t="s">
        <v>45</v>
      </c>
      <c r="N4" s="1" t="s">
        <v>31</v>
      </c>
      <c r="P4" t="s">
        <v>36</v>
      </c>
      <c r="Q4" t="s">
        <v>29</v>
      </c>
      <c r="R4" t="b">
        <f>J4=M4</f>
        <v>1</v>
      </c>
      <c r="S4" s="39"/>
      <c r="T4" s="29" t="b">
        <f>J4=K4</f>
        <v>0</v>
      </c>
    </row>
    <row r="5" spans="1:23">
      <c r="A5" t="s">
        <v>872</v>
      </c>
      <c r="B5" t="s">
        <v>30</v>
      </c>
      <c r="C5" t="s">
        <v>37</v>
      </c>
      <c r="D5" t="s">
        <v>37</v>
      </c>
      <c r="E5" t="s">
        <v>29</v>
      </c>
      <c r="F5" t="b">
        <f>C5=D5</f>
        <v>1</v>
      </c>
      <c r="I5" t="s">
        <v>872</v>
      </c>
      <c r="J5" s="29" t="s">
        <v>37</v>
      </c>
      <c r="K5" s="29" t="s">
        <v>37</v>
      </c>
      <c r="L5" t="s">
        <v>37</v>
      </c>
      <c r="M5" t="s">
        <v>37</v>
      </c>
      <c r="N5" s="1" t="s">
        <v>37</v>
      </c>
      <c r="P5" t="s">
        <v>30</v>
      </c>
      <c r="Q5" t="s">
        <v>29</v>
      </c>
      <c r="R5" t="b">
        <f>J5=M5</f>
        <v>1</v>
      </c>
      <c r="S5" s="39"/>
      <c r="T5" s="29" t="b">
        <f>J5=K5</f>
        <v>1</v>
      </c>
    </row>
    <row r="6" spans="1:23">
      <c r="A6" t="s">
        <v>876</v>
      </c>
      <c r="B6" t="s">
        <v>36</v>
      </c>
      <c r="C6" t="s">
        <v>31</v>
      </c>
      <c r="D6" t="s">
        <v>31</v>
      </c>
      <c r="E6" t="s">
        <v>29</v>
      </c>
      <c r="F6" t="b">
        <f>C6=D6</f>
        <v>1</v>
      </c>
      <c r="I6" t="s">
        <v>876</v>
      </c>
      <c r="J6" s="29" t="s">
        <v>31</v>
      </c>
      <c r="K6" s="29" t="s">
        <v>31</v>
      </c>
      <c r="L6" t="s">
        <v>31</v>
      </c>
      <c r="M6" t="s">
        <v>31</v>
      </c>
      <c r="N6" s="1" t="s">
        <v>31</v>
      </c>
      <c r="P6" t="s">
        <v>36</v>
      </c>
      <c r="Q6" t="s">
        <v>29</v>
      </c>
      <c r="R6" t="b">
        <f>J6=M6</f>
        <v>1</v>
      </c>
      <c r="S6" s="39"/>
      <c r="T6" s="29" t="b">
        <f>J6=K6</f>
        <v>1</v>
      </c>
      <c r="V6" s="17"/>
    </row>
    <row r="7" spans="1:23">
      <c r="A7" t="s">
        <v>884</v>
      </c>
      <c r="B7" t="s">
        <v>36</v>
      </c>
      <c r="C7" t="s">
        <v>45</v>
      </c>
      <c r="D7" t="s">
        <v>45</v>
      </c>
      <c r="E7" t="s">
        <v>29</v>
      </c>
      <c r="F7" t="b">
        <f>C7=D7</f>
        <v>1</v>
      </c>
      <c r="I7" t="s">
        <v>884</v>
      </c>
      <c r="J7" s="29" t="s">
        <v>45</v>
      </c>
      <c r="K7" s="29" t="s">
        <v>31</v>
      </c>
      <c r="L7" t="s">
        <v>45</v>
      </c>
      <c r="M7" t="s">
        <v>45</v>
      </c>
      <c r="N7" s="1" t="s">
        <v>31</v>
      </c>
      <c r="P7" t="s">
        <v>36</v>
      </c>
      <c r="Q7" t="s">
        <v>29</v>
      </c>
      <c r="R7" t="b">
        <f>J7=M7</f>
        <v>1</v>
      </c>
      <c r="S7" s="39"/>
      <c r="T7" s="29" t="b">
        <f>J7=K7</f>
        <v>0</v>
      </c>
    </row>
    <row r="8" spans="1:23">
      <c r="A8" t="s">
        <v>914</v>
      </c>
      <c r="B8" t="s">
        <v>30</v>
      </c>
      <c r="C8" t="s">
        <v>45</v>
      </c>
      <c r="D8" t="s">
        <v>45</v>
      </c>
      <c r="E8" t="s">
        <v>29</v>
      </c>
      <c r="F8" t="b">
        <f>C8=D8</f>
        <v>1</v>
      </c>
      <c r="I8" t="s">
        <v>914</v>
      </c>
      <c r="J8" s="29" t="s">
        <v>45</v>
      </c>
      <c r="K8" s="29" t="s">
        <v>31</v>
      </c>
      <c r="L8" t="s">
        <v>45</v>
      </c>
      <c r="M8" t="s">
        <v>45</v>
      </c>
      <c r="N8" s="1" t="s">
        <v>31</v>
      </c>
      <c r="P8" t="s">
        <v>36</v>
      </c>
      <c r="Q8" t="s">
        <v>29</v>
      </c>
      <c r="R8" t="b">
        <f>J8=M8</f>
        <v>1</v>
      </c>
      <c r="S8" s="39"/>
      <c r="T8" s="29" t="b">
        <f>J8=K8</f>
        <v>0</v>
      </c>
    </row>
    <row r="9" spans="1:23">
      <c r="A9" t="s">
        <v>933</v>
      </c>
      <c r="B9" t="s">
        <v>36</v>
      </c>
      <c r="C9" t="s">
        <v>37</v>
      </c>
      <c r="D9" t="s">
        <v>37</v>
      </c>
      <c r="E9" t="s">
        <v>35</v>
      </c>
      <c r="F9" t="b">
        <f>C9=D9</f>
        <v>1</v>
      </c>
      <c r="I9" t="s">
        <v>933</v>
      </c>
      <c r="J9" s="29" t="s">
        <v>37</v>
      </c>
      <c r="K9" s="29" t="s">
        <v>37</v>
      </c>
      <c r="L9" t="s">
        <v>37</v>
      </c>
      <c r="M9" t="s">
        <v>37</v>
      </c>
      <c r="N9" s="1" t="s">
        <v>37</v>
      </c>
      <c r="P9" t="s">
        <v>36</v>
      </c>
      <c r="Q9" t="s">
        <v>35</v>
      </c>
      <c r="R9" t="b">
        <f>J9=M9</f>
        <v>1</v>
      </c>
      <c r="S9" s="39"/>
      <c r="T9" s="29" t="b">
        <f>J9=K9</f>
        <v>1</v>
      </c>
    </row>
    <row r="10" spans="1:23">
      <c r="A10" t="s">
        <v>959</v>
      </c>
      <c r="B10" t="s">
        <v>30</v>
      </c>
      <c r="C10" t="s">
        <v>31</v>
      </c>
      <c r="D10" t="s">
        <v>31</v>
      </c>
      <c r="E10" t="s">
        <v>29</v>
      </c>
      <c r="F10" t="b">
        <f>C10=D10</f>
        <v>1</v>
      </c>
      <c r="I10" t="s">
        <v>959</v>
      </c>
      <c r="J10" s="29" t="s">
        <v>31</v>
      </c>
      <c r="K10" s="29" t="s">
        <v>31</v>
      </c>
      <c r="L10" t="s">
        <v>31</v>
      </c>
      <c r="M10" t="s">
        <v>31</v>
      </c>
      <c r="N10" s="1" t="s">
        <v>31</v>
      </c>
      <c r="P10" t="s">
        <v>30</v>
      </c>
      <c r="Q10" t="s">
        <v>29</v>
      </c>
      <c r="R10" t="b">
        <f>J10=M10</f>
        <v>1</v>
      </c>
      <c r="S10" s="39"/>
      <c r="T10" s="29" t="b">
        <f>J10=K10</f>
        <v>1</v>
      </c>
      <c r="V10" s="17"/>
    </row>
    <row r="11" spans="1:23">
      <c r="A11" t="s">
        <v>899</v>
      </c>
      <c r="B11" t="s">
        <v>36</v>
      </c>
      <c r="C11" t="s">
        <v>37</v>
      </c>
      <c r="D11" t="s">
        <v>37</v>
      </c>
      <c r="E11" t="s">
        <v>35</v>
      </c>
      <c r="F11" t="b">
        <f>C11=D11</f>
        <v>1</v>
      </c>
      <c r="I11" t="s">
        <v>899</v>
      </c>
      <c r="J11" s="29" t="s">
        <v>37</v>
      </c>
      <c r="K11" s="29" t="s">
        <v>37</v>
      </c>
      <c r="L11" t="s">
        <v>37</v>
      </c>
      <c r="M11" t="s">
        <v>37</v>
      </c>
      <c r="N11" s="1" t="s">
        <v>37</v>
      </c>
      <c r="P11" t="s">
        <v>36</v>
      </c>
      <c r="Q11" t="s">
        <v>35</v>
      </c>
      <c r="R11" t="b">
        <f>J11=M11</f>
        <v>1</v>
      </c>
      <c r="S11" s="39"/>
      <c r="T11" s="29" t="b">
        <f>J11=K11</f>
        <v>1</v>
      </c>
    </row>
    <row r="12" spans="1:23">
      <c r="A12" t="s">
        <v>852</v>
      </c>
      <c r="B12" t="s">
        <v>30</v>
      </c>
      <c r="C12" t="s">
        <v>31</v>
      </c>
      <c r="D12" t="s">
        <v>31</v>
      </c>
      <c r="E12" t="s">
        <v>29</v>
      </c>
      <c r="F12" t="b">
        <f>C12=D12</f>
        <v>1</v>
      </c>
      <c r="I12" t="s">
        <v>852</v>
      </c>
      <c r="J12" s="29" t="s">
        <v>31</v>
      </c>
      <c r="K12" s="29" t="s">
        <v>31</v>
      </c>
      <c r="L12" t="s">
        <v>31</v>
      </c>
      <c r="M12" t="s">
        <v>31</v>
      </c>
      <c r="N12" s="1" t="s">
        <v>31</v>
      </c>
      <c r="P12" t="s">
        <v>30</v>
      </c>
      <c r="Q12" t="s">
        <v>29</v>
      </c>
      <c r="R12" t="b">
        <f>J12=M12</f>
        <v>1</v>
      </c>
      <c r="S12" s="39"/>
      <c r="T12" s="29" t="b">
        <f>J12=K12</f>
        <v>1</v>
      </c>
    </row>
    <row r="13" spans="1:23">
      <c r="A13" t="s">
        <v>869</v>
      </c>
      <c r="B13" t="s">
        <v>30</v>
      </c>
      <c r="C13" t="s">
        <v>2271</v>
      </c>
      <c r="D13" t="s">
        <v>2271</v>
      </c>
      <c r="E13" t="s">
        <v>29</v>
      </c>
      <c r="F13" t="b">
        <f>C13=D13</f>
        <v>1</v>
      </c>
      <c r="I13" t="s">
        <v>869</v>
      </c>
      <c r="J13" s="29" t="s">
        <v>868</v>
      </c>
      <c r="K13" s="29" t="s">
        <v>868</v>
      </c>
      <c r="L13" t="s">
        <v>868</v>
      </c>
      <c r="M13" t="s">
        <v>868</v>
      </c>
      <c r="N13" s="1" t="s">
        <v>868</v>
      </c>
      <c r="P13" t="s">
        <v>30</v>
      </c>
      <c r="Q13" t="s">
        <v>29</v>
      </c>
      <c r="R13" t="b">
        <f>J13=M13</f>
        <v>1</v>
      </c>
      <c r="S13" s="39"/>
      <c r="T13" s="29" t="b">
        <f>J13=K13</f>
        <v>1</v>
      </c>
    </row>
    <row r="14" spans="1:23">
      <c r="A14" t="s">
        <v>894</v>
      </c>
      <c r="B14" t="s">
        <v>30</v>
      </c>
      <c r="C14" t="s">
        <v>31</v>
      </c>
      <c r="D14" t="s">
        <v>31</v>
      </c>
      <c r="E14" t="s">
        <v>29</v>
      </c>
      <c r="F14" t="b">
        <f>C14=D14</f>
        <v>1</v>
      </c>
      <c r="I14" t="s">
        <v>894</v>
      </c>
      <c r="J14" s="29" t="s">
        <v>31</v>
      </c>
      <c r="K14" s="29" t="s">
        <v>31</v>
      </c>
      <c r="L14" t="s">
        <v>31</v>
      </c>
      <c r="M14" t="s">
        <v>31</v>
      </c>
      <c r="N14" s="1" t="s">
        <v>31</v>
      </c>
      <c r="P14" t="s">
        <v>30</v>
      </c>
      <c r="Q14" t="s">
        <v>29</v>
      </c>
      <c r="R14" t="b">
        <f>J14=M14</f>
        <v>1</v>
      </c>
      <c r="S14" s="39"/>
      <c r="T14" s="29" t="b">
        <f>J14=K14</f>
        <v>1</v>
      </c>
    </row>
    <row r="15" spans="1:23">
      <c r="A15" t="s">
        <v>917</v>
      </c>
      <c r="B15" t="s">
        <v>30</v>
      </c>
      <c r="C15" t="s">
        <v>45</v>
      </c>
      <c r="D15" t="s">
        <v>31</v>
      </c>
      <c r="E15" t="s">
        <v>29</v>
      </c>
      <c r="F15" t="b">
        <f>C15=D15</f>
        <v>0</v>
      </c>
      <c r="G15" t="s">
        <v>3372</v>
      </c>
      <c r="I15" t="s">
        <v>917</v>
      </c>
      <c r="J15" s="29" t="s">
        <v>31</v>
      </c>
      <c r="K15" s="29" t="s">
        <v>31</v>
      </c>
      <c r="L15" t="s">
        <v>31</v>
      </c>
      <c r="M15" t="s">
        <v>45</v>
      </c>
      <c r="N15" s="1" t="s">
        <v>31</v>
      </c>
      <c r="P15" t="s">
        <v>30</v>
      </c>
      <c r="Q15" t="s">
        <v>29</v>
      </c>
      <c r="R15" t="b">
        <f>J15=M15</f>
        <v>0</v>
      </c>
      <c r="S15" s="39" t="s">
        <v>3373</v>
      </c>
      <c r="T15" s="29" t="b">
        <f>J15=K15</f>
        <v>1</v>
      </c>
    </row>
    <row r="16" spans="1:23">
      <c r="A16" t="s">
        <v>886</v>
      </c>
      <c r="B16" t="s">
        <v>30</v>
      </c>
      <c r="C16" t="s">
        <v>2271</v>
      </c>
      <c r="D16" t="s">
        <v>2271</v>
      </c>
      <c r="E16" t="s">
        <v>29</v>
      </c>
      <c r="F16" t="b">
        <f>C16=D16</f>
        <v>1</v>
      </c>
      <c r="I16" t="s">
        <v>886</v>
      </c>
      <c r="J16" s="29" t="s">
        <v>868</v>
      </c>
      <c r="K16" s="29" t="s">
        <v>868</v>
      </c>
      <c r="L16" t="s">
        <v>868</v>
      </c>
      <c r="M16" t="s">
        <v>868</v>
      </c>
      <c r="N16" s="1" t="s">
        <v>868</v>
      </c>
      <c r="P16" t="s">
        <v>30</v>
      </c>
      <c r="Q16" t="s">
        <v>29</v>
      </c>
      <c r="R16" t="b">
        <f>J16=M16</f>
        <v>1</v>
      </c>
      <c r="S16" s="39"/>
      <c r="T16" s="29" t="b">
        <f>J16=K16</f>
        <v>1</v>
      </c>
    </row>
    <row r="17" spans="1:26">
      <c r="A17" t="s">
        <v>937</v>
      </c>
      <c r="B17" t="s">
        <v>36</v>
      </c>
      <c r="C17" t="s">
        <v>31</v>
      </c>
      <c r="D17" t="s">
        <v>31</v>
      </c>
      <c r="E17" t="s">
        <v>54</v>
      </c>
      <c r="F17" t="b">
        <f>C17=D17</f>
        <v>1</v>
      </c>
      <c r="G17" t="s">
        <v>3374</v>
      </c>
      <c r="I17" t="s">
        <v>937</v>
      </c>
      <c r="J17" s="29" t="s">
        <v>31</v>
      </c>
      <c r="K17" s="29" t="s">
        <v>31</v>
      </c>
      <c r="L17" t="s">
        <v>31</v>
      </c>
      <c r="M17" t="s">
        <v>31</v>
      </c>
      <c r="N17" s="1" t="s">
        <v>31</v>
      </c>
      <c r="P17" t="s">
        <v>36</v>
      </c>
      <c r="Q17" t="s">
        <v>54</v>
      </c>
      <c r="R17" t="b">
        <f>J17=M17</f>
        <v>1</v>
      </c>
      <c r="T17" s="29" t="b">
        <f>J17=K17</f>
        <v>1</v>
      </c>
    </row>
    <row r="18" spans="1:26">
      <c r="A18" t="s">
        <v>940</v>
      </c>
      <c r="B18" t="s">
        <v>36</v>
      </c>
      <c r="C18" t="s">
        <v>45</v>
      </c>
      <c r="D18" t="s">
        <v>45</v>
      </c>
      <c r="E18" t="s">
        <v>35</v>
      </c>
      <c r="F18" t="b">
        <f>C18=D18</f>
        <v>1</v>
      </c>
      <c r="G18" t="s">
        <v>3375</v>
      </c>
      <c r="I18" t="s">
        <v>940</v>
      </c>
      <c r="J18" s="29" t="s">
        <v>45</v>
      </c>
      <c r="K18" s="29" t="s">
        <v>45</v>
      </c>
      <c r="L18" t="s">
        <v>45</v>
      </c>
      <c r="M18" t="s">
        <v>45</v>
      </c>
      <c r="N18" s="1" t="s">
        <v>45</v>
      </c>
      <c r="P18" t="s">
        <v>36</v>
      </c>
      <c r="Q18" t="s">
        <v>35</v>
      </c>
      <c r="R18" t="b">
        <f>J18=M18</f>
        <v>1</v>
      </c>
      <c r="S18" s="39"/>
      <c r="T18" s="29" t="b">
        <f>J18=K18</f>
        <v>1</v>
      </c>
    </row>
    <row r="19" spans="1:26">
      <c r="A19" t="s">
        <v>955</v>
      </c>
      <c r="B19" t="s">
        <v>36</v>
      </c>
      <c r="C19" t="s">
        <v>37</v>
      </c>
      <c r="D19" t="s">
        <v>37</v>
      </c>
      <c r="E19" t="s">
        <v>35</v>
      </c>
      <c r="F19" t="b">
        <f>C19=D19</f>
        <v>1</v>
      </c>
      <c r="I19" t="s">
        <v>955</v>
      </c>
      <c r="J19" s="29" t="s">
        <v>37</v>
      </c>
      <c r="K19" s="29" t="s">
        <v>37</v>
      </c>
      <c r="L19" t="s">
        <v>37</v>
      </c>
      <c r="M19" t="s">
        <v>37</v>
      </c>
      <c r="N19" s="1" t="s">
        <v>37</v>
      </c>
      <c r="P19" t="s">
        <v>36</v>
      </c>
      <c r="Q19" t="s">
        <v>35</v>
      </c>
      <c r="R19" t="b">
        <f>J19=M19</f>
        <v>1</v>
      </c>
      <c r="S19" s="39"/>
      <c r="T19" s="29" t="b">
        <f>J19=K19</f>
        <v>1</v>
      </c>
    </row>
    <row r="20" spans="1:26">
      <c r="A20" t="s">
        <v>934</v>
      </c>
      <c r="B20" t="s">
        <v>36</v>
      </c>
      <c r="C20" t="s">
        <v>45</v>
      </c>
      <c r="D20" t="s">
        <v>45</v>
      </c>
      <c r="E20" t="s">
        <v>42</v>
      </c>
      <c r="F20" t="b">
        <f>C20=D20</f>
        <v>1</v>
      </c>
      <c r="I20" t="s">
        <v>934</v>
      </c>
      <c r="J20" s="47" t="s">
        <v>45</v>
      </c>
      <c r="K20" s="47" t="s">
        <v>31</v>
      </c>
      <c r="L20" t="s">
        <v>45</v>
      </c>
      <c r="M20" t="s">
        <v>45</v>
      </c>
      <c r="N20" s="1" t="s">
        <v>31</v>
      </c>
      <c r="P20" t="s">
        <v>36</v>
      </c>
      <c r="Q20" t="s">
        <v>42</v>
      </c>
      <c r="R20" t="b">
        <f>J20=M20</f>
        <v>1</v>
      </c>
      <c r="T20" s="29" t="b">
        <f>J20=K20</f>
        <v>0</v>
      </c>
      <c r="U20" s="39"/>
    </row>
    <row r="21" spans="1:26">
      <c r="A21" t="s">
        <v>885</v>
      </c>
      <c r="B21" t="s">
        <v>30</v>
      </c>
      <c r="C21" t="s">
        <v>31</v>
      </c>
      <c r="D21" t="s">
        <v>31</v>
      </c>
      <c r="E21" t="s">
        <v>29</v>
      </c>
      <c r="F21" t="b">
        <f>C21=D21</f>
        <v>1</v>
      </c>
      <c r="I21" t="s">
        <v>885</v>
      </c>
      <c r="J21" s="29" t="s">
        <v>31</v>
      </c>
      <c r="K21" s="29" t="s">
        <v>31</v>
      </c>
      <c r="L21" t="s">
        <v>31</v>
      </c>
      <c r="M21" t="s">
        <v>31</v>
      </c>
      <c r="N21" s="1" t="s">
        <v>31</v>
      </c>
      <c r="P21" t="s">
        <v>30</v>
      </c>
      <c r="Q21" t="s">
        <v>29</v>
      </c>
      <c r="R21" t="b">
        <f>J21=M21</f>
        <v>1</v>
      </c>
      <c r="S21" s="39"/>
      <c r="T21" s="29" t="b">
        <f>J21=K21</f>
        <v>1</v>
      </c>
    </row>
    <row r="22" spans="1:26">
      <c r="A22" t="s">
        <v>936</v>
      </c>
      <c r="B22" t="s">
        <v>36</v>
      </c>
      <c r="C22" t="s">
        <v>37</v>
      </c>
      <c r="D22" t="s">
        <v>37</v>
      </c>
      <c r="E22" t="s">
        <v>35</v>
      </c>
      <c r="F22" t="b">
        <f>C22=D22</f>
        <v>1</v>
      </c>
      <c r="I22" t="s">
        <v>936</v>
      </c>
      <c r="J22" s="29" t="s">
        <v>37</v>
      </c>
      <c r="K22" s="29" t="s">
        <v>37</v>
      </c>
      <c r="L22" t="s">
        <v>37</v>
      </c>
      <c r="M22" t="s">
        <v>37</v>
      </c>
      <c r="N22" s="1" t="s">
        <v>37</v>
      </c>
      <c r="P22" t="s">
        <v>36</v>
      </c>
      <c r="Q22" t="s">
        <v>35</v>
      </c>
      <c r="R22" t="b">
        <f>J22=M22</f>
        <v>1</v>
      </c>
      <c r="S22" s="39"/>
      <c r="T22" s="29" t="b">
        <f>J22=K22</f>
        <v>1</v>
      </c>
    </row>
    <row r="23" spans="1:26">
      <c r="A23" t="s">
        <v>938</v>
      </c>
      <c r="B23" t="s">
        <v>36</v>
      </c>
      <c r="C23" t="s">
        <v>49</v>
      </c>
      <c r="D23" t="s">
        <v>49</v>
      </c>
      <c r="E23" t="s">
        <v>35</v>
      </c>
      <c r="F23" t="b">
        <f>C23=D23</f>
        <v>1</v>
      </c>
      <c r="G23" t="s">
        <v>3376</v>
      </c>
      <c r="I23" t="s">
        <v>938</v>
      </c>
      <c r="J23" s="29" t="s">
        <v>49</v>
      </c>
      <c r="K23" s="29" t="s">
        <v>49</v>
      </c>
      <c r="L23" t="s">
        <v>49</v>
      </c>
      <c r="M23" t="s">
        <v>49</v>
      </c>
      <c r="N23" s="1" t="s">
        <v>49</v>
      </c>
      <c r="P23" t="s">
        <v>36</v>
      </c>
      <c r="Q23" t="s">
        <v>35</v>
      </c>
      <c r="R23" t="b">
        <f>J23=M23</f>
        <v>1</v>
      </c>
      <c r="S23" s="39"/>
      <c r="T23" s="29" t="b">
        <f>J23=K23</f>
        <v>1</v>
      </c>
    </row>
    <row r="24" spans="1:26" s="5" customFormat="1">
      <c r="A24" s="5" t="s">
        <v>871</v>
      </c>
      <c r="B24" s="5" t="s">
        <v>30</v>
      </c>
      <c r="C24" s="5" t="s">
        <v>45</v>
      </c>
      <c r="D24" s="5" t="s">
        <v>31</v>
      </c>
      <c r="E24" s="5" t="s">
        <v>29</v>
      </c>
      <c r="F24" s="5" t="b">
        <f>C24=D24</f>
        <v>0</v>
      </c>
      <c r="G24" s="5" t="s">
        <v>3377</v>
      </c>
      <c r="H24" s="38"/>
      <c r="I24" s="5" t="s">
        <v>871</v>
      </c>
      <c r="J24" s="47" t="s">
        <v>31</v>
      </c>
      <c r="K24" s="47" t="s">
        <v>31</v>
      </c>
      <c r="L24" s="5" t="s">
        <v>31</v>
      </c>
      <c r="M24" s="5" t="s">
        <v>45</v>
      </c>
      <c r="N24" s="1" t="s">
        <v>31</v>
      </c>
      <c r="P24" t="s">
        <v>30</v>
      </c>
      <c r="Q24" t="s">
        <v>29</v>
      </c>
      <c r="R24" t="b">
        <f>J24=M24</f>
        <v>0</v>
      </c>
      <c r="S24" s="39" t="s">
        <v>3373</v>
      </c>
      <c r="T24" s="29" t="b">
        <f>J24=K24</f>
        <v>1</v>
      </c>
      <c r="Z24"/>
    </row>
    <row r="25" spans="1:26">
      <c r="A25" t="s">
        <v>893</v>
      </c>
      <c r="B25" t="s">
        <v>30</v>
      </c>
      <c r="C25" t="s">
        <v>31</v>
      </c>
      <c r="D25" t="s">
        <v>31</v>
      </c>
      <c r="E25" t="s">
        <v>29</v>
      </c>
      <c r="F25" t="b">
        <f>C25=D25</f>
        <v>1</v>
      </c>
      <c r="I25" t="s">
        <v>893</v>
      </c>
      <c r="J25" s="29" t="s">
        <v>31</v>
      </c>
      <c r="K25" s="29" t="s">
        <v>31</v>
      </c>
      <c r="L25" t="s">
        <v>31</v>
      </c>
      <c r="M25" t="s">
        <v>31</v>
      </c>
      <c r="N25" s="1" t="s">
        <v>31</v>
      </c>
      <c r="P25" t="s">
        <v>30</v>
      </c>
      <c r="Q25" t="s">
        <v>29</v>
      </c>
      <c r="R25" t="b">
        <f>J25=M25</f>
        <v>1</v>
      </c>
      <c r="S25" s="39"/>
      <c r="T25" s="29" t="b">
        <f>J25=K25</f>
        <v>1</v>
      </c>
    </row>
    <row r="26" spans="1:26">
      <c r="A26" t="s">
        <v>916</v>
      </c>
      <c r="B26" t="s">
        <v>30</v>
      </c>
      <c r="C26" t="s">
        <v>31</v>
      </c>
      <c r="D26" t="s">
        <v>31</v>
      </c>
      <c r="E26" t="s">
        <v>29</v>
      </c>
      <c r="F26" t="b">
        <f>C26=D26</f>
        <v>1</v>
      </c>
      <c r="I26" t="s">
        <v>916</v>
      </c>
      <c r="J26" s="29" t="s">
        <v>31</v>
      </c>
      <c r="K26" s="29" t="s">
        <v>31</v>
      </c>
      <c r="L26" t="s">
        <v>31</v>
      </c>
      <c r="M26" t="s">
        <v>31</v>
      </c>
      <c r="N26" s="1" t="s">
        <v>31</v>
      </c>
      <c r="P26" t="s">
        <v>30</v>
      </c>
      <c r="Q26" t="s">
        <v>29</v>
      </c>
      <c r="R26" t="b">
        <f>J26=M26</f>
        <v>1</v>
      </c>
      <c r="S26" s="39"/>
      <c r="T26" s="29" t="b">
        <f>J26=K26</f>
        <v>1</v>
      </c>
    </row>
    <row r="27" spans="1:26">
      <c r="A27" t="s">
        <v>947</v>
      </c>
      <c r="B27" t="s">
        <v>36</v>
      </c>
      <c r="C27" t="s">
        <v>31</v>
      </c>
      <c r="D27" t="s">
        <v>31</v>
      </c>
      <c r="E27" t="s">
        <v>54</v>
      </c>
      <c r="F27" t="b">
        <f>C27=D27</f>
        <v>1</v>
      </c>
      <c r="G27" t="s">
        <v>3374</v>
      </c>
      <c r="I27" t="s">
        <v>947</v>
      </c>
      <c r="J27" s="29" t="s">
        <v>31</v>
      </c>
      <c r="K27" s="29" t="s">
        <v>31</v>
      </c>
      <c r="L27" t="s">
        <v>31</v>
      </c>
      <c r="M27" t="s">
        <v>31</v>
      </c>
      <c r="N27" s="1" t="s">
        <v>31</v>
      </c>
      <c r="P27" t="s">
        <v>36</v>
      </c>
      <c r="Q27" t="s">
        <v>54</v>
      </c>
      <c r="R27" t="b">
        <f>J27=M27</f>
        <v>1</v>
      </c>
      <c r="S27" s="39"/>
      <c r="T27" s="29" t="b">
        <f>J27=K27</f>
        <v>1</v>
      </c>
    </row>
    <row r="28" spans="1:26">
      <c r="A28" t="s">
        <v>952</v>
      </c>
      <c r="B28" t="s">
        <v>36</v>
      </c>
      <c r="C28" t="s">
        <v>31</v>
      </c>
      <c r="D28" t="s">
        <v>31</v>
      </c>
      <c r="E28" t="s">
        <v>54</v>
      </c>
      <c r="F28" t="b">
        <f>C28=D28</f>
        <v>1</v>
      </c>
      <c r="G28" s="5" t="s">
        <v>3361</v>
      </c>
      <c r="I28" t="s">
        <v>952</v>
      </c>
      <c r="J28" s="29" t="s">
        <v>31</v>
      </c>
      <c r="K28" s="29" t="s">
        <v>31</v>
      </c>
      <c r="L28" t="s">
        <v>31</v>
      </c>
      <c r="M28" t="s">
        <v>31</v>
      </c>
      <c r="N28" s="1" t="s">
        <v>31</v>
      </c>
      <c r="P28" t="s">
        <v>36</v>
      </c>
      <c r="Q28" t="s">
        <v>54</v>
      </c>
      <c r="R28" t="b">
        <f>J28=M28</f>
        <v>1</v>
      </c>
      <c r="S28" s="39"/>
      <c r="T28" s="29" t="b">
        <f>J28=K28</f>
        <v>1</v>
      </c>
    </row>
    <row r="29" spans="1:26">
      <c r="A29" t="s">
        <v>953</v>
      </c>
      <c r="B29" t="s">
        <v>36</v>
      </c>
      <c r="C29" t="s">
        <v>49</v>
      </c>
      <c r="D29" t="s">
        <v>49</v>
      </c>
      <c r="E29" t="s">
        <v>35</v>
      </c>
      <c r="F29" t="b">
        <f>C29=D29</f>
        <v>1</v>
      </c>
      <c r="I29" t="s">
        <v>953</v>
      </c>
      <c r="J29" s="29" t="s">
        <v>49</v>
      </c>
      <c r="K29" s="29" t="s">
        <v>49</v>
      </c>
      <c r="L29" t="s">
        <v>49</v>
      </c>
      <c r="M29" t="s">
        <v>49</v>
      </c>
      <c r="N29" s="1" t="s">
        <v>49</v>
      </c>
      <c r="P29" t="s">
        <v>36</v>
      </c>
      <c r="Q29" t="s">
        <v>35</v>
      </c>
      <c r="R29" t="b">
        <f>J29=M29</f>
        <v>1</v>
      </c>
      <c r="S29" s="39"/>
      <c r="T29" s="29" t="b">
        <f>J29=K29</f>
        <v>1</v>
      </c>
    </row>
    <row r="30" spans="1:26">
      <c r="A30" t="s">
        <v>856</v>
      </c>
      <c r="B30" t="s">
        <v>30</v>
      </c>
      <c r="C30" t="s">
        <v>37</v>
      </c>
      <c r="D30" t="s">
        <v>37</v>
      </c>
      <c r="E30" t="s">
        <v>29</v>
      </c>
      <c r="F30" t="b">
        <f>C30=D30</f>
        <v>1</v>
      </c>
      <c r="I30" t="s">
        <v>856</v>
      </c>
      <c r="J30" s="29" t="s">
        <v>45</v>
      </c>
      <c r="K30" s="29" t="s">
        <v>31</v>
      </c>
      <c r="L30" t="s">
        <v>45</v>
      </c>
      <c r="M30" t="s">
        <v>45</v>
      </c>
      <c r="N30" s="1" t="s">
        <v>31</v>
      </c>
      <c r="P30" t="s">
        <v>30</v>
      </c>
      <c r="Q30" t="s">
        <v>29</v>
      </c>
      <c r="R30" t="b">
        <f>J30=M30</f>
        <v>1</v>
      </c>
      <c r="S30" s="39"/>
      <c r="T30" s="29" t="b">
        <f>J30=K30</f>
        <v>0</v>
      </c>
    </row>
    <row r="31" spans="1:26">
      <c r="A31" t="s">
        <v>881</v>
      </c>
      <c r="B31" t="s">
        <v>30</v>
      </c>
      <c r="C31" t="s">
        <v>37</v>
      </c>
      <c r="D31" t="s">
        <v>37</v>
      </c>
      <c r="E31" t="s">
        <v>29</v>
      </c>
      <c r="F31" t="b">
        <f>C31=D31</f>
        <v>1</v>
      </c>
      <c r="I31" t="s">
        <v>881</v>
      </c>
      <c r="J31" s="29" t="s">
        <v>37</v>
      </c>
      <c r="K31" s="29" t="s">
        <v>37</v>
      </c>
      <c r="L31" t="s">
        <v>37</v>
      </c>
      <c r="M31" t="s">
        <v>37</v>
      </c>
      <c r="N31" s="1" t="s">
        <v>37</v>
      </c>
      <c r="P31" t="s">
        <v>30</v>
      </c>
      <c r="Q31" t="s">
        <v>29</v>
      </c>
      <c r="R31" t="b">
        <f>J31=M31</f>
        <v>1</v>
      </c>
      <c r="S31" s="39"/>
      <c r="T31" s="29" t="b">
        <f>J31=K31</f>
        <v>1</v>
      </c>
    </row>
    <row r="32" spans="1:26">
      <c r="A32" t="s">
        <v>892</v>
      </c>
      <c r="B32" t="s">
        <v>30</v>
      </c>
      <c r="C32" t="s">
        <v>31</v>
      </c>
      <c r="D32" t="s">
        <v>31</v>
      </c>
      <c r="E32" t="s">
        <v>29</v>
      </c>
      <c r="F32" t="b">
        <f>C32=D32</f>
        <v>1</v>
      </c>
      <c r="I32" t="s">
        <v>892</v>
      </c>
      <c r="J32" s="29" t="s">
        <v>31</v>
      </c>
      <c r="K32" s="29" t="s">
        <v>31</v>
      </c>
      <c r="L32" t="s">
        <v>31</v>
      </c>
      <c r="M32" t="s">
        <v>31</v>
      </c>
      <c r="N32" s="1" t="s">
        <v>31</v>
      </c>
      <c r="P32" t="s">
        <v>30</v>
      </c>
      <c r="Q32" t="s">
        <v>29</v>
      </c>
      <c r="R32" t="b">
        <f>J32=M32</f>
        <v>1</v>
      </c>
      <c r="S32" s="39"/>
      <c r="T32" s="29" t="b">
        <f>J32=K32</f>
        <v>1</v>
      </c>
    </row>
    <row r="33" spans="1:26">
      <c r="A33" t="s">
        <v>906</v>
      </c>
      <c r="B33" t="s">
        <v>30</v>
      </c>
      <c r="C33" t="s">
        <v>45</v>
      </c>
      <c r="D33" t="s">
        <v>45</v>
      </c>
      <c r="E33" t="s">
        <v>29</v>
      </c>
      <c r="F33" t="b">
        <f>C33=D33</f>
        <v>1</v>
      </c>
      <c r="G33" t="s">
        <v>3374</v>
      </c>
      <c r="I33" t="s">
        <v>906</v>
      </c>
      <c r="J33" s="29" t="s">
        <v>45</v>
      </c>
      <c r="K33" s="29" t="s">
        <v>31</v>
      </c>
      <c r="L33" t="s">
        <v>45</v>
      </c>
      <c r="M33" t="s">
        <v>45</v>
      </c>
      <c r="N33" s="1" t="s">
        <v>31</v>
      </c>
      <c r="P33" t="s">
        <v>30</v>
      </c>
      <c r="Q33" t="s">
        <v>29</v>
      </c>
      <c r="R33" t="b">
        <f>J33=M33</f>
        <v>1</v>
      </c>
      <c r="S33" s="39"/>
      <c r="T33" s="29" t="b">
        <f>J33=K33</f>
        <v>0</v>
      </c>
    </row>
    <row r="34" spans="1:26">
      <c r="A34" t="s">
        <v>915</v>
      </c>
      <c r="B34" t="s">
        <v>30</v>
      </c>
      <c r="C34" t="s">
        <v>45</v>
      </c>
      <c r="D34" t="s">
        <v>45</v>
      </c>
      <c r="E34" t="s">
        <v>54</v>
      </c>
      <c r="F34" t="b">
        <f>C34=D34</f>
        <v>1</v>
      </c>
      <c r="I34" t="s">
        <v>915</v>
      </c>
      <c r="J34" s="29" t="s">
        <v>45</v>
      </c>
      <c r="K34" s="29" t="s">
        <v>31</v>
      </c>
      <c r="L34" t="s">
        <v>45</v>
      </c>
      <c r="M34" t="s">
        <v>45</v>
      </c>
      <c r="N34" s="1" t="s">
        <v>31</v>
      </c>
      <c r="P34" t="s">
        <v>36</v>
      </c>
      <c r="Q34" t="s">
        <v>54</v>
      </c>
      <c r="R34" t="b">
        <f>J34=M34</f>
        <v>1</v>
      </c>
      <c r="S34" s="39"/>
      <c r="T34" s="29" t="b">
        <f>J34=K34</f>
        <v>0</v>
      </c>
    </row>
    <row r="35" spans="1:26">
      <c r="A35" t="s">
        <v>853</v>
      </c>
      <c r="B35" t="s">
        <v>30</v>
      </c>
      <c r="C35" t="s">
        <v>31</v>
      </c>
      <c r="D35" t="s">
        <v>31</v>
      </c>
      <c r="E35" t="s">
        <v>29</v>
      </c>
      <c r="F35" t="b">
        <f>C35=D35</f>
        <v>1</v>
      </c>
      <c r="I35" t="s">
        <v>853</v>
      </c>
      <c r="J35" s="29" t="s">
        <v>31</v>
      </c>
      <c r="K35" s="29" t="s">
        <v>31</v>
      </c>
      <c r="L35" t="s">
        <v>31</v>
      </c>
      <c r="M35" t="s">
        <v>31</v>
      </c>
      <c r="N35" s="1" t="s">
        <v>31</v>
      </c>
      <c r="P35" t="s">
        <v>30</v>
      </c>
      <c r="Q35" t="s">
        <v>29</v>
      </c>
      <c r="R35" t="b">
        <f>J35=M35</f>
        <v>1</v>
      </c>
      <c r="S35" s="39"/>
      <c r="T35" s="29" t="b">
        <f>J35=K35</f>
        <v>1</v>
      </c>
    </row>
    <row r="36" spans="1:26">
      <c r="A36" t="s">
        <v>865</v>
      </c>
      <c r="B36" t="s">
        <v>30</v>
      </c>
      <c r="C36" t="s">
        <v>31</v>
      </c>
      <c r="D36" t="s">
        <v>31</v>
      </c>
      <c r="E36" t="s">
        <v>29</v>
      </c>
      <c r="F36" t="b">
        <f>C36=D36</f>
        <v>1</v>
      </c>
      <c r="I36" t="s">
        <v>865</v>
      </c>
      <c r="J36" s="29" t="s">
        <v>31</v>
      </c>
      <c r="K36" s="29" t="s">
        <v>31</v>
      </c>
      <c r="L36" t="s">
        <v>31</v>
      </c>
      <c r="M36" t="s">
        <v>31</v>
      </c>
      <c r="N36" s="1" t="s">
        <v>31</v>
      </c>
      <c r="P36" t="s">
        <v>30</v>
      </c>
      <c r="Q36" t="s">
        <v>29</v>
      </c>
      <c r="R36" t="b">
        <f>J36=M36</f>
        <v>1</v>
      </c>
      <c r="S36" s="39"/>
      <c r="T36" s="29" t="b">
        <f>J36=K36</f>
        <v>1</v>
      </c>
    </row>
    <row r="37" spans="1:26">
      <c r="A37" t="s">
        <v>866</v>
      </c>
      <c r="B37" t="s">
        <v>30</v>
      </c>
      <c r="C37" t="s">
        <v>45</v>
      </c>
      <c r="D37" t="s">
        <v>45</v>
      </c>
      <c r="E37" t="s">
        <v>29</v>
      </c>
      <c r="F37" t="b">
        <f>C37=D37</f>
        <v>1</v>
      </c>
      <c r="G37" t="s">
        <v>3374</v>
      </c>
      <c r="I37" t="s">
        <v>866</v>
      </c>
      <c r="J37" s="29" t="s">
        <v>45</v>
      </c>
      <c r="K37" s="29" t="s">
        <v>31</v>
      </c>
      <c r="L37" t="s">
        <v>45</v>
      </c>
      <c r="M37" t="s">
        <v>45</v>
      </c>
      <c r="N37" s="1" t="s">
        <v>31</v>
      </c>
      <c r="P37" t="s">
        <v>30</v>
      </c>
      <c r="Q37" t="s">
        <v>29</v>
      </c>
      <c r="R37" t="b">
        <f>J37=M37</f>
        <v>1</v>
      </c>
      <c r="S37" s="39"/>
      <c r="T37" s="29" t="b">
        <f>J37=K37</f>
        <v>0</v>
      </c>
    </row>
    <row r="38" spans="1:26">
      <c r="A38" t="s">
        <v>907</v>
      </c>
      <c r="B38" t="s">
        <v>30</v>
      </c>
      <c r="C38" t="s">
        <v>2271</v>
      </c>
      <c r="D38" t="s">
        <v>2271</v>
      </c>
      <c r="E38" t="s">
        <v>29</v>
      </c>
      <c r="F38" t="b">
        <f>C38=D38</f>
        <v>1</v>
      </c>
      <c r="I38" t="s">
        <v>907</v>
      </c>
      <c r="J38" s="29" t="s">
        <v>868</v>
      </c>
      <c r="K38" s="29" t="s">
        <v>868</v>
      </c>
      <c r="L38" t="s">
        <v>868</v>
      </c>
      <c r="M38" t="s">
        <v>868</v>
      </c>
      <c r="N38" s="1" t="s">
        <v>868</v>
      </c>
      <c r="P38" t="s">
        <v>30</v>
      </c>
      <c r="Q38" t="s">
        <v>29</v>
      </c>
      <c r="R38" t="b">
        <f>J38=M38</f>
        <v>1</v>
      </c>
      <c r="S38" s="39"/>
      <c r="T38" s="29" t="b">
        <f>J38=K38</f>
        <v>1</v>
      </c>
    </row>
    <row r="39" spans="1:26">
      <c r="A39" t="s">
        <v>930</v>
      </c>
      <c r="B39" t="s">
        <v>30</v>
      </c>
      <c r="C39" t="s">
        <v>37</v>
      </c>
      <c r="D39" t="s">
        <v>37</v>
      </c>
      <c r="E39" t="s">
        <v>29</v>
      </c>
      <c r="F39" t="b">
        <f>C39=D39</f>
        <v>1</v>
      </c>
      <c r="I39" t="s">
        <v>930</v>
      </c>
      <c r="J39" s="47" t="s">
        <v>37</v>
      </c>
      <c r="K39" s="47" t="s">
        <v>45</v>
      </c>
      <c r="L39" t="s">
        <v>37</v>
      </c>
      <c r="M39" t="s">
        <v>37</v>
      </c>
      <c r="N39" s="1" t="s">
        <v>45</v>
      </c>
      <c r="P39" t="s">
        <v>30</v>
      </c>
      <c r="Q39" t="s">
        <v>29</v>
      </c>
      <c r="R39" t="b">
        <f>J39=M39</f>
        <v>1</v>
      </c>
      <c r="S39" s="39"/>
      <c r="T39" s="29" t="b">
        <f>J39=K39</f>
        <v>0</v>
      </c>
    </row>
    <row r="40" spans="1:26">
      <c r="A40" t="s">
        <v>864</v>
      </c>
      <c r="B40" t="s">
        <v>30</v>
      </c>
      <c r="C40" t="s">
        <v>45</v>
      </c>
      <c r="D40" t="s">
        <v>45</v>
      </c>
      <c r="E40" t="s">
        <v>29</v>
      </c>
      <c r="F40" t="b">
        <f>C40=D40</f>
        <v>1</v>
      </c>
      <c r="I40" t="s">
        <v>864</v>
      </c>
      <c r="J40" s="29" t="s">
        <v>45</v>
      </c>
      <c r="K40" s="29" t="s">
        <v>31</v>
      </c>
      <c r="L40" t="s">
        <v>45</v>
      </c>
      <c r="M40" t="s">
        <v>45</v>
      </c>
      <c r="N40" s="1" t="s">
        <v>31</v>
      </c>
      <c r="P40" t="s">
        <v>30</v>
      </c>
      <c r="Q40" t="s">
        <v>29</v>
      </c>
      <c r="R40" t="b">
        <f>J40=M40</f>
        <v>1</v>
      </c>
      <c r="S40" s="39"/>
      <c r="T40" s="29" t="b">
        <f>J40=K40</f>
        <v>0</v>
      </c>
    </row>
    <row r="41" spans="1:26">
      <c r="A41" t="s">
        <v>951</v>
      </c>
      <c r="B41" t="s">
        <v>36</v>
      </c>
      <c r="C41" t="s">
        <v>37</v>
      </c>
      <c r="D41" t="s">
        <v>37</v>
      </c>
      <c r="E41" t="s">
        <v>42</v>
      </c>
      <c r="F41" t="b">
        <f>C41=D41</f>
        <v>1</v>
      </c>
      <c r="I41" t="s">
        <v>951</v>
      </c>
      <c r="J41" s="29" t="s">
        <v>37</v>
      </c>
      <c r="K41" s="29" t="s">
        <v>37</v>
      </c>
      <c r="L41" t="s">
        <v>37</v>
      </c>
      <c r="M41" t="s">
        <v>37</v>
      </c>
      <c r="N41" s="1" t="s">
        <v>37</v>
      </c>
      <c r="P41" t="s">
        <v>36</v>
      </c>
      <c r="Q41" t="s">
        <v>42</v>
      </c>
      <c r="R41" t="b">
        <f>J41=M41</f>
        <v>1</v>
      </c>
      <c r="S41" s="39"/>
      <c r="T41" s="29" t="b">
        <f>J41=K41</f>
        <v>1</v>
      </c>
    </row>
    <row r="42" spans="1:26">
      <c r="A42" t="s">
        <v>935</v>
      </c>
      <c r="B42" t="s">
        <v>36</v>
      </c>
      <c r="C42" t="s">
        <v>49</v>
      </c>
      <c r="D42" t="s">
        <v>49</v>
      </c>
      <c r="E42" t="s">
        <v>60</v>
      </c>
      <c r="F42" t="b">
        <f>C42=D42</f>
        <v>1</v>
      </c>
      <c r="G42" s="5" t="s">
        <v>3378</v>
      </c>
      <c r="I42" t="s">
        <v>935</v>
      </c>
      <c r="J42" s="47" t="s">
        <v>49</v>
      </c>
      <c r="K42" s="47" t="s">
        <v>37</v>
      </c>
      <c r="L42" t="s">
        <v>49</v>
      </c>
      <c r="M42" t="s">
        <v>49</v>
      </c>
      <c r="N42" s="1" t="s">
        <v>37</v>
      </c>
      <c r="P42" t="s">
        <v>36</v>
      </c>
      <c r="Q42" t="s">
        <v>60</v>
      </c>
      <c r="R42" t="b">
        <f>J42=M42</f>
        <v>1</v>
      </c>
      <c r="T42" s="29" t="b">
        <f>J42=K42</f>
        <v>0</v>
      </c>
      <c r="U42" s="39"/>
    </row>
    <row r="43" spans="1:26">
      <c r="A43" t="s">
        <v>939</v>
      </c>
      <c r="B43" t="s">
        <v>36</v>
      </c>
      <c r="C43" t="s">
        <v>37</v>
      </c>
      <c r="D43" t="s">
        <v>37</v>
      </c>
      <c r="E43" t="s">
        <v>60</v>
      </c>
      <c r="F43" t="b">
        <f>C43=D43</f>
        <v>1</v>
      </c>
      <c r="I43" t="s">
        <v>939</v>
      </c>
      <c r="J43" s="47" t="s">
        <v>45</v>
      </c>
      <c r="K43" s="47" t="s">
        <v>31</v>
      </c>
      <c r="L43" t="s">
        <v>45</v>
      </c>
      <c r="M43" t="s">
        <v>45</v>
      </c>
      <c r="N43" s="1" t="s">
        <v>31</v>
      </c>
      <c r="P43" t="s">
        <v>36</v>
      </c>
      <c r="Q43" t="s">
        <v>60</v>
      </c>
      <c r="R43" t="b">
        <f>J43=M43</f>
        <v>1</v>
      </c>
      <c r="S43" s="39"/>
      <c r="T43" s="29" t="b">
        <f>J43=K43</f>
        <v>0</v>
      </c>
    </row>
    <row r="44" spans="1:26">
      <c r="A44" t="s">
        <v>888</v>
      </c>
      <c r="B44" t="s">
        <v>36</v>
      </c>
      <c r="C44" t="s">
        <v>37</v>
      </c>
      <c r="D44" t="s">
        <v>37</v>
      </c>
      <c r="E44" t="s">
        <v>54</v>
      </c>
      <c r="F44" t="b">
        <f>C44=D44</f>
        <v>1</v>
      </c>
      <c r="I44" t="s">
        <v>877</v>
      </c>
      <c r="J44" s="29" t="s">
        <v>868</v>
      </c>
      <c r="K44" s="29" t="s">
        <v>868</v>
      </c>
      <c r="L44" t="s">
        <v>868</v>
      </c>
      <c r="M44" t="s">
        <v>868</v>
      </c>
      <c r="N44" s="1" t="s">
        <v>868</v>
      </c>
      <c r="P44" t="s">
        <v>30</v>
      </c>
      <c r="Q44" t="s">
        <v>29</v>
      </c>
      <c r="R44" t="b">
        <f>J44=M44</f>
        <v>1</v>
      </c>
      <c r="S44" s="40" t="s">
        <v>3379</v>
      </c>
      <c r="T44" s="29" t="b">
        <f>J44=K44</f>
        <v>1</v>
      </c>
    </row>
    <row r="45" spans="1:26" s="5" customFormat="1">
      <c r="A45" s="5" t="s">
        <v>908</v>
      </c>
      <c r="B45" s="5" t="s">
        <v>30</v>
      </c>
      <c r="C45" s="5" t="s">
        <v>45</v>
      </c>
      <c r="D45" s="5" t="s">
        <v>31</v>
      </c>
      <c r="E45" s="5" t="s">
        <v>29</v>
      </c>
      <c r="F45" s="5" t="b">
        <f>C45=D45</f>
        <v>0</v>
      </c>
      <c r="G45" s="18" t="s">
        <v>3380</v>
      </c>
      <c r="H45" s="38"/>
      <c r="I45" s="5" t="s">
        <v>888</v>
      </c>
      <c r="J45" s="47" t="s">
        <v>37</v>
      </c>
      <c r="K45" s="47" t="s">
        <v>45</v>
      </c>
      <c r="L45" s="5" t="s">
        <v>37</v>
      </c>
      <c r="M45" s="5" t="s">
        <v>37</v>
      </c>
      <c r="N45" s="1" t="s">
        <v>45</v>
      </c>
      <c r="P45" t="s">
        <v>36</v>
      </c>
      <c r="Q45" t="s">
        <v>54</v>
      </c>
      <c r="R45" t="b">
        <f>J45=M45</f>
        <v>1</v>
      </c>
      <c r="S45" s="39"/>
      <c r="T45" s="29" t="b">
        <f>J45=K45</f>
        <v>0</v>
      </c>
      <c r="Z45"/>
    </row>
    <row r="46" spans="1:26">
      <c r="A46" t="s">
        <v>912</v>
      </c>
      <c r="B46" t="s">
        <v>36</v>
      </c>
      <c r="C46" t="s">
        <v>37</v>
      </c>
      <c r="D46" t="s">
        <v>37</v>
      </c>
      <c r="E46" t="s">
        <v>35</v>
      </c>
      <c r="F46" t="b">
        <f>C46=D46</f>
        <v>1</v>
      </c>
      <c r="I46" t="s">
        <v>908</v>
      </c>
      <c r="J46" s="29" t="s">
        <v>31</v>
      </c>
      <c r="K46" s="29" t="s">
        <v>31</v>
      </c>
      <c r="L46" t="s">
        <v>31</v>
      </c>
      <c r="M46" t="s">
        <v>45</v>
      </c>
      <c r="N46" s="1" t="s">
        <v>31</v>
      </c>
      <c r="P46" t="s">
        <v>30</v>
      </c>
      <c r="Q46" t="s">
        <v>29</v>
      </c>
      <c r="R46" t="b">
        <f>J46=M46</f>
        <v>0</v>
      </c>
      <c r="S46" s="39" t="s">
        <v>3373</v>
      </c>
      <c r="T46" s="29" t="b">
        <f>J46=K46</f>
        <v>1</v>
      </c>
    </row>
    <row r="47" spans="1:26">
      <c r="A47" t="s">
        <v>861</v>
      </c>
      <c r="B47" t="s">
        <v>36</v>
      </c>
      <c r="C47" t="s">
        <v>45</v>
      </c>
      <c r="D47" t="s">
        <v>31</v>
      </c>
      <c r="E47" t="s">
        <v>29</v>
      </c>
      <c r="F47" t="b">
        <f>C47=D47</f>
        <v>0</v>
      </c>
      <c r="G47" t="s">
        <v>3381</v>
      </c>
      <c r="I47" t="s">
        <v>912</v>
      </c>
      <c r="J47" s="29" t="s">
        <v>37</v>
      </c>
      <c r="K47" s="29" t="s">
        <v>37</v>
      </c>
      <c r="L47" t="s">
        <v>37</v>
      </c>
      <c r="M47" t="s">
        <v>37</v>
      </c>
      <c r="N47" s="1" t="s">
        <v>37</v>
      </c>
      <c r="P47" t="s">
        <v>36</v>
      </c>
      <c r="Q47" t="s">
        <v>35</v>
      </c>
      <c r="R47" t="b">
        <f>J47=M47</f>
        <v>1</v>
      </c>
      <c r="S47" s="39"/>
      <c r="T47" s="29" t="b">
        <f>J47=K47</f>
        <v>1</v>
      </c>
    </row>
    <row r="48" spans="1:26">
      <c r="A48" t="s">
        <v>878</v>
      </c>
      <c r="B48" t="s">
        <v>30</v>
      </c>
      <c r="C48" t="s">
        <v>37</v>
      </c>
      <c r="D48" t="s">
        <v>37</v>
      </c>
      <c r="E48" t="s">
        <v>54</v>
      </c>
      <c r="F48" t="b">
        <f>C48=D48</f>
        <v>1</v>
      </c>
      <c r="I48" t="s">
        <v>861</v>
      </c>
      <c r="J48" s="29" t="s">
        <v>31</v>
      </c>
      <c r="K48" s="29" t="s">
        <v>31</v>
      </c>
      <c r="L48" t="s">
        <v>31</v>
      </c>
      <c r="M48" t="s">
        <v>45</v>
      </c>
      <c r="N48" s="1" t="s">
        <v>31</v>
      </c>
      <c r="P48" t="s">
        <v>36</v>
      </c>
      <c r="Q48" t="s">
        <v>29</v>
      </c>
      <c r="R48" t="b">
        <f>J48=M48</f>
        <v>0</v>
      </c>
      <c r="S48" s="39" t="s">
        <v>3373</v>
      </c>
      <c r="T48" s="29" t="b">
        <f>J48=K48</f>
        <v>1</v>
      </c>
    </row>
    <row r="49" spans="1:21">
      <c r="A49" t="s">
        <v>891</v>
      </c>
      <c r="B49" t="s">
        <v>36</v>
      </c>
      <c r="C49" t="s">
        <v>49</v>
      </c>
      <c r="D49" t="s">
        <v>49</v>
      </c>
      <c r="E49" t="s">
        <v>60</v>
      </c>
      <c r="F49" t="b">
        <f>C49=D49</f>
        <v>1</v>
      </c>
      <c r="G49" t="s">
        <v>3374</v>
      </c>
      <c r="I49" t="s">
        <v>878</v>
      </c>
      <c r="J49" s="29" t="s">
        <v>37</v>
      </c>
      <c r="K49" s="29" t="s">
        <v>37</v>
      </c>
      <c r="L49" t="s">
        <v>37</v>
      </c>
      <c r="M49" t="s">
        <v>37</v>
      </c>
      <c r="N49" s="1" t="s">
        <v>37</v>
      </c>
      <c r="P49" t="s">
        <v>30</v>
      </c>
      <c r="Q49" t="s">
        <v>54</v>
      </c>
      <c r="R49" t="b">
        <f>J49=M49</f>
        <v>1</v>
      </c>
      <c r="S49" s="39"/>
      <c r="T49" s="29" t="b">
        <f>J49=K49</f>
        <v>1</v>
      </c>
    </row>
    <row r="50" spans="1:21">
      <c r="A50" t="s">
        <v>922</v>
      </c>
      <c r="B50" t="s">
        <v>36</v>
      </c>
      <c r="C50" t="s">
        <v>37</v>
      </c>
      <c r="D50" t="s">
        <v>37</v>
      </c>
      <c r="E50" t="s">
        <v>29</v>
      </c>
      <c r="F50" t="b">
        <f>C50=D50</f>
        <v>1</v>
      </c>
      <c r="I50" t="s">
        <v>891</v>
      </c>
      <c r="J50" s="29" t="s">
        <v>49</v>
      </c>
      <c r="K50" s="29" t="s">
        <v>49</v>
      </c>
      <c r="L50" t="s">
        <v>49</v>
      </c>
      <c r="M50" t="s">
        <v>49</v>
      </c>
      <c r="N50" s="1" t="s">
        <v>49</v>
      </c>
      <c r="P50" t="s">
        <v>36</v>
      </c>
      <c r="Q50" t="s">
        <v>60</v>
      </c>
      <c r="R50" t="b">
        <f>J50=M50</f>
        <v>1</v>
      </c>
      <c r="S50" s="39"/>
      <c r="T50" s="29" t="b">
        <f>J50=K50</f>
        <v>1</v>
      </c>
    </row>
    <row r="51" spans="1:21">
      <c r="A51" t="s">
        <v>932</v>
      </c>
      <c r="B51" t="s">
        <v>30</v>
      </c>
      <c r="C51" t="s">
        <v>45</v>
      </c>
      <c r="D51" t="s">
        <v>45</v>
      </c>
      <c r="E51" t="s">
        <v>29</v>
      </c>
      <c r="F51" t="b">
        <f>C51=D51</f>
        <v>1</v>
      </c>
      <c r="I51" t="s">
        <v>922</v>
      </c>
      <c r="J51" s="29" t="s">
        <v>37</v>
      </c>
      <c r="K51" s="29" t="s">
        <v>37</v>
      </c>
      <c r="L51" t="s">
        <v>37</v>
      </c>
      <c r="M51" t="s">
        <v>37</v>
      </c>
      <c r="N51" s="1" t="s">
        <v>37</v>
      </c>
      <c r="P51" t="s">
        <v>36</v>
      </c>
      <c r="Q51" t="s">
        <v>29</v>
      </c>
      <c r="R51" t="b">
        <f>J51=M51</f>
        <v>1</v>
      </c>
      <c r="S51" s="39"/>
      <c r="T51" s="29" t="b">
        <f>J51=K51</f>
        <v>1</v>
      </c>
    </row>
    <row r="52" spans="1:21">
      <c r="A52" t="s">
        <v>945</v>
      </c>
      <c r="B52" t="s">
        <v>36</v>
      </c>
      <c r="C52" t="s">
        <v>31</v>
      </c>
      <c r="D52" t="s">
        <v>31</v>
      </c>
      <c r="E52" t="s">
        <v>42</v>
      </c>
      <c r="F52" t="b">
        <f>C52=D52</f>
        <v>1</v>
      </c>
      <c r="G52" t="s">
        <v>3374</v>
      </c>
      <c r="I52" t="s">
        <v>932</v>
      </c>
      <c r="J52" s="47" t="s">
        <v>45</v>
      </c>
      <c r="K52" s="47" t="s">
        <v>31</v>
      </c>
      <c r="L52" t="s">
        <v>45</v>
      </c>
      <c r="M52" t="s">
        <v>45</v>
      </c>
      <c r="N52" s="1" t="s">
        <v>31</v>
      </c>
      <c r="P52" t="s">
        <v>30</v>
      </c>
      <c r="Q52" t="s">
        <v>29</v>
      </c>
      <c r="R52" t="b">
        <f>J52=M52</f>
        <v>1</v>
      </c>
      <c r="S52" s="39"/>
      <c r="T52" s="29" t="b">
        <f>J52=K52</f>
        <v>0</v>
      </c>
    </row>
    <row r="53" spans="1:21">
      <c r="A53" t="s">
        <v>918</v>
      </c>
      <c r="B53" t="s">
        <v>30</v>
      </c>
      <c r="C53" t="s">
        <v>37</v>
      </c>
      <c r="D53" t="s">
        <v>37</v>
      </c>
      <c r="E53" t="s">
        <v>54</v>
      </c>
      <c r="F53" t="b">
        <f>C53=D53</f>
        <v>1</v>
      </c>
      <c r="I53" t="s">
        <v>945</v>
      </c>
      <c r="J53" s="29" t="s">
        <v>31</v>
      </c>
      <c r="K53" s="29" t="s">
        <v>31</v>
      </c>
      <c r="L53" t="s">
        <v>31</v>
      </c>
      <c r="M53" t="s">
        <v>31</v>
      </c>
      <c r="N53" s="1" t="s">
        <v>31</v>
      </c>
      <c r="P53" t="s">
        <v>36</v>
      </c>
      <c r="Q53" t="s">
        <v>42</v>
      </c>
      <c r="R53" t="b">
        <f>J53=M53</f>
        <v>1</v>
      </c>
      <c r="S53" s="39"/>
      <c r="T53" s="29" t="b">
        <f>J53=K53</f>
        <v>1</v>
      </c>
    </row>
    <row r="54" spans="1:21">
      <c r="A54" t="s">
        <v>855</v>
      </c>
      <c r="B54" t="s">
        <v>36</v>
      </c>
      <c r="C54" t="s">
        <v>31</v>
      </c>
      <c r="D54" t="s">
        <v>31</v>
      </c>
      <c r="E54" t="s">
        <v>54</v>
      </c>
      <c r="F54" t="b">
        <f>C54=D54</f>
        <v>1</v>
      </c>
      <c r="I54" t="s">
        <v>918</v>
      </c>
      <c r="J54" s="29" t="s">
        <v>37</v>
      </c>
      <c r="K54" s="29" t="s">
        <v>37</v>
      </c>
      <c r="L54" t="s">
        <v>37</v>
      </c>
      <c r="M54" t="s">
        <v>37</v>
      </c>
      <c r="N54" s="1" t="s">
        <v>37</v>
      </c>
      <c r="P54" t="s">
        <v>30</v>
      </c>
      <c r="Q54" t="s">
        <v>54</v>
      </c>
      <c r="R54" t="b">
        <f>J54=M54</f>
        <v>1</v>
      </c>
      <c r="S54" s="39"/>
      <c r="T54" s="29" t="b">
        <f>J54=K54</f>
        <v>1</v>
      </c>
    </row>
    <row r="55" spans="1:21">
      <c r="A55" t="s">
        <v>920</v>
      </c>
      <c r="B55" t="s">
        <v>36</v>
      </c>
      <c r="C55" t="s">
        <v>45</v>
      </c>
      <c r="D55" t="s">
        <v>45</v>
      </c>
      <c r="E55" t="s">
        <v>54</v>
      </c>
      <c r="F55" t="b">
        <f>C55=D55</f>
        <v>1</v>
      </c>
      <c r="G55" t="s">
        <v>3374</v>
      </c>
      <c r="I55" t="s">
        <v>855</v>
      </c>
      <c r="J55" s="29" t="s">
        <v>31</v>
      </c>
      <c r="K55" s="29" t="s">
        <v>31</v>
      </c>
      <c r="L55" t="s">
        <v>31</v>
      </c>
      <c r="M55" t="s">
        <v>31</v>
      </c>
      <c r="N55" s="1" t="s">
        <v>31</v>
      </c>
      <c r="P55" t="s">
        <v>36</v>
      </c>
      <c r="Q55" t="s">
        <v>54</v>
      </c>
      <c r="R55" t="b">
        <f>J55=M55</f>
        <v>1</v>
      </c>
      <c r="T55" s="29" t="b">
        <f>J55=K55</f>
        <v>1</v>
      </c>
      <c r="U55" s="39" t="s">
        <v>3382</v>
      </c>
    </row>
    <row r="56" spans="1:21">
      <c r="A56" t="s">
        <v>943</v>
      </c>
      <c r="B56" t="s">
        <v>36</v>
      </c>
      <c r="C56" t="s">
        <v>45</v>
      </c>
      <c r="D56" t="s">
        <v>45</v>
      </c>
      <c r="E56" t="s">
        <v>54</v>
      </c>
      <c r="F56" t="b">
        <f>C56=D56</f>
        <v>1</v>
      </c>
      <c r="G56" t="s">
        <v>3374</v>
      </c>
      <c r="I56" t="s">
        <v>920</v>
      </c>
      <c r="J56" s="47" t="s">
        <v>37</v>
      </c>
      <c r="K56" s="47" t="s">
        <v>45</v>
      </c>
      <c r="L56" t="s">
        <v>37</v>
      </c>
      <c r="M56" t="s">
        <v>37</v>
      </c>
      <c r="N56" s="1" t="s">
        <v>45</v>
      </c>
      <c r="P56" t="s">
        <v>36</v>
      </c>
      <c r="Q56" t="s">
        <v>54</v>
      </c>
      <c r="R56" t="b">
        <f>J56=M56</f>
        <v>1</v>
      </c>
      <c r="T56" s="29" t="b">
        <f>J56=K56</f>
        <v>0</v>
      </c>
      <c r="U56" s="39"/>
    </row>
    <row r="57" spans="1:21">
      <c r="A57" t="s">
        <v>946</v>
      </c>
      <c r="B57" t="s">
        <v>36</v>
      </c>
      <c r="C57" t="s">
        <v>37</v>
      </c>
      <c r="D57" t="s">
        <v>37</v>
      </c>
      <c r="E57" t="s">
        <v>60</v>
      </c>
      <c r="F57" t="b">
        <f>C57=D57</f>
        <v>1</v>
      </c>
      <c r="I57" t="s">
        <v>943</v>
      </c>
      <c r="J57" s="29" t="s">
        <v>45</v>
      </c>
      <c r="K57" s="29" t="s">
        <v>45</v>
      </c>
      <c r="L57" t="s">
        <v>45</v>
      </c>
      <c r="M57" t="s">
        <v>45</v>
      </c>
      <c r="N57" s="1" t="s">
        <v>45</v>
      </c>
      <c r="P57" t="s">
        <v>36</v>
      </c>
      <c r="Q57" t="s">
        <v>54</v>
      </c>
      <c r="R57" t="b">
        <f>J57=M57</f>
        <v>1</v>
      </c>
      <c r="S57" s="39"/>
      <c r="T57" s="29" t="b">
        <f>J57=K57</f>
        <v>1</v>
      </c>
    </row>
    <row r="58" spans="1:21">
      <c r="A58" t="s">
        <v>854</v>
      </c>
      <c r="B58" t="s">
        <v>36</v>
      </c>
      <c r="C58" t="s">
        <v>37</v>
      </c>
      <c r="D58" t="s">
        <v>37</v>
      </c>
      <c r="E58" t="s">
        <v>35</v>
      </c>
      <c r="F58" t="b">
        <f>C58=D58</f>
        <v>1</v>
      </c>
      <c r="I58" t="s">
        <v>946</v>
      </c>
      <c r="J58" s="29" t="s">
        <v>45</v>
      </c>
      <c r="K58" s="29" t="s">
        <v>45</v>
      </c>
      <c r="L58" t="s">
        <v>45</v>
      </c>
      <c r="M58" t="s">
        <v>37</v>
      </c>
      <c r="N58" s="1" t="s">
        <v>37</v>
      </c>
      <c r="P58" t="s">
        <v>36</v>
      </c>
      <c r="Q58" t="s">
        <v>60</v>
      </c>
      <c r="R58" t="b">
        <f>J58=M58</f>
        <v>0</v>
      </c>
      <c r="S58" t="s">
        <v>3383</v>
      </c>
      <c r="T58" s="29" t="b">
        <f>J58=K58</f>
        <v>1</v>
      </c>
      <c r="U58" t="s">
        <v>3383</v>
      </c>
    </row>
    <row r="59" spans="1:21">
      <c r="A59" t="s">
        <v>910</v>
      </c>
      <c r="B59" t="s">
        <v>36</v>
      </c>
      <c r="C59" t="s">
        <v>37</v>
      </c>
      <c r="D59" t="s">
        <v>37</v>
      </c>
      <c r="E59" t="s">
        <v>42</v>
      </c>
      <c r="F59" t="b">
        <f>C59=D59</f>
        <v>1</v>
      </c>
      <c r="I59" t="s">
        <v>854</v>
      </c>
      <c r="J59" s="29" t="s">
        <v>45</v>
      </c>
      <c r="K59" s="29" t="s">
        <v>45</v>
      </c>
      <c r="L59" t="s">
        <v>45</v>
      </c>
      <c r="M59" t="s">
        <v>45</v>
      </c>
      <c r="N59" s="1" t="s">
        <v>45</v>
      </c>
      <c r="P59" t="s">
        <v>36</v>
      </c>
      <c r="Q59" t="s">
        <v>35</v>
      </c>
      <c r="R59" t="b">
        <f>J59=M59</f>
        <v>1</v>
      </c>
      <c r="T59" s="29" t="b">
        <f>J59=K59</f>
        <v>1</v>
      </c>
      <c r="U59" s="39" t="s">
        <v>3384</v>
      </c>
    </row>
    <row r="60" spans="1:21">
      <c r="A60" t="s">
        <v>870</v>
      </c>
      <c r="B60" t="s">
        <v>30</v>
      </c>
      <c r="C60" t="s">
        <v>2271</v>
      </c>
      <c r="D60" t="s">
        <v>2271</v>
      </c>
      <c r="E60" t="s">
        <v>42</v>
      </c>
      <c r="F60" t="b">
        <f>C60=D60</f>
        <v>1</v>
      </c>
      <c r="I60" t="s">
        <v>910</v>
      </c>
      <c r="J60" s="29" t="s">
        <v>37</v>
      </c>
      <c r="K60" s="29" t="s">
        <v>37</v>
      </c>
      <c r="L60" t="s">
        <v>37</v>
      </c>
      <c r="M60" t="s">
        <v>37</v>
      </c>
      <c r="N60" s="1" t="s">
        <v>37</v>
      </c>
      <c r="P60" t="s">
        <v>36</v>
      </c>
      <c r="Q60" t="s">
        <v>42</v>
      </c>
      <c r="R60" t="b">
        <f>J60=M60</f>
        <v>1</v>
      </c>
      <c r="S60" s="39"/>
      <c r="T60" s="29" t="b">
        <f>J60=K60</f>
        <v>1</v>
      </c>
    </row>
    <row r="61" spans="1:21">
      <c r="A61" t="s">
        <v>904</v>
      </c>
      <c r="B61" t="s">
        <v>30</v>
      </c>
      <c r="C61" t="s">
        <v>2271</v>
      </c>
      <c r="D61" t="s">
        <v>2271</v>
      </c>
      <c r="E61" t="s">
        <v>29</v>
      </c>
      <c r="F61" t="b">
        <f>C61=D61</f>
        <v>1</v>
      </c>
      <c r="I61" t="s">
        <v>870</v>
      </c>
      <c r="J61" s="29" t="s">
        <v>45</v>
      </c>
      <c r="K61" s="29" t="s">
        <v>31</v>
      </c>
      <c r="L61" t="s">
        <v>45</v>
      </c>
      <c r="M61" t="s">
        <v>45</v>
      </c>
      <c r="N61" s="1" t="s">
        <v>31</v>
      </c>
      <c r="P61" t="s">
        <v>30</v>
      </c>
      <c r="Q61" t="s">
        <v>42</v>
      </c>
      <c r="R61" t="b">
        <f>J61=M61</f>
        <v>1</v>
      </c>
      <c r="S61" s="39"/>
      <c r="T61" s="29" t="b">
        <f>J61=K61</f>
        <v>0</v>
      </c>
    </row>
    <row r="62" spans="1:21">
      <c r="A62" t="s">
        <v>927</v>
      </c>
      <c r="B62" t="s">
        <v>30</v>
      </c>
      <c r="C62" t="s">
        <v>31</v>
      </c>
      <c r="D62" t="s">
        <v>31</v>
      </c>
      <c r="E62" t="s">
        <v>29</v>
      </c>
      <c r="F62" t="b">
        <f>C62=D62</f>
        <v>1</v>
      </c>
      <c r="G62" t="s">
        <v>3385</v>
      </c>
      <c r="I62" t="s">
        <v>904</v>
      </c>
      <c r="J62" s="29" t="s">
        <v>868</v>
      </c>
      <c r="K62" s="29" t="s">
        <v>868</v>
      </c>
      <c r="L62" t="s">
        <v>868</v>
      </c>
      <c r="M62" t="s">
        <v>868</v>
      </c>
      <c r="N62" s="1" t="s">
        <v>868</v>
      </c>
      <c r="P62" t="s">
        <v>30</v>
      </c>
      <c r="Q62" t="s">
        <v>29</v>
      </c>
      <c r="R62" t="b">
        <f>J62=M62</f>
        <v>1</v>
      </c>
      <c r="S62" s="39"/>
      <c r="T62" s="29" t="b">
        <f>J62=K62</f>
        <v>1</v>
      </c>
    </row>
    <row r="63" spans="1:21">
      <c r="A63" t="s">
        <v>928</v>
      </c>
      <c r="B63" t="s">
        <v>30</v>
      </c>
      <c r="C63" t="s">
        <v>37</v>
      </c>
      <c r="D63" t="s">
        <v>37</v>
      </c>
      <c r="E63" t="s">
        <v>54</v>
      </c>
      <c r="F63" t="b">
        <f>C63=D63</f>
        <v>1</v>
      </c>
      <c r="I63" t="s">
        <v>927</v>
      </c>
      <c r="J63" s="29" t="s">
        <v>31</v>
      </c>
      <c r="K63" s="29" t="s">
        <v>31</v>
      </c>
      <c r="L63" t="s">
        <v>31</v>
      </c>
      <c r="M63" t="s">
        <v>31</v>
      </c>
      <c r="N63" s="1" t="s">
        <v>31</v>
      </c>
      <c r="P63" t="s">
        <v>30</v>
      </c>
      <c r="Q63" t="s">
        <v>29</v>
      </c>
      <c r="R63" t="b">
        <f>J63=M63</f>
        <v>1</v>
      </c>
      <c r="S63" s="35"/>
      <c r="T63" s="29" t="b">
        <f>J63=K63</f>
        <v>1</v>
      </c>
    </row>
    <row r="64" spans="1:21">
      <c r="A64" t="s">
        <v>957</v>
      </c>
      <c r="B64" t="s">
        <v>30</v>
      </c>
      <c r="C64" t="s">
        <v>37</v>
      </c>
      <c r="D64" t="s">
        <v>37</v>
      </c>
      <c r="E64" t="s">
        <v>35</v>
      </c>
      <c r="F64" t="b">
        <f>C64=D64</f>
        <v>1</v>
      </c>
      <c r="I64" t="s">
        <v>928</v>
      </c>
      <c r="J64" s="47" t="s">
        <v>37</v>
      </c>
      <c r="K64" s="47" t="s">
        <v>45</v>
      </c>
      <c r="L64" t="s">
        <v>37</v>
      </c>
      <c r="M64" t="s">
        <v>37</v>
      </c>
      <c r="N64" s="1" t="s">
        <v>45</v>
      </c>
      <c r="P64" t="s">
        <v>30</v>
      </c>
      <c r="Q64" t="s">
        <v>54</v>
      </c>
      <c r="R64" t="b">
        <f>J64=M64</f>
        <v>1</v>
      </c>
      <c r="S64" s="39"/>
      <c r="T64" s="29" t="b">
        <f>J64=K64</f>
        <v>0</v>
      </c>
    </row>
    <row r="65" spans="1:20">
      <c r="A65" t="s">
        <v>880</v>
      </c>
      <c r="B65" t="s">
        <v>36</v>
      </c>
      <c r="C65" t="s">
        <v>37</v>
      </c>
      <c r="D65" t="s">
        <v>37</v>
      </c>
      <c r="E65" t="s">
        <v>42</v>
      </c>
      <c r="F65" t="b">
        <f>C65=D65</f>
        <v>1</v>
      </c>
      <c r="I65" t="s">
        <v>957</v>
      </c>
      <c r="J65" s="29" t="s">
        <v>37</v>
      </c>
      <c r="K65" s="29" t="s">
        <v>37</v>
      </c>
      <c r="L65" t="s">
        <v>37</v>
      </c>
      <c r="M65" t="s">
        <v>37</v>
      </c>
      <c r="N65" s="1" t="s">
        <v>37</v>
      </c>
      <c r="P65" t="s">
        <v>30</v>
      </c>
      <c r="Q65" t="s">
        <v>35</v>
      </c>
      <c r="R65" t="b">
        <f>J65=M65</f>
        <v>1</v>
      </c>
      <c r="S65" s="39"/>
      <c r="T65" s="29" t="b">
        <f>J65=K65</f>
        <v>1</v>
      </c>
    </row>
    <row r="66" spans="1:20">
      <c r="A66" t="s">
        <v>925</v>
      </c>
      <c r="B66" t="s">
        <v>30</v>
      </c>
      <c r="C66" t="s">
        <v>2271</v>
      </c>
      <c r="D66" t="s">
        <v>2271</v>
      </c>
      <c r="E66" t="s">
        <v>29</v>
      </c>
      <c r="F66" t="b">
        <f>C66=D66</f>
        <v>1</v>
      </c>
      <c r="I66" t="s">
        <v>880</v>
      </c>
      <c r="J66" s="29" t="s">
        <v>37</v>
      </c>
      <c r="K66" s="29" t="s">
        <v>37</v>
      </c>
      <c r="L66" t="s">
        <v>37</v>
      </c>
      <c r="M66" t="s">
        <v>37</v>
      </c>
      <c r="N66" s="1" t="s">
        <v>37</v>
      </c>
      <c r="P66" t="s">
        <v>36</v>
      </c>
      <c r="Q66" t="s">
        <v>42</v>
      </c>
      <c r="R66" t="b">
        <f>J66=M66</f>
        <v>1</v>
      </c>
      <c r="S66" s="39"/>
      <c r="T66" s="29" t="b">
        <f>J66=K66</f>
        <v>1</v>
      </c>
    </row>
    <row r="67" spans="1:20">
      <c r="A67" t="s">
        <v>875</v>
      </c>
      <c r="B67" t="s">
        <v>30</v>
      </c>
      <c r="C67" t="s">
        <v>45</v>
      </c>
      <c r="D67" t="s">
        <v>31</v>
      </c>
      <c r="E67" t="s">
        <v>29</v>
      </c>
      <c r="F67" t="b">
        <f>C67=D67</f>
        <v>0</v>
      </c>
      <c r="G67" t="s">
        <v>3386</v>
      </c>
      <c r="I67" t="s">
        <v>925</v>
      </c>
      <c r="J67" s="29" t="s">
        <v>868</v>
      </c>
      <c r="K67" s="29" t="s">
        <v>868</v>
      </c>
      <c r="L67" t="s">
        <v>868</v>
      </c>
      <c r="M67" t="s">
        <v>868</v>
      </c>
      <c r="N67" s="1" t="s">
        <v>868</v>
      </c>
      <c r="P67" t="s">
        <v>30</v>
      </c>
      <c r="Q67" t="s">
        <v>29</v>
      </c>
      <c r="R67" t="b">
        <f>J67=M67</f>
        <v>1</v>
      </c>
      <c r="S67" s="39"/>
      <c r="T67" s="29" t="b">
        <f>J67=K67</f>
        <v>1</v>
      </c>
    </row>
    <row r="68" spans="1:20">
      <c r="A68" t="s">
        <v>942</v>
      </c>
      <c r="B68" t="s">
        <v>36</v>
      </c>
      <c r="C68" t="s">
        <v>49</v>
      </c>
      <c r="D68" t="s">
        <v>49</v>
      </c>
      <c r="E68" t="s">
        <v>60</v>
      </c>
      <c r="F68" t="b">
        <f>C68=D68</f>
        <v>1</v>
      </c>
      <c r="I68" t="s">
        <v>875</v>
      </c>
      <c r="J68" s="29" t="s">
        <v>31</v>
      </c>
      <c r="K68" s="29" t="s">
        <v>31</v>
      </c>
      <c r="L68" t="s">
        <v>31</v>
      </c>
      <c r="M68" t="s">
        <v>45</v>
      </c>
      <c r="N68" s="1" t="s">
        <v>31</v>
      </c>
      <c r="P68" s="5" t="s">
        <v>30</v>
      </c>
      <c r="Q68" s="5" t="s">
        <v>29</v>
      </c>
      <c r="R68" t="b">
        <f>J68=M68</f>
        <v>0</v>
      </c>
      <c r="S68" s="39" t="s">
        <v>3373</v>
      </c>
      <c r="T68" s="29" t="b">
        <f>J68=K68</f>
        <v>1</v>
      </c>
    </row>
    <row r="69" spans="1:20">
      <c r="A69" t="s">
        <v>921</v>
      </c>
      <c r="B69" t="s">
        <v>36</v>
      </c>
      <c r="C69" t="s">
        <v>37</v>
      </c>
      <c r="D69" t="s">
        <v>37</v>
      </c>
      <c r="E69" t="s">
        <v>35</v>
      </c>
      <c r="F69" t="b">
        <f>C69=D69</f>
        <v>1</v>
      </c>
      <c r="I69" t="s">
        <v>942</v>
      </c>
      <c r="J69" s="29" t="s">
        <v>49</v>
      </c>
      <c r="K69" s="29" t="s">
        <v>49</v>
      </c>
      <c r="L69" t="s">
        <v>49</v>
      </c>
      <c r="M69" t="s">
        <v>49</v>
      </c>
      <c r="N69" s="1" t="s">
        <v>49</v>
      </c>
      <c r="P69" t="s">
        <v>36</v>
      </c>
      <c r="Q69" t="s">
        <v>60</v>
      </c>
      <c r="R69" t="b">
        <f>J69=M69</f>
        <v>1</v>
      </c>
      <c r="S69" s="39"/>
      <c r="T69" s="29" t="b">
        <f>J69=K69</f>
        <v>1</v>
      </c>
    </row>
    <row r="70" spans="1:20" ht="14.45">
      <c r="A70" t="s">
        <v>919</v>
      </c>
      <c r="B70" t="s">
        <v>30</v>
      </c>
      <c r="C70" t="s">
        <v>37</v>
      </c>
      <c r="D70" t="s">
        <v>37</v>
      </c>
      <c r="E70" t="s">
        <v>29</v>
      </c>
      <c r="F70" t="b">
        <f>C70=D70</f>
        <v>1</v>
      </c>
      <c r="I70" t="s">
        <v>921</v>
      </c>
      <c r="J70" s="29" t="s">
        <v>37</v>
      </c>
      <c r="K70" s="29" t="s">
        <v>37</v>
      </c>
      <c r="L70" t="s">
        <v>37</v>
      </c>
      <c r="M70" t="s">
        <v>37</v>
      </c>
      <c r="N70" s="1" t="s">
        <v>37</v>
      </c>
      <c r="P70" t="s">
        <v>36</v>
      </c>
      <c r="Q70" t="s">
        <v>35</v>
      </c>
      <c r="R70" t="b">
        <f>J70=M70</f>
        <v>1</v>
      </c>
      <c r="S70" s="39"/>
      <c r="T70" s="29" t="b">
        <f>J70=K70</f>
        <v>1</v>
      </c>
    </row>
    <row r="71" spans="1:20">
      <c r="A71" t="s">
        <v>890</v>
      </c>
      <c r="B71" t="s">
        <v>30</v>
      </c>
      <c r="C71" t="s">
        <v>2271</v>
      </c>
      <c r="D71" t="s">
        <v>2271</v>
      </c>
      <c r="E71" t="s">
        <v>29</v>
      </c>
      <c r="F71" t="b">
        <f>C71=D71</f>
        <v>1</v>
      </c>
      <c r="I71" t="s">
        <v>919</v>
      </c>
      <c r="J71" s="29" t="s">
        <v>31</v>
      </c>
      <c r="K71" s="29" t="s">
        <v>31</v>
      </c>
      <c r="L71" t="s">
        <v>31</v>
      </c>
      <c r="M71" t="s">
        <v>45</v>
      </c>
      <c r="N71" s="1" t="s">
        <v>31</v>
      </c>
      <c r="P71" t="s">
        <v>30</v>
      </c>
      <c r="Q71" t="s">
        <v>29</v>
      </c>
      <c r="R71" t="b">
        <f>J71=M71</f>
        <v>0</v>
      </c>
      <c r="S71" s="39" t="s">
        <v>3373</v>
      </c>
      <c r="T71" s="29" t="b">
        <f>J71=K71</f>
        <v>1</v>
      </c>
    </row>
    <row r="72" spans="1:20">
      <c r="A72" t="s">
        <v>895</v>
      </c>
      <c r="B72" t="s">
        <v>36</v>
      </c>
      <c r="C72" t="s">
        <v>49</v>
      </c>
      <c r="D72" t="s">
        <v>49</v>
      </c>
      <c r="E72" t="s">
        <v>35</v>
      </c>
      <c r="F72" t="b">
        <f>C72=D72</f>
        <v>1</v>
      </c>
      <c r="G72" s="5" t="s">
        <v>3387</v>
      </c>
      <c r="I72" t="s">
        <v>890</v>
      </c>
      <c r="J72" s="29" t="s">
        <v>868</v>
      </c>
      <c r="K72" s="29" t="s">
        <v>868</v>
      </c>
      <c r="L72" t="s">
        <v>868</v>
      </c>
      <c r="M72" t="s">
        <v>868</v>
      </c>
      <c r="N72" s="1" t="s">
        <v>868</v>
      </c>
      <c r="P72" t="s">
        <v>30</v>
      </c>
      <c r="Q72" t="s">
        <v>29</v>
      </c>
      <c r="R72" t="b">
        <f>J72=M72</f>
        <v>1</v>
      </c>
      <c r="S72" s="39"/>
      <c r="T72" s="29" t="b">
        <f>J72=K72</f>
        <v>1</v>
      </c>
    </row>
    <row r="73" spans="1:20">
      <c r="A73" t="s">
        <v>883</v>
      </c>
      <c r="B73" t="s">
        <v>36</v>
      </c>
      <c r="C73" t="s">
        <v>37</v>
      </c>
      <c r="D73" t="s">
        <v>37</v>
      </c>
      <c r="E73" t="s">
        <v>54</v>
      </c>
      <c r="F73" t="b">
        <f>C73=D73</f>
        <v>1</v>
      </c>
      <c r="I73" t="s">
        <v>895</v>
      </c>
      <c r="J73" s="29" t="s">
        <v>49</v>
      </c>
      <c r="K73" s="29" t="s">
        <v>49</v>
      </c>
      <c r="L73" t="s">
        <v>49</v>
      </c>
      <c r="M73" t="s">
        <v>49</v>
      </c>
      <c r="N73" s="1" t="s">
        <v>49</v>
      </c>
      <c r="P73" t="s">
        <v>36</v>
      </c>
      <c r="Q73" t="s">
        <v>35</v>
      </c>
      <c r="R73" t="b">
        <f>J73=M73</f>
        <v>1</v>
      </c>
      <c r="S73" s="39"/>
      <c r="T73" s="29" t="b">
        <f>J73=K73</f>
        <v>1</v>
      </c>
    </row>
    <row r="74" spans="1:20">
      <c r="A74" t="s">
        <v>950</v>
      </c>
      <c r="B74" t="s">
        <v>36</v>
      </c>
      <c r="C74" t="s">
        <v>37</v>
      </c>
      <c r="D74" t="s">
        <v>37</v>
      </c>
      <c r="E74" t="s">
        <v>35</v>
      </c>
      <c r="F74" t="b">
        <f>C74=D74</f>
        <v>1</v>
      </c>
      <c r="I74" t="s">
        <v>883</v>
      </c>
      <c r="J74" s="29" t="s">
        <v>37</v>
      </c>
      <c r="K74" s="29" t="s">
        <v>37</v>
      </c>
      <c r="L74" t="s">
        <v>37</v>
      </c>
      <c r="M74" t="s">
        <v>37</v>
      </c>
      <c r="N74" s="1" t="s">
        <v>37</v>
      </c>
      <c r="P74" t="s">
        <v>36</v>
      </c>
      <c r="Q74" t="s">
        <v>54</v>
      </c>
      <c r="R74" t="b">
        <f>J74=M74</f>
        <v>1</v>
      </c>
      <c r="S74" s="39"/>
      <c r="T74" s="29" t="b">
        <f>J74=K74</f>
        <v>1</v>
      </c>
    </row>
    <row r="75" spans="1:20">
      <c r="A75" t="s">
        <v>900</v>
      </c>
      <c r="B75" t="s">
        <v>36</v>
      </c>
      <c r="C75" t="s">
        <v>37</v>
      </c>
      <c r="D75" t="s">
        <v>37</v>
      </c>
      <c r="E75" t="s">
        <v>42</v>
      </c>
      <c r="F75" t="b">
        <f>C75=D75</f>
        <v>1</v>
      </c>
      <c r="I75" t="s">
        <v>950</v>
      </c>
      <c r="J75" s="29" t="s">
        <v>37</v>
      </c>
      <c r="K75" s="29" t="s">
        <v>37</v>
      </c>
      <c r="L75" t="s">
        <v>37</v>
      </c>
      <c r="M75" t="s">
        <v>37</v>
      </c>
      <c r="N75" s="1" t="s">
        <v>37</v>
      </c>
      <c r="P75" t="s">
        <v>36</v>
      </c>
      <c r="Q75" t="s">
        <v>35</v>
      </c>
      <c r="R75" t="b">
        <f>J75=M75</f>
        <v>1</v>
      </c>
      <c r="S75" s="39"/>
      <c r="T75" s="29" t="b">
        <f>J75=K75</f>
        <v>1</v>
      </c>
    </row>
    <row r="76" spans="1:20">
      <c r="A76" t="s">
        <v>944</v>
      </c>
      <c r="B76" t="s">
        <v>36</v>
      </c>
      <c r="C76" t="s">
        <v>37</v>
      </c>
      <c r="D76" t="s">
        <v>37</v>
      </c>
      <c r="E76" t="s">
        <v>35</v>
      </c>
      <c r="F76" t="b">
        <f>C76=D76</f>
        <v>1</v>
      </c>
      <c r="I76" t="s">
        <v>900</v>
      </c>
      <c r="J76" s="29" t="s">
        <v>37</v>
      </c>
      <c r="K76" s="29" t="s">
        <v>45</v>
      </c>
      <c r="L76" t="s">
        <v>37</v>
      </c>
      <c r="M76" t="s">
        <v>37</v>
      </c>
      <c r="N76" s="1" t="s">
        <v>45</v>
      </c>
      <c r="P76" t="s">
        <v>36</v>
      </c>
      <c r="Q76" t="s">
        <v>42</v>
      </c>
      <c r="R76" t="b">
        <f>J76=M76</f>
        <v>1</v>
      </c>
      <c r="S76" s="39"/>
      <c r="T76" s="29" t="b">
        <f>J76=K76</f>
        <v>0</v>
      </c>
    </row>
    <row r="77" spans="1:20">
      <c r="A77" t="s">
        <v>860</v>
      </c>
      <c r="B77" t="s">
        <v>30</v>
      </c>
      <c r="C77" t="s">
        <v>37</v>
      </c>
      <c r="D77" t="s">
        <v>37</v>
      </c>
      <c r="E77" t="s">
        <v>29</v>
      </c>
      <c r="F77" t="b">
        <f>C77=D77</f>
        <v>1</v>
      </c>
      <c r="I77" t="s">
        <v>944</v>
      </c>
      <c r="J77" s="29" t="s">
        <v>37</v>
      </c>
      <c r="K77" s="29" t="s">
        <v>37</v>
      </c>
      <c r="L77" t="s">
        <v>37</v>
      </c>
      <c r="M77" t="s">
        <v>37</v>
      </c>
      <c r="N77" s="1" t="s">
        <v>37</v>
      </c>
      <c r="P77" t="s">
        <v>36</v>
      </c>
      <c r="Q77" t="s">
        <v>35</v>
      </c>
      <c r="R77" t="b">
        <f>J77=M77</f>
        <v>1</v>
      </c>
      <c r="S77" s="39"/>
      <c r="T77" s="29" t="b">
        <f>J77=K77</f>
        <v>1</v>
      </c>
    </row>
    <row r="78" spans="1:20">
      <c r="A78" t="s">
        <v>858</v>
      </c>
      <c r="B78" t="s">
        <v>30</v>
      </c>
      <c r="C78" t="s">
        <v>37</v>
      </c>
      <c r="D78" t="s">
        <v>45</v>
      </c>
      <c r="E78" t="s">
        <v>54</v>
      </c>
      <c r="F78" t="b">
        <f>C78=D78</f>
        <v>0</v>
      </c>
      <c r="G78" t="s">
        <v>3388</v>
      </c>
      <c r="I78" t="s">
        <v>860</v>
      </c>
      <c r="J78" s="29" t="s">
        <v>37</v>
      </c>
      <c r="K78" s="29" t="s">
        <v>37</v>
      </c>
      <c r="L78" t="s">
        <v>37</v>
      </c>
      <c r="M78" t="s">
        <v>37</v>
      </c>
      <c r="N78" s="1" t="s">
        <v>37</v>
      </c>
      <c r="P78" t="s">
        <v>30</v>
      </c>
      <c r="Q78" t="s">
        <v>29</v>
      </c>
      <c r="R78" t="b">
        <f>J78=M78</f>
        <v>1</v>
      </c>
      <c r="S78" s="39"/>
      <c r="T78" s="29" t="b">
        <f>J78=K78</f>
        <v>1</v>
      </c>
    </row>
    <row r="79" spans="1:20">
      <c r="A79" t="s">
        <v>958</v>
      </c>
      <c r="B79" t="s">
        <v>30</v>
      </c>
      <c r="C79" t="s">
        <v>37</v>
      </c>
      <c r="D79" t="s">
        <v>37</v>
      </c>
      <c r="E79" t="s">
        <v>29</v>
      </c>
      <c r="F79" t="b">
        <f>C79=D79</f>
        <v>1</v>
      </c>
      <c r="I79" t="s">
        <v>858</v>
      </c>
      <c r="J79" s="29" t="s">
        <v>45</v>
      </c>
      <c r="K79" s="29" t="s">
        <v>31</v>
      </c>
      <c r="L79" t="s">
        <v>45</v>
      </c>
      <c r="M79" t="s">
        <v>37</v>
      </c>
      <c r="N79" s="1" t="s">
        <v>31</v>
      </c>
      <c r="P79" t="s">
        <v>30</v>
      </c>
      <c r="Q79" t="s">
        <v>54</v>
      </c>
      <c r="R79" t="b">
        <f>J79=M79</f>
        <v>0</v>
      </c>
      <c r="S79" s="39" t="s">
        <v>3373</v>
      </c>
      <c r="T79" s="29" t="b">
        <f>J79=K79</f>
        <v>0</v>
      </c>
    </row>
    <row r="80" spans="1:20">
      <c r="A80" t="s">
        <v>926</v>
      </c>
      <c r="B80" t="s">
        <v>30</v>
      </c>
      <c r="C80" t="s">
        <v>2271</v>
      </c>
      <c r="D80" t="s">
        <v>2271</v>
      </c>
      <c r="E80" t="s">
        <v>29</v>
      </c>
      <c r="F80" t="b">
        <f>C80=D80</f>
        <v>1</v>
      </c>
      <c r="I80" t="s">
        <v>958</v>
      </c>
      <c r="J80" s="29" t="s">
        <v>31</v>
      </c>
      <c r="K80" s="29" t="s">
        <v>31</v>
      </c>
      <c r="L80" t="s">
        <v>31</v>
      </c>
      <c r="M80" t="s">
        <v>31</v>
      </c>
      <c r="N80" s="1" t="s">
        <v>31</v>
      </c>
      <c r="P80" t="s">
        <v>30</v>
      </c>
      <c r="Q80" t="s">
        <v>29</v>
      </c>
      <c r="R80" t="b">
        <f>J80=M80</f>
        <v>1</v>
      </c>
      <c r="S80" s="39"/>
      <c r="T80" s="29" t="b">
        <f>J80=K80</f>
        <v>1</v>
      </c>
    </row>
    <row r="81" spans="1:21">
      <c r="A81" t="s">
        <v>956</v>
      </c>
      <c r="B81" t="s">
        <v>30</v>
      </c>
      <c r="C81" t="s">
        <v>45</v>
      </c>
      <c r="D81" t="s">
        <v>45</v>
      </c>
      <c r="E81" t="s">
        <v>35</v>
      </c>
      <c r="F81" t="b">
        <f>C81=D81</f>
        <v>1</v>
      </c>
      <c r="G81" t="s">
        <v>3361</v>
      </c>
      <c r="I81" t="s">
        <v>926</v>
      </c>
      <c r="J81" s="29" t="s">
        <v>868</v>
      </c>
      <c r="K81" s="29" t="s">
        <v>868</v>
      </c>
      <c r="L81" t="s">
        <v>868</v>
      </c>
      <c r="M81" t="s">
        <v>868</v>
      </c>
      <c r="N81" s="1" t="s">
        <v>868</v>
      </c>
      <c r="P81" t="s">
        <v>30</v>
      </c>
      <c r="Q81" t="s">
        <v>29</v>
      </c>
      <c r="R81" t="b">
        <f>J81=M81</f>
        <v>1</v>
      </c>
      <c r="S81" s="39"/>
      <c r="T81" s="29" t="b">
        <f>J81=K81</f>
        <v>1</v>
      </c>
    </row>
    <row r="82" spans="1:21">
      <c r="A82" t="s">
        <v>924</v>
      </c>
      <c r="B82" t="s">
        <v>36</v>
      </c>
      <c r="C82" t="s">
        <v>37</v>
      </c>
      <c r="D82" t="s">
        <v>37</v>
      </c>
      <c r="E82" t="s">
        <v>35</v>
      </c>
      <c r="F82" t="b">
        <f>C82=D82</f>
        <v>1</v>
      </c>
      <c r="I82" t="s">
        <v>956</v>
      </c>
      <c r="J82" s="29" t="s">
        <v>45</v>
      </c>
      <c r="K82" s="29" t="s">
        <v>45</v>
      </c>
      <c r="L82" t="s">
        <v>45</v>
      </c>
      <c r="M82" t="s">
        <v>45</v>
      </c>
      <c r="N82" s="1" t="s">
        <v>45</v>
      </c>
      <c r="P82" t="s">
        <v>30</v>
      </c>
      <c r="Q82" t="s">
        <v>35</v>
      </c>
      <c r="R82" t="b">
        <f>J82=M82</f>
        <v>1</v>
      </c>
      <c r="S82" s="39"/>
      <c r="T82" s="29" t="b">
        <f>J82=K82</f>
        <v>1</v>
      </c>
    </row>
    <row r="83" spans="1:21">
      <c r="A83" t="s">
        <v>863</v>
      </c>
      <c r="B83" t="s">
        <v>36</v>
      </c>
      <c r="C83" t="s">
        <v>37</v>
      </c>
      <c r="D83" t="s">
        <v>37</v>
      </c>
      <c r="E83" t="s">
        <v>42</v>
      </c>
      <c r="F83" t="b">
        <f>C83=D83</f>
        <v>1</v>
      </c>
      <c r="I83" t="s">
        <v>924</v>
      </c>
      <c r="J83" s="29" t="s">
        <v>37</v>
      </c>
      <c r="K83" s="29" t="s">
        <v>37</v>
      </c>
      <c r="L83" t="s">
        <v>37</v>
      </c>
      <c r="M83" t="s">
        <v>37</v>
      </c>
      <c r="N83" s="1" t="s">
        <v>37</v>
      </c>
      <c r="P83" t="s">
        <v>36</v>
      </c>
      <c r="Q83" t="s">
        <v>35</v>
      </c>
      <c r="R83" t="b">
        <f>J83=M83</f>
        <v>1</v>
      </c>
      <c r="S83" s="39"/>
      <c r="T83" s="29" t="b">
        <f>J83=K83</f>
        <v>1</v>
      </c>
    </row>
    <row r="84" spans="1:21">
      <c r="A84" t="s">
        <v>867</v>
      </c>
      <c r="B84" t="s">
        <v>30</v>
      </c>
      <c r="C84" t="s">
        <v>2271</v>
      </c>
      <c r="D84" t="s">
        <v>2271</v>
      </c>
      <c r="E84" t="s">
        <v>29</v>
      </c>
      <c r="F84" t="b">
        <f>C84=D84</f>
        <v>1</v>
      </c>
      <c r="I84" t="s">
        <v>863</v>
      </c>
      <c r="J84" s="29" t="s">
        <v>37</v>
      </c>
      <c r="K84" s="29" t="s">
        <v>37</v>
      </c>
      <c r="L84" t="s">
        <v>37</v>
      </c>
      <c r="M84" t="s">
        <v>37</v>
      </c>
      <c r="N84" s="1" t="s">
        <v>37</v>
      </c>
      <c r="P84" t="s">
        <v>36</v>
      </c>
      <c r="Q84" t="s">
        <v>42</v>
      </c>
      <c r="R84" t="b">
        <f>J84=M84</f>
        <v>1</v>
      </c>
      <c r="S84" s="39"/>
      <c r="T84" s="29" t="b">
        <f>J84=K84</f>
        <v>1</v>
      </c>
    </row>
    <row r="85" spans="1:21">
      <c r="A85" t="s">
        <v>857</v>
      </c>
      <c r="B85" t="s">
        <v>30</v>
      </c>
      <c r="C85" t="s">
        <v>45</v>
      </c>
      <c r="D85" t="s">
        <v>45</v>
      </c>
      <c r="E85" t="s">
        <v>29</v>
      </c>
      <c r="F85" t="b">
        <f>C85=D85</f>
        <v>1</v>
      </c>
      <c r="I85" t="s">
        <v>867</v>
      </c>
      <c r="J85" s="29" t="s">
        <v>868</v>
      </c>
      <c r="K85" s="29" t="s">
        <v>868</v>
      </c>
      <c r="L85" t="s">
        <v>868</v>
      </c>
      <c r="M85" t="s">
        <v>868</v>
      </c>
      <c r="N85" s="1" t="s">
        <v>868</v>
      </c>
      <c r="P85" t="s">
        <v>30</v>
      </c>
      <c r="Q85" t="s">
        <v>29</v>
      </c>
      <c r="R85" t="b">
        <f>J85=M85</f>
        <v>1</v>
      </c>
      <c r="S85" s="39"/>
      <c r="T85" s="29" t="b">
        <f>J85=K85</f>
        <v>1</v>
      </c>
    </row>
    <row r="86" spans="1:21">
      <c r="A86" t="s">
        <v>882</v>
      </c>
      <c r="B86" t="s">
        <v>30</v>
      </c>
      <c r="C86" t="s">
        <v>37</v>
      </c>
      <c r="D86" t="s">
        <v>37</v>
      </c>
      <c r="E86" t="s">
        <v>54</v>
      </c>
      <c r="F86" t="b">
        <f>C86=D86</f>
        <v>1</v>
      </c>
      <c r="I86" t="s">
        <v>857</v>
      </c>
      <c r="J86" s="29" t="s">
        <v>45</v>
      </c>
      <c r="K86" s="29" t="s">
        <v>31</v>
      </c>
      <c r="L86" t="s">
        <v>45</v>
      </c>
      <c r="M86" t="s">
        <v>45</v>
      </c>
      <c r="N86" s="1" t="s">
        <v>31</v>
      </c>
      <c r="P86" t="s">
        <v>30</v>
      </c>
      <c r="Q86" t="s">
        <v>29</v>
      </c>
      <c r="R86" t="b">
        <f>J86=M86</f>
        <v>1</v>
      </c>
      <c r="S86" s="39"/>
      <c r="T86" s="29" t="b">
        <f>J86=K86</f>
        <v>0</v>
      </c>
    </row>
    <row r="87" spans="1:21">
      <c r="A87" t="s">
        <v>873</v>
      </c>
      <c r="B87" t="s">
        <v>30</v>
      </c>
      <c r="C87" t="s">
        <v>45</v>
      </c>
      <c r="D87" t="s">
        <v>45</v>
      </c>
      <c r="E87" t="s">
        <v>29</v>
      </c>
      <c r="F87" t="b">
        <f>C87=D87</f>
        <v>1</v>
      </c>
      <c r="I87" t="s">
        <v>882</v>
      </c>
      <c r="J87" s="29" t="s">
        <v>37</v>
      </c>
      <c r="K87" s="29" t="s">
        <v>45</v>
      </c>
      <c r="L87" t="s">
        <v>37</v>
      </c>
      <c r="M87" t="s">
        <v>37</v>
      </c>
      <c r="N87" s="1" t="s">
        <v>45</v>
      </c>
      <c r="P87" t="s">
        <v>30</v>
      </c>
      <c r="Q87" t="s">
        <v>54</v>
      </c>
      <c r="R87" t="b">
        <f>J87=M87</f>
        <v>1</v>
      </c>
      <c r="S87" s="39"/>
      <c r="T87" s="29" t="b">
        <f>J87=K87</f>
        <v>0</v>
      </c>
    </row>
    <row r="88" spans="1:21">
      <c r="A88" t="s">
        <v>859</v>
      </c>
      <c r="B88" t="s">
        <v>36</v>
      </c>
      <c r="C88" t="s">
        <v>37</v>
      </c>
      <c r="D88" t="s">
        <v>37</v>
      </c>
      <c r="E88" t="s">
        <v>35</v>
      </c>
      <c r="F88" t="b">
        <f>C88=D88</f>
        <v>1</v>
      </c>
      <c r="I88" t="s">
        <v>873</v>
      </c>
      <c r="J88" s="29" t="s">
        <v>45</v>
      </c>
      <c r="K88" s="29" t="s">
        <v>31</v>
      </c>
      <c r="L88" t="s">
        <v>45</v>
      </c>
      <c r="M88" t="s">
        <v>45</v>
      </c>
      <c r="N88" s="1" t="s">
        <v>31</v>
      </c>
      <c r="P88" t="s">
        <v>30</v>
      </c>
      <c r="Q88" t="s">
        <v>29</v>
      </c>
      <c r="R88" t="b">
        <f>J88=M88</f>
        <v>1</v>
      </c>
      <c r="S88" s="39"/>
      <c r="T88" s="29" t="b">
        <f>J88=K88</f>
        <v>0</v>
      </c>
    </row>
    <row r="89" spans="1:21">
      <c r="A89" t="s">
        <v>887</v>
      </c>
      <c r="B89" t="s">
        <v>30</v>
      </c>
      <c r="C89" t="s">
        <v>37</v>
      </c>
      <c r="D89" t="s">
        <v>37</v>
      </c>
      <c r="E89" t="s">
        <v>29</v>
      </c>
      <c r="F89" t="b">
        <f>C89=D89</f>
        <v>1</v>
      </c>
      <c r="I89" t="s">
        <v>859</v>
      </c>
      <c r="J89" s="29" t="s">
        <v>49</v>
      </c>
      <c r="K89" s="29" t="s">
        <v>49</v>
      </c>
      <c r="L89" t="s">
        <v>49</v>
      </c>
      <c r="M89" t="s">
        <v>37</v>
      </c>
      <c r="N89" s="1" t="s">
        <v>37</v>
      </c>
      <c r="P89" t="s">
        <v>36</v>
      </c>
      <c r="Q89" t="s">
        <v>35</v>
      </c>
      <c r="R89" t="b">
        <f>J89=M89</f>
        <v>0</v>
      </c>
      <c r="S89" s="39" t="s">
        <v>3389</v>
      </c>
      <c r="T89" s="29" t="b">
        <f>J89=K89</f>
        <v>1</v>
      </c>
    </row>
    <row r="90" spans="1:21">
      <c r="A90" t="s">
        <v>909</v>
      </c>
      <c r="B90" t="s">
        <v>30</v>
      </c>
      <c r="C90" t="s">
        <v>45</v>
      </c>
      <c r="D90" t="s">
        <v>45</v>
      </c>
      <c r="E90" t="s">
        <v>29</v>
      </c>
      <c r="F90" t="b">
        <f>C90=D90</f>
        <v>1</v>
      </c>
      <c r="G90" s="5" t="s">
        <v>3361</v>
      </c>
      <c r="I90" t="s">
        <v>887</v>
      </c>
      <c r="J90" s="29" t="s">
        <v>37</v>
      </c>
      <c r="K90" s="29" t="s">
        <v>37</v>
      </c>
      <c r="L90" t="s">
        <v>37</v>
      </c>
      <c r="M90" t="s">
        <v>37</v>
      </c>
      <c r="N90" s="1" t="s">
        <v>37</v>
      </c>
      <c r="P90" t="s">
        <v>30</v>
      </c>
      <c r="Q90" t="s">
        <v>29</v>
      </c>
      <c r="R90" t="b">
        <f>J90=M90</f>
        <v>1</v>
      </c>
      <c r="S90" s="39"/>
      <c r="T90" s="29" t="b">
        <f>J90=K90</f>
        <v>1</v>
      </c>
    </row>
    <row r="91" spans="1:21">
      <c r="A91" t="s">
        <v>911</v>
      </c>
      <c r="B91" t="s">
        <v>30</v>
      </c>
      <c r="C91" t="s">
        <v>2271</v>
      </c>
      <c r="D91" t="s">
        <v>2271</v>
      </c>
      <c r="E91" t="s">
        <v>71</v>
      </c>
      <c r="F91" t="b">
        <f>C91=D91</f>
        <v>1</v>
      </c>
      <c r="I91" t="s">
        <v>909</v>
      </c>
      <c r="J91" s="29" t="s">
        <v>45</v>
      </c>
      <c r="K91" s="29" t="s">
        <v>31</v>
      </c>
      <c r="L91" t="s">
        <v>45</v>
      </c>
      <c r="M91" t="s">
        <v>45</v>
      </c>
      <c r="N91" s="1" t="s">
        <v>31</v>
      </c>
      <c r="P91" t="s">
        <v>30</v>
      </c>
      <c r="Q91" t="s">
        <v>29</v>
      </c>
      <c r="R91" t="b">
        <f>J91=M91</f>
        <v>1</v>
      </c>
      <c r="T91" s="29" t="b">
        <f>J91=K91</f>
        <v>0</v>
      </c>
      <c r="U91" s="39"/>
    </row>
    <row r="92" spans="1:21">
      <c r="A92" t="s">
        <v>923</v>
      </c>
      <c r="B92" t="s">
        <v>30</v>
      </c>
      <c r="C92" t="s">
        <v>37</v>
      </c>
      <c r="D92" t="s">
        <v>37</v>
      </c>
      <c r="E92" t="s">
        <v>29</v>
      </c>
      <c r="F92" t="b">
        <f>C92=D92</f>
        <v>1</v>
      </c>
      <c r="I92" t="s">
        <v>911</v>
      </c>
      <c r="J92" s="29" t="s">
        <v>868</v>
      </c>
      <c r="K92" s="29" t="s">
        <v>868</v>
      </c>
      <c r="L92" t="s">
        <v>868</v>
      </c>
      <c r="M92" t="s">
        <v>868</v>
      </c>
      <c r="N92" s="1" t="s">
        <v>868</v>
      </c>
      <c r="P92" t="s">
        <v>30</v>
      </c>
      <c r="Q92" t="s">
        <v>71</v>
      </c>
      <c r="R92" t="b">
        <f>J92=M92</f>
        <v>1</v>
      </c>
      <c r="S92" s="39"/>
      <c r="T92" s="29" t="b">
        <f>J92=K92</f>
        <v>1</v>
      </c>
    </row>
    <row r="93" spans="1:21">
      <c r="A93" t="s">
        <v>929</v>
      </c>
      <c r="B93" t="s">
        <v>30</v>
      </c>
      <c r="C93" t="s">
        <v>2271</v>
      </c>
      <c r="D93" t="s">
        <v>2271</v>
      </c>
      <c r="E93" t="s">
        <v>29</v>
      </c>
      <c r="F93" t="b">
        <f>C93=D93</f>
        <v>1</v>
      </c>
      <c r="I93" t="s">
        <v>923</v>
      </c>
      <c r="J93" s="29" t="s">
        <v>37</v>
      </c>
      <c r="K93" s="29" t="s">
        <v>37</v>
      </c>
      <c r="L93" t="s">
        <v>37</v>
      </c>
      <c r="M93" t="s">
        <v>37</v>
      </c>
      <c r="N93" s="1" t="s">
        <v>37</v>
      </c>
      <c r="P93" t="s">
        <v>30</v>
      </c>
      <c r="Q93" t="s">
        <v>29</v>
      </c>
      <c r="R93" t="b">
        <f>J93=M93</f>
        <v>1</v>
      </c>
      <c r="S93" s="39"/>
      <c r="T93" s="29" t="b">
        <f>J93=K93</f>
        <v>1</v>
      </c>
    </row>
    <row r="94" spans="1:21">
      <c r="A94" t="s">
        <v>896</v>
      </c>
      <c r="B94" t="s">
        <v>36</v>
      </c>
      <c r="C94" t="s">
        <v>49</v>
      </c>
      <c r="D94" t="s">
        <v>49</v>
      </c>
      <c r="E94" t="s">
        <v>42</v>
      </c>
      <c r="F94" t="b">
        <f>C94=D94</f>
        <v>1</v>
      </c>
      <c r="I94" t="s">
        <v>929</v>
      </c>
      <c r="J94" s="29" t="s">
        <v>868</v>
      </c>
      <c r="K94" s="29" t="s">
        <v>868</v>
      </c>
      <c r="L94" t="s">
        <v>868</v>
      </c>
      <c r="M94" t="s">
        <v>868</v>
      </c>
      <c r="N94" s="1" t="s">
        <v>868</v>
      </c>
      <c r="P94" t="s">
        <v>30</v>
      </c>
      <c r="Q94" t="s">
        <v>29</v>
      </c>
      <c r="R94" t="b">
        <f>J94=M94</f>
        <v>1</v>
      </c>
      <c r="S94" s="39"/>
      <c r="T94" s="29" t="b">
        <f>J94=K94</f>
        <v>1</v>
      </c>
    </row>
    <row r="95" spans="1:21">
      <c r="A95" t="s">
        <v>889</v>
      </c>
      <c r="B95" t="s">
        <v>36</v>
      </c>
      <c r="C95" t="s">
        <v>49</v>
      </c>
      <c r="D95" t="s">
        <v>49</v>
      </c>
      <c r="E95" t="s">
        <v>54</v>
      </c>
      <c r="F95" t="b">
        <f>C95=D95</f>
        <v>1</v>
      </c>
      <c r="I95" t="s">
        <v>896</v>
      </c>
      <c r="J95" s="29" t="s">
        <v>49</v>
      </c>
      <c r="K95" s="29" t="s">
        <v>49</v>
      </c>
      <c r="L95" t="s">
        <v>49</v>
      </c>
      <c r="M95" t="s">
        <v>49</v>
      </c>
      <c r="N95" s="1" t="s">
        <v>49</v>
      </c>
      <c r="P95" s="5" t="s">
        <v>36</v>
      </c>
      <c r="Q95" s="5" t="s">
        <v>42</v>
      </c>
      <c r="R95" t="b">
        <f>J95=M95</f>
        <v>1</v>
      </c>
      <c r="S95" s="39"/>
      <c r="T95" s="29" t="b">
        <f>J95=K95</f>
        <v>1</v>
      </c>
    </row>
    <row r="96" spans="1:21">
      <c r="A96" t="s">
        <v>905</v>
      </c>
      <c r="B96" t="s">
        <v>36</v>
      </c>
      <c r="C96" t="s">
        <v>49</v>
      </c>
      <c r="D96" t="s">
        <v>49</v>
      </c>
      <c r="E96" t="s">
        <v>35</v>
      </c>
      <c r="F96" t="b">
        <f>C96=D96</f>
        <v>1</v>
      </c>
      <c r="I96" t="s">
        <v>889</v>
      </c>
      <c r="J96" s="29" t="s">
        <v>49</v>
      </c>
      <c r="K96" s="29" t="s">
        <v>49</v>
      </c>
      <c r="L96" t="s">
        <v>49</v>
      </c>
      <c r="M96" t="s">
        <v>49</v>
      </c>
      <c r="N96" s="1" t="s">
        <v>49</v>
      </c>
      <c r="P96" t="s">
        <v>36</v>
      </c>
      <c r="Q96" t="s">
        <v>54</v>
      </c>
      <c r="R96" t="b">
        <f>J96=M96</f>
        <v>1</v>
      </c>
      <c r="S96" s="39"/>
      <c r="T96" s="29" t="b">
        <f>J96=K96</f>
        <v>1</v>
      </c>
    </row>
    <row r="97" spans="1:20">
      <c r="A97" t="s">
        <v>941</v>
      </c>
      <c r="B97" t="s">
        <v>36</v>
      </c>
      <c r="C97" t="s">
        <v>49</v>
      </c>
      <c r="D97" t="s">
        <v>49</v>
      </c>
      <c r="E97" t="s">
        <v>35</v>
      </c>
      <c r="F97" t="b">
        <f>C97=D97</f>
        <v>1</v>
      </c>
      <c r="I97" t="s">
        <v>905</v>
      </c>
      <c r="J97" s="29" t="s">
        <v>49</v>
      </c>
      <c r="K97" s="29" t="s">
        <v>49</v>
      </c>
      <c r="L97" t="s">
        <v>49</v>
      </c>
      <c r="M97" t="s">
        <v>49</v>
      </c>
      <c r="N97" s="1" t="s">
        <v>49</v>
      </c>
      <c r="P97" t="s">
        <v>36</v>
      </c>
      <c r="Q97" t="s">
        <v>35</v>
      </c>
      <c r="R97" t="b">
        <f>J97=M97</f>
        <v>1</v>
      </c>
      <c r="S97" s="39"/>
      <c r="T97" s="29" t="b">
        <f>J97=K97</f>
        <v>1</v>
      </c>
    </row>
    <row r="98" spans="1:20">
      <c r="A98" t="s">
        <v>879</v>
      </c>
      <c r="B98" t="s">
        <v>36</v>
      </c>
      <c r="C98" t="s">
        <v>37</v>
      </c>
      <c r="D98" t="s">
        <v>37</v>
      </c>
      <c r="E98" t="s">
        <v>29</v>
      </c>
      <c r="F98" t="b">
        <f>C98=D98</f>
        <v>1</v>
      </c>
      <c r="I98" t="s">
        <v>941</v>
      </c>
      <c r="J98" s="29" t="s">
        <v>37</v>
      </c>
      <c r="K98" s="29" t="s">
        <v>37</v>
      </c>
      <c r="L98" t="s">
        <v>37</v>
      </c>
      <c r="M98" t="s">
        <v>37</v>
      </c>
      <c r="N98" s="1" t="s">
        <v>37</v>
      </c>
      <c r="P98" t="s">
        <v>36</v>
      </c>
      <c r="Q98" t="s">
        <v>35</v>
      </c>
      <c r="R98" t="b">
        <f>J98=M98</f>
        <v>1</v>
      </c>
      <c r="S98" s="39"/>
      <c r="T98" s="29" t="b">
        <f>J98=K98</f>
        <v>1</v>
      </c>
    </row>
    <row r="99" spans="1:20">
      <c r="A99" t="s">
        <v>862</v>
      </c>
      <c r="B99" t="s">
        <v>30</v>
      </c>
      <c r="C99" t="s">
        <v>37</v>
      </c>
      <c r="D99" t="s">
        <v>37</v>
      </c>
      <c r="E99" t="s">
        <v>60</v>
      </c>
      <c r="F99" t="b">
        <f>C99=D99</f>
        <v>1</v>
      </c>
      <c r="I99" t="s">
        <v>879</v>
      </c>
      <c r="J99" s="29" t="s">
        <v>37</v>
      </c>
      <c r="K99" s="29" t="s">
        <v>37</v>
      </c>
      <c r="L99" t="s">
        <v>37</v>
      </c>
      <c r="M99" t="s">
        <v>37</v>
      </c>
      <c r="N99" s="1" t="s">
        <v>37</v>
      </c>
      <c r="P99" t="s">
        <v>36</v>
      </c>
      <c r="Q99" t="s">
        <v>29</v>
      </c>
      <c r="R99" t="b">
        <f>J99=M99</f>
        <v>1</v>
      </c>
      <c r="S99" s="39"/>
      <c r="T99" s="29" t="b">
        <f>J99=K99</f>
        <v>1</v>
      </c>
    </row>
    <row r="100" spans="1:20">
      <c r="A100" t="s">
        <v>902</v>
      </c>
      <c r="B100" t="s">
        <v>36</v>
      </c>
      <c r="C100" t="s">
        <v>49</v>
      </c>
      <c r="D100" t="s">
        <v>49</v>
      </c>
      <c r="E100" t="s">
        <v>35</v>
      </c>
      <c r="F100" t="b">
        <f>C100=D100</f>
        <v>1</v>
      </c>
      <c r="G100" t="s">
        <v>3390</v>
      </c>
      <c r="I100" t="s">
        <v>862</v>
      </c>
      <c r="J100" s="29" t="s">
        <v>37</v>
      </c>
      <c r="K100" s="29" t="s">
        <v>37</v>
      </c>
      <c r="L100" t="s">
        <v>37</v>
      </c>
      <c r="M100" t="s">
        <v>37</v>
      </c>
      <c r="N100" s="1" t="s">
        <v>37</v>
      </c>
      <c r="P100" t="s">
        <v>36</v>
      </c>
      <c r="Q100" t="s">
        <v>60</v>
      </c>
      <c r="R100" t="b">
        <f>J100=M100</f>
        <v>1</v>
      </c>
      <c r="S100" s="39"/>
      <c r="T100" s="29" t="b">
        <f>J100=K100</f>
        <v>1</v>
      </c>
    </row>
    <row r="101" spans="1:20">
      <c r="A101" t="s">
        <v>954</v>
      </c>
      <c r="B101" t="s">
        <v>36</v>
      </c>
      <c r="C101" t="s">
        <v>49</v>
      </c>
      <c r="D101" t="s">
        <v>49</v>
      </c>
      <c r="E101" t="s">
        <v>35</v>
      </c>
      <c r="F101" t="b">
        <f>C101=D101</f>
        <v>1</v>
      </c>
      <c r="G101" t="s">
        <v>3391</v>
      </c>
      <c r="I101" t="s">
        <v>902</v>
      </c>
      <c r="J101" s="29" t="s">
        <v>49</v>
      </c>
      <c r="K101" s="29" t="s">
        <v>49</v>
      </c>
      <c r="L101" t="s">
        <v>49</v>
      </c>
      <c r="M101" t="s">
        <v>49</v>
      </c>
      <c r="N101" s="1" t="s">
        <v>49</v>
      </c>
      <c r="P101" t="s">
        <v>36</v>
      </c>
      <c r="Q101" t="s">
        <v>35</v>
      </c>
      <c r="R101" t="b">
        <f>J101=M101</f>
        <v>1</v>
      </c>
      <c r="S101" s="39"/>
      <c r="T101" s="29" t="b">
        <f>J101=K101</f>
        <v>1</v>
      </c>
    </row>
    <row r="102" spans="1:20">
      <c r="A102" t="s">
        <v>874</v>
      </c>
      <c r="B102" t="s">
        <v>36</v>
      </c>
      <c r="C102" t="s">
        <v>49</v>
      </c>
      <c r="D102" t="s">
        <v>49</v>
      </c>
      <c r="E102" t="s">
        <v>71</v>
      </c>
      <c r="F102" t="b">
        <f>C102=D102</f>
        <v>1</v>
      </c>
      <c r="I102" t="s">
        <v>954</v>
      </c>
      <c r="J102" s="29" t="s">
        <v>37</v>
      </c>
      <c r="K102" s="29" t="s">
        <v>37</v>
      </c>
      <c r="L102" t="s">
        <v>37</v>
      </c>
      <c r="M102" t="s">
        <v>49</v>
      </c>
      <c r="N102" s="1" t="s">
        <v>49</v>
      </c>
      <c r="P102" t="s">
        <v>36</v>
      </c>
      <c r="Q102" t="s">
        <v>35</v>
      </c>
      <c r="R102" t="b">
        <f>J102=M102</f>
        <v>0</v>
      </c>
      <c r="S102" s="39" t="s">
        <v>3373</v>
      </c>
      <c r="T102" s="29" t="b">
        <f>J102=K102</f>
        <v>1</v>
      </c>
    </row>
    <row r="103" spans="1:20">
      <c r="A103" t="s">
        <v>897</v>
      </c>
      <c r="B103" t="s">
        <v>36</v>
      </c>
      <c r="C103" t="s">
        <v>49</v>
      </c>
      <c r="D103" t="s">
        <v>49</v>
      </c>
      <c r="E103" t="s">
        <v>42</v>
      </c>
      <c r="F103" t="b">
        <f>C103=D103</f>
        <v>1</v>
      </c>
      <c r="I103" t="s">
        <v>874</v>
      </c>
      <c r="J103" s="29" t="s">
        <v>49</v>
      </c>
      <c r="K103" s="29" t="s">
        <v>49</v>
      </c>
      <c r="L103" t="s">
        <v>49</v>
      </c>
      <c r="M103" t="s">
        <v>49</v>
      </c>
      <c r="N103" s="1" t="s">
        <v>49</v>
      </c>
      <c r="P103" t="s">
        <v>36</v>
      </c>
      <c r="Q103" t="s">
        <v>71</v>
      </c>
      <c r="R103" t="b">
        <f>J103=M103</f>
        <v>1</v>
      </c>
      <c r="S103" s="39"/>
      <c r="T103" s="29" t="b">
        <f>J103=K103</f>
        <v>1</v>
      </c>
    </row>
    <row r="104" spans="1:20">
      <c r="A104" t="s">
        <v>898</v>
      </c>
      <c r="B104" t="s">
        <v>36</v>
      </c>
      <c r="C104" t="s">
        <v>49</v>
      </c>
      <c r="D104" t="s">
        <v>49</v>
      </c>
      <c r="E104" t="s">
        <v>35</v>
      </c>
      <c r="F104" t="b">
        <f>C104=D104</f>
        <v>1</v>
      </c>
      <c r="I104" t="s">
        <v>897</v>
      </c>
      <c r="J104" s="29" t="s">
        <v>49</v>
      </c>
      <c r="K104" s="29" t="s">
        <v>49</v>
      </c>
      <c r="L104" t="s">
        <v>49</v>
      </c>
      <c r="M104" t="s">
        <v>49</v>
      </c>
      <c r="N104" s="1" t="s">
        <v>49</v>
      </c>
      <c r="P104" t="s">
        <v>36</v>
      </c>
      <c r="Q104" t="s">
        <v>42</v>
      </c>
      <c r="R104" t="b">
        <f>J104=M104</f>
        <v>1</v>
      </c>
      <c r="S104" s="39"/>
      <c r="T104" s="29" t="b">
        <f>J104=K104</f>
        <v>1</v>
      </c>
    </row>
    <row r="105" spans="1:20">
      <c r="A105" t="s">
        <v>901</v>
      </c>
      <c r="B105" t="s">
        <v>36</v>
      </c>
      <c r="C105" t="s">
        <v>49</v>
      </c>
      <c r="D105" t="s">
        <v>49</v>
      </c>
      <c r="E105" t="s">
        <v>60</v>
      </c>
      <c r="F105" t="b">
        <f>C105=D105</f>
        <v>1</v>
      </c>
      <c r="I105" t="s">
        <v>898</v>
      </c>
      <c r="J105" s="29" t="s">
        <v>49</v>
      </c>
      <c r="K105" s="29" t="s">
        <v>49</v>
      </c>
      <c r="L105" t="s">
        <v>49</v>
      </c>
      <c r="M105" t="s">
        <v>49</v>
      </c>
      <c r="N105" s="1" t="s">
        <v>49</v>
      </c>
      <c r="P105" t="s">
        <v>36</v>
      </c>
      <c r="Q105" t="s">
        <v>35</v>
      </c>
      <c r="R105" t="b">
        <f>J105=M105</f>
        <v>1</v>
      </c>
      <c r="S105" s="39"/>
      <c r="T105" s="29" t="b">
        <f>J105=K105</f>
        <v>1</v>
      </c>
    </row>
    <row r="106" spans="1:20">
      <c r="A106" t="s">
        <v>948</v>
      </c>
      <c r="B106" t="s">
        <v>36</v>
      </c>
      <c r="C106" t="s">
        <v>49</v>
      </c>
      <c r="D106" t="s">
        <v>49</v>
      </c>
      <c r="E106" t="s">
        <v>35</v>
      </c>
      <c r="F106" t="b">
        <f>C106=D106</f>
        <v>1</v>
      </c>
      <c r="I106" t="s">
        <v>901</v>
      </c>
      <c r="J106" s="29" t="s">
        <v>49</v>
      </c>
      <c r="K106" s="29" t="s">
        <v>49</v>
      </c>
      <c r="L106" t="s">
        <v>49</v>
      </c>
      <c r="M106" t="s">
        <v>49</v>
      </c>
      <c r="N106" s="1" t="s">
        <v>49</v>
      </c>
      <c r="P106" t="s">
        <v>36</v>
      </c>
      <c r="Q106" t="s">
        <v>60</v>
      </c>
      <c r="R106" t="b">
        <f>J106=M106</f>
        <v>1</v>
      </c>
      <c r="S106" s="39"/>
      <c r="T106" s="29" t="b">
        <f>J106=K106</f>
        <v>1</v>
      </c>
    </row>
    <row r="107" spans="1:20">
      <c r="A107" t="s">
        <v>949</v>
      </c>
      <c r="B107" t="s">
        <v>36</v>
      </c>
      <c r="C107" t="s">
        <v>49</v>
      </c>
      <c r="D107" t="s">
        <v>49</v>
      </c>
      <c r="E107" t="s">
        <v>35</v>
      </c>
      <c r="F107" t="b">
        <f>C107=D107</f>
        <v>1</v>
      </c>
      <c r="I107" t="s">
        <v>948</v>
      </c>
      <c r="J107" s="29" t="s">
        <v>49</v>
      </c>
      <c r="K107" s="29" t="s">
        <v>49</v>
      </c>
      <c r="L107" t="s">
        <v>49</v>
      </c>
      <c r="M107" t="s">
        <v>49</v>
      </c>
      <c r="N107" s="1" t="s">
        <v>49</v>
      </c>
      <c r="P107" t="s">
        <v>36</v>
      </c>
      <c r="Q107" t="s">
        <v>35</v>
      </c>
      <c r="R107" t="b">
        <f>J107=M107</f>
        <v>1</v>
      </c>
      <c r="S107" s="39"/>
      <c r="T107" s="29" t="b">
        <f>J107=K107</f>
        <v>1</v>
      </c>
    </row>
    <row r="108" spans="1:20">
      <c r="I108" t="s">
        <v>949</v>
      </c>
      <c r="J108" s="29" t="s">
        <v>49</v>
      </c>
      <c r="K108" s="29" t="s">
        <v>49</v>
      </c>
      <c r="L108" t="s">
        <v>49</v>
      </c>
      <c r="M108" t="s">
        <v>49</v>
      </c>
      <c r="N108" s="1" t="s">
        <v>49</v>
      </c>
      <c r="P108" t="s">
        <v>36</v>
      </c>
      <c r="Q108" t="s">
        <v>35</v>
      </c>
      <c r="R108" t="b">
        <f>J108=M108</f>
        <v>1</v>
      </c>
      <c r="S108" s="39"/>
      <c r="T108" s="29" t="b">
        <f>J108=K108</f>
        <v>1</v>
      </c>
    </row>
    <row r="109" spans="1:20" ht="15" customHeight="1">
      <c r="J109" s="47"/>
      <c r="K109" s="47"/>
      <c r="S109" s="39"/>
    </row>
    <row r="110" spans="1:20" ht="15" customHeight="1">
      <c r="S110" s="39"/>
    </row>
    <row r="111" spans="1:20" ht="15" customHeight="1">
      <c r="F111" s="17"/>
      <c r="S111" s="39"/>
    </row>
    <row r="112" spans="1:20" ht="15" customHeight="1">
      <c r="S112" s="39"/>
    </row>
    <row r="113" spans="19:19" ht="15" customHeight="1">
      <c r="S113" s="39"/>
    </row>
    <row r="114" spans="19:19" ht="15" customHeight="1">
      <c r="S114" s="39"/>
    </row>
    <row r="115" spans="19:19" ht="15" customHeight="1">
      <c r="S115" s="39"/>
    </row>
    <row r="116" spans="19:19" ht="15" customHeight="1">
      <c r="S116" s="39"/>
    </row>
    <row r="117" spans="19:19" ht="15" customHeight="1">
      <c r="S117" s="39"/>
    </row>
    <row r="118" spans="19:19" ht="15" customHeight="1">
      <c r="S118" s="39"/>
    </row>
    <row r="119" spans="19:19" ht="15" customHeight="1">
      <c r="S119" s="39"/>
    </row>
    <row r="120" spans="19:19" ht="15" customHeight="1">
      <c r="S120" s="39"/>
    </row>
    <row r="121" spans="19:19" ht="15" customHeight="1">
      <c r="S121" s="39"/>
    </row>
    <row r="122" spans="19:19" ht="15" customHeight="1">
      <c r="S122" s="39"/>
    </row>
    <row r="123" spans="19:19" ht="15" customHeight="1">
      <c r="S123" s="39"/>
    </row>
    <row r="124" spans="19:19" ht="15" customHeight="1">
      <c r="S124" s="39"/>
    </row>
    <row r="125" spans="19:19" ht="15" customHeight="1">
      <c r="S125" s="39"/>
    </row>
    <row r="126" spans="19:19" ht="15" customHeight="1">
      <c r="S126" s="39"/>
    </row>
    <row r="127" spans="19:19" ht="15" customHeight="1">
      <c r="S127" s="39"/>
    </row>
    <row r="128" spans="19:19" ht="15" customHeight="1">
      <c r="S128" s="39"/>
    </row>
    <row r="129" spans="19:19" ht="15" customHeight="1">
      <c r="S129" s="39"/>
    </row>
    <row r="130" spans="19:19" ht="15" customHeight="1">
      <c r="S130" s="39"/>
    </row>
    <row r="131" spans="19:19" ht="15" customHeight="1">
      <c r="S131" s="39"/>
    </row>
    <row r="132" spans="19:19" ht="15" customHeight="1">
      <c r="S132" s="39"/>
    </row>
    <row r="133" spans="19:19" ht="15" customHeight="1">
      <c r="S133" s="39"/>
    </row>
    <row r="134" spans="19:19" ht="15" customHeight="1">
      <c r="S134" s="39"/>
    </row>
    <row r="135" spans="19:19" ht="15" customHeight="1">
      <c r="S135" s="39"/>
    </row>
  </sheetData>
  <autoFilter ref="A1:V108" xr:uid="{74ECB7F7-884C-40EA-BF86-B568BEA74645}"/>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6AFF7-18E4-40C6-86C5-CD41C717261A}">
  <sheetPr>
    <tabColor rgb="FFFFC000"/>
  </sheetPr>
  <dimension ref="A3:G19"/>
  <sheetViews>
    <sheetView workbookViewId="0">
      <selection activeCell="F24" sqref="F24"/>
    </sheetView>
  </sheetViews>
  <sheetFormatPr defaultRowHeight="14.45"/>
  <cols>
    <col min="1" max="1" width="20.7109375" bestFit="1" customWidth="1"/>
    <col min="2" max="2" width="21.5703125" bestFit="1" customWidth="1"/>
    <col min="3" max="3" width="21.140625" bestFit="1" customWidth="1"/>
    <col min="4" max="4" width="13.85546875" bestFit="1" customWidth="1"/>
    <col min="5" max="5" width="16.28515625" bestFit="1" customWidth="1"/>
    <col min="6" max="6" width="14.5703125" bestFit="1" customWidth="1"/>
    <col min="7" max="7" width="11.7109375" bestFit="1" customWidth="1"/>
  </cols>
  <sheetData>
    <row r="3" spans="1:7">
      <c r="A3" s="2" t="s">
        <v>2590</v>
      </c>
    </row>
    <row r="4" spans="1:7">
      <c r="A4" s="3" t="s">
        <v>2271</v>
      </c>
    </row>
    <row r="5" spans="1:7">
      <c r="A5" s="3" t="s">
        <v>45</v>
      </c>
    </row>
    <row r="6" spans="1:7">
      <c r="A6" s="3" t="s">
        <v>49</v>
      </c>
    </row>
    <row r="7" spans="1:7">
      <c r="A7" s="3" t="s">
        <v>37</v>
      </c>
    </row>
    <row r="8" spans="1:7">
      <c r="A8" s="3" t="s">
        <v>31</v>
      </c>
    </row>
    <row r="9" spans="1:7">
      <c r="A9" s="3" t="s">
        <v>2597</v>
      </c>
    </row>
    <row r="11" spans="1:7">
      <c r="A11" s="12" t="s">
        <v>3315</v>
      </c>
    </row>
    <row r="12" spans="1:7">
      <c r="A12">
        <v>2017</v>
      </c>
      <c r="B12" t="s">
        <v>3325</v>
      </c>
      <c r="D12">
        <v>2025</v>
      </c>
      <c r="E12" t="s">
        <v>3325</v>
      </c>
      <c r="G12">
        <v>2025</v>
      </c>
    </row>
    <row r="13" spans="1:7">
      <c r="A13" t="s">
        <v>45</v>
      </c>
      <c r="B13">
        <v>21</v>
      </c>
      <c r="C13">
        <f>(78/SUM(B13:B16))*100</f>
        <v>81.25</v>
      </c>
      <c r="D13" t="s">
        <v>45</v>
      </c>
      <c r="E13">
        <v>17</v>
      </c>
      <c r="G13">
        <f>(72/SUM(E13:E16))*100</f>
        <v>75.789473684210535</v>
      </c>
    </row>
    <row r="14" spans="1:7">
      <c r="A14" t="s">
        <v>49</v>
      </c>
      <c r="B14">
        <v>18</v>
      </c>
      <c r="D14" t="s">
        <v>49</v>
      </c>
      <c r="E14">
        <v>18</v>
      </c>
    </row>
    <row r="15" spans="1:7">
      <c r="A15" t="s">
        <v>37</v>
      </c>
      <c r="B15">
        <v>39</v>
      </c>
      <c r="D15" t="s">
        <v>37</v>
      </c>
      <c r="E15">
        <v>37</v>
      </c>
    </row>
    <row r="16" spans="1:7">
      <c r="A16" t="s">
        <v>31</v>
      </c>
      <c r="B16">
        <v>18</v>
      </c>
      <c r="D16" t="s">
        <v>31</v>
      </c>
      <c r="E16">
        <v>23</v>
      </c>
    </row>
    <row r="18" spans="2:5">
      <c r="B18">
        <f>B16/SUM(B13:B16)*100</f>
        <v>18.75</v>
      </c>
      <c r="D18">
        <v>2025</v>
      </c>
      <c r="E18">
        <f>E16/SUM(E13:E16)*100</f>
        <v>24.210526315789473</v>
      </c>
    </row>
    <row r="19" spans="2:5">
      <c r="B19">
        <f>ROUND(B18,0)</f>
        <v>19</v>
      </c>
      <c r="E19">
        <f>ROUND(E18,0)</f>
        <v>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35BC2-F8B3-4EC8-803D-12981ABD68B0}">
  <sheetPr>
    <tabColor rgb="FFFFC000"/>
  </sheetPr>
  <dimension ref="A2:H12"/>
  <sheetViews>
    <sheetView workbookViewId="0">
      <selection activeCell="G7" sqref="G7"/>
    </sheetView>
  </sheetViews>
  <sheetFormatPr defaultRowHeight="14.45"/>
  <cols>
    <col min="1" max="1" width="30.140625" bestFit="1" customWidth="1"/>
    <col min="2" max="5" width="18.7109375" bestFit="1" customWidth="1"/>
    <col min="6" max="6" width="10.28515625" bestFit="1" customWidth="1"/>
    <col min="7" max="7" width="29.42578125" customWidth="1"/>
    <col min="8" max="8" width="11.7109375" bestFit="1" customWidth="1"/>
  </cols>
  <sheetData>
    <row r="2" spans="1:8">
      <c r="A2" s="2" t="s">
        <v>19</v>
      </c>
      <c r="B2" t="s">
        <v>2599</v>
      </c>
    </row>
    <row r="4" spans="1:8">
      <c r="A4" s="2" t="s">
        <v>3325</v>
      </c>
      <c r="B4" s="2" t="s">
        <v>3362</v>
      </c>
    </row>
    <row r="5" spans="1:8">
      <c r="A5" s="2" t="s">
        <v>3363</v>
      </c>
      <c r="B5" t="s">
        <v>45</v>
      </c>
      <c r="C5" t="s">
        <v>49</v>
      </c>
      <c r="D5" t="s">
        <v>37</v>
      </c>
      <c r="E5" t="s">
        <v>31</v>
      </c>
      <c r="F5" t="s">
        <v>2597</v>
      </c>
    </row>
    <row r="6" spans="1:8">
      <c r="A6" t="s">
        <v>45</v>
      </c>
      <c r="B6">
        <v>3</v>
      </c>
      <c r="F6">
        <v>3</v>
      </c>
      <c r="G6">
        <f>(SUM(F6:F8)/F10)*100</f>
        <v>95.121951219512198</v>
      </c>
      <c r="H6">
        <v>2017</v>
      </c>
    </row>
    <row r="7" spans="1:8">
      <c r="A7" t="s">
        <v>49</v>
      </c>
      <c r="C7">
        <v>16</v>
      </c>
      <c r="F7">
        <v>16</v>
      </c>
    </row>
    <row r="8" spans="1:8">
      <c r="A8" t="s">
        <v>37</v>
      </c>
      <c r="D8">
        <v>20</v>
      </c>
      <c r="F8">
        <v>20</v>
      </c>
    </row>
    <row r="9" spans="1:8">
      <c r="A9" t="s">
        <v>31</v>
      </c>
      <c r="E9">
        <v>2</v>
      </c>
      <c r="F9">
        <v>2</v>
      </c>
    </row>
    <row r="10" spans="1:8">
      <c r="A10" t="s">
        <v>2597</v>
      </c>
      <c r="B10">
        <v>3</v>
      </c>
      <c r="C10">
        <v>16</v>
      </c>
      <c r="D10">
        <v>20</v>
      </c>
      <c r="E10">
        <v>2</v>
      </c>
      <c r="F10">
        <v>41</v>
      </c>
    </row>
    <row r="11" spans="1:8">
      <c r="C11">
        <f>(SUM(B10:D10)/F10)*100</f>
        <v>95.121951219512198</v>
      </c>
    </row>
    <row r="12" spans="1:8">
      <c r="C12">
        <v>2025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892A8-0DEE-440A-8426-2F46E5C97256}">
  <sheetPr filterMode="1">
    <tabColor rgb="FF92D050"/>
  </sheetPr>
  <dimension ref="A1:X411"/>
  <sheetViews>
    <sheetView topLeftCell="J1" workbookViewId="0">
      <selection activeCell="O10" sqref="O10"/>
    </sheetView>
  </sheetViews>
  <sheetFormatPr defaultRowHeight="14.45"/>
  <cols>
    <col min="1" max="1" width="47.140625" style="7" customWidth="1"/>
    <col min="2" max="2" width="5.140625" style="7" customWidth="1"/>
    <col min="3" max="3" width="13.28515625" style="7" customWidth="1"/>
    <col min="4" max="5" width="17" style="9" hidden="1" customWidth="1"/>
    <col min="6" max="8" width="9.140625" hidden="1" customWidth="1"/>
    <col min="9" max="9" width="18.42578125" hidden="1" customWidth="1"/>
    <col min="10" max="10" width="19" bestFit="1" customWidth="1"/>
    <col min="11" max="11" width="36.28515625" customWidth="1"/>
    <col min="13" max="13" width="27.140625" customWidth="1"/>
    <col min="14" max="14" width="28.42578125" customWidth="1"/>
    <col min="15" max="15" width="32" customWidth="1"/>
  </cols>
  <sheetData>
    <row r="1" spans="1:19">
      <c r="A1" s="6" t="s">
        <v>3319</v>
      </c>
      <c r="B1" s="6" t="s">
        <v>19</v>
      </c>
      <c r="C1" s="6" t="s">
        <v>3321</v>
      </c>
      <c r="D1" s="8">
        <v>2017</v>
      </c>
      <c r="E1" s="8">
        <v>2024</v>
      </c>
      <c r="G1" t="s">
        <v>24</v>
      </c>
      <c r="H1">
        <v>2024</v>
      </c>
      <c r="I1" t="s">
        <v>3364</v>
      </c>
      <c r="J1" s="26" t="s">
        <v>3392</v>
      </c>
      <c r="K1" s="6" t="s">
        <v>3319</v>
      </c>
      <c r="L1" s="6" t="s">
        <v>19</v>
      </c>
      <c r="M1" s="6" t="s">
        <v>3321</v>
      </c>
      <c r="N1" s="44" t="s">
        <v>22</v>
      </c>
      <c r="O1" s="44" t="s">
        <v>23</v>
      </c>
      <c r="P1" s="44" t="s">
        <v>21</v>
      </c>
      <c r="Q1" s="29" t="s">
        <v>3368</v>
      </c>
      <c r="S1" t="s">
        <v>3366</v>
      </c>
    </row>
    <row r="2" spans="1:19">
      <c r="A2" t="s">
        <v>1864</v>
      </c>
      <c r="B2" t="s">
        <v>29</v>
      </c>
      <c r="C2" t="s">
        <v>30</v>
      </c>
      <c r="D2" s="9" t="s">
        <v>31</v>
      </c>
      <c r="E2" s="9" t="s">
        <v>31</v>
      </c>
      <c r="F2" t="b">
        <f>D2=E2</f>
        <v>1</v>
      </c>
      <c r="H2" s="35" t="s">
        <v>31</v>
      </c>
      <c r="I2" t="b">
        <f>D2=H2</f>
        <v>1</v>
      </c>
      <c r="J2" s="24"/>
      <c r="K2" t="s">
        <v>1864</v>
      </c>
      <c r="L2" t="s">
        <v>29</v>
      </c>
      <c r="M2" t="s">
        <v>30</v>
      </c>
      <c r="N2" t="s">
        <v>31</v>
      </c>
      <c r="O2" t="s">
        <v>31</v>
      </c>
      <c r="P2" t="s">
        <v>31</v>
      </c>
      <c r="Q2" t="b">
        <f>N2=O2</f>
        <v>1</v>
      </c>
    </row>
    <row r="3" spans="1:19">
      <c r="A3" t="s">
        <v>1865</v>
      </c>
      <c r="B3" t="s">
        <v>29</v>
      </c>
      <c r="C3" t="s">
        <v>30</v>
      </c>
      <c r="D3" s="9" t="s">
        <v>31</v>
      </c>
      <c r="E3" s="9" t="s">
        <v>31</v>
      </c>
      <c r="F3" t="b">
        <f t="shared" ref="F3:F66" si="0">D3=E3</f>
        <v>1</v>
      </c>
      <c r="H3" s="35" t="s">
        <v>31</v>
      </c>
      <c r="I3" t="b">
        <f t="shared" ref="I3:I66" si="1">D3=H3</f>
        <v>1</v>
      </c>
      <c r="J3" s="24"/>
      <c r="K3" t="s">
        <v>1865</v>
      </c>
      <c r="L3" t="s">
        <v>29</v>
      </c>
      <c r="M3" t="s">
        <v>30</v>
      </c>
      <c r="N3" t="s">
        <v>31</v>
      </c>
      <c r="O3" t="s">
        <v>31</v>
      </c>
      <c r="P3" t="s">
        <v>31</v>
      </c>
      <c r="Q3" t="b">
        <f t="shared" ref="Q3:Q66" si="2">N3=O3</f>
        <v>1</v>
      </c>
    </row>
    <row r="4" spans="1:19">
      <c r="A4" t="s">
        <v>1866</v>
      </c>
      <c r="B4" t="s">
        <v>29</v>
      </c>
      <c r="C4" t="s">
        <v>30</v>
      </c>
      <c r="D4" s="9" t="s">
        <v>31</v>
      </c>
      <c r="E4" s="9" t="s">
        <v>31</v>
      </c>
      <c r="F4" t="b">
        <f t="shared" si="0"/>
        <v>1</v>
      </c>
      <c r="H4" s="35" t="s">
        <v>31</v>
      </c>
      <c r="I4" t="b">
        <f t="shared" si="1"/>
        <v>1</v>
      </c>
      <c r="J4" s="24"/>
      <c r="K4" t="s">
        <v>1866</v>
      </c>
      <c r="L4" t="s">
        <v>29</v>
      </c>
      <c r="M4" t="s">
        <v>30</v>
      </c>
      <c r="N4" t="s">
        <v>31</v>
      </c>
      <c r="O4" t="s">
        <v>31</v>
      </c>
      <c r="P4" t="s">
        <v>31</v>
      </c>
      <c r="Q4" t="b">
        <f t="shared" si="2"/>
        <v>1</v>
      </c>
    </row>
    <row r="5" spans="1:19">
      <c r="A5" t="s">
        <v>1867</v>
      </c>
      <c r="B5" t="s">
        <v>29</v>
      </c>
      <c r="C5" t="s">
        <v>30</v>
      </c>
      <c r="D5" s="9" t="s">
        <v>31</v>
      </c>
      <c r="E5" s="9" t="s">
        <v>31</v>
      </c>
      <c r="F5" t="b">
        <f t="shared" si="0"/>
        <v>1</v>
      </c>
      <c r="H5" s="35" t="s">
        <v>31</v>
      </c>
      <c r="I5" t="b">
        <f t="shared" si="1"/>
        <v>1</v>
      </c>
      <c r="J5" s="24"/>
      <c r="K5" t="s">
        <v>1867</v>
      </c>
      <c r="L5" t="s">
        <v>29</v>
      </c>
      <c r="M5" t="s">
        <v>30</v>
      </c>
      <c r="N5" t="s">
        <v>31</v>
      </c>
      <c r="O5" t="s">
        <v>31</v>
      </c>
      <c r="P5" t="s">
        <v>31</v>
      </c>
      <c r="Q5" t="b">
        <f t="shared" si="2"/>
        <v>1</v>
      </c>
    </row>
    <row r="6" spans="1:19">
      <c r="A6" t="s">
        <v>1868</v>
      </c>
      <c r="B6" t="s">
        <v>29</v>
      </c>
      <c r="C6" t="s">
        <v>30</v>
      </c>
      <c r="D6" s="9" t="s">
        <v>31</v>
      </c>
      <c r="E6" s="9" t="s">
        <v>31</v>
      </c>
      <c r="F6" t="b">
        <f t="shared" si="0"/>
        <v>1</v>
      </c>
      <c r="H6" s="35" t="s">
        <v>31</v>
      </c>
      <c r="I6" t="b">
        <f t="shared" si="1"/>
        <v>1</v>
      </c>
      <c r="J6" s="24"/>
      <c r="K6" t="s">
        <v>1868</v>
      </c>
      <c r="L6" t="s">
        <v>29</v>
      </c>
      <c r="M6" t="s">
        <v>30</v>
      </c>
      <c r="N6" t="s">
        <v>31</v>
      </c>
      <c r="O6" t="s">
        <v>31</v>
      </c>
      <c r="P6" t="s">
        <v>31</v>
      </c>
      <c r="Q6" t="b">
        <f t="shared" si="2"/>
        <v>1</v>
      </c>
    </row>
    <row r="7" spans="1:19">
      <c r="A7" t="s">
        <v>1869</v>
      </c>
      <c r="B7" t="s">
        <v>29</v>
      </c>
      <c r="C7" t="s">
        <v>30</v>
      </c>
      <c r="D7" s="9" t="s">
        <v>31</v>
      </c>
      <c r="E7" s="9" t="s">
        <v>31</v>
      </c>
      <c r="F7" t="b">
        <f t="shared" si="0"/>
        <v>1</v>
      </c>
      <c r="H7" s="35" t="s">
        <v>31</v>
      </c>
      <c r="I7" t="b">
        <f t="shared" si="1"/>
        <v>1</v>
      </c>
      <c r="J7" s="24"/>
      <c r="K7" t="s">
        <v>1869</v>
      </c>
      <c r="L7" t="s">
        <v>29</v>
      </c>
      <c r="M7" t="s">
        <v>30</v>
      </c>
      <c r="N7" t="s">
        <v>31</v>
      </c>
      <c r="O7" t="s">
        <v>31</v>
      </c>
      <c r="P7" t="s">
        <v>31</v>
      </c>
      <c r="Q7" t="b">
        <f t="shared" si="2"/>
        <v>1</v>
      </c>
    </row>
    <row r="8" spans="1:19">
      <c r="A8" t="s">
        <v>1870</v>
      </c>
      <c r="B8" t="s">
        <v>29</v>
      </c>
      <c r="C8" t="s">
        <v>30</v>
      </c>
      <c r="D8" s="9" t="s">
        <v>31</v>
      </c>
      <c r="E8" s="9" t="s">
        <v>31</v>
      </c>
      <c r="F8" t="b">
        <f t="shared" si="0"/>
        <v>1</v>
      </c>
      <c r="H8" s="35" t="s">
        <v>31</v>
      </c>
      <c r="I8" t="b">
        <f t="shared" si="1"/>
        <v>1</v>
      </c>
      <c r="J8" s="24"/>
      <c r="K8" t="s">
        <v>1870</v>
      </c>
      <c r="L8" t="s">
        <v>29</v>
      </c>
      <c r="M8" t="s">
        <v>30</v>
      </c>
      <c r="N8" t="s">
        <v>31</v>
      </c>
      <c r="O8" t="s">
        <v>31</v>
      </c>
      <c r="P8" t="s">
        <v>31</v>
      </c>
      <c r="Q8" t="b">
        <f t="shared" si="2"/>
        <v>1</v>
      </c>
    </row>
    <row r="9" spans="1:19">
      <c r="A9" t="s">
        <v>1871</v>
      </c>
      <c r="B9" t="s">
        <v>29</v>
      </c>
      <c r="C9" t="s">
        <v>30</v>
      </c>
      <c r="D9" s="9" t="s">
        <v>31</v>
      </c>
      <c r="E9" s="9" t="s">
        <v>31</v>
      </c>
      <c r="F9" t="b">
        <f t="shared" si="0"/>
        <v>1</v>
      </c>
      <c r="H9" s="35" t="s">
        <v>31</v>
      </c>
      <c r="I9" t="b">
        <f t="shared" si="1"/>
        <v>1</v>
      </c>
      <c r="J9" s="24"/>
      <c r="K9" t="s">
        <v>1871</v>
      </c>
      <c r="L9" t="s">
        <v>29</v>
      </c>
      <c r="M9" t="s">
        <v>30</v>
      </c>
      <c r="N9" t="s">
        <v>31</v>
      </c>
      <c r="O9" t="s">
        <v>31</v>
      </c>
      <c r="P9" t="s">
        <v>31</v>
      </c>
      <c r="Q9" t="b">
        <f t="shared" si="2"/>
        <v>1</v>
      </c>
    </row>
    <row r="10" spans="1:19">
      <c r="A10" t="s">
        <v>1872</v>
      </c>
      <c r="B10" t="s">
        <v>29</v>
      </c>
      <c r="C10" t="s">
        <v>30</v>
      </c>
      <c r="D10" s="9" t="s">
        <v>31</v>
      </c>
      <c r="E10" s="9" t="s">
        <v>31</v>
      </c>
      <c r="F10" t="b">
        <f t="shared" si="0"/>
        <v>1</v>
      </c>
      <c r="H10" s="35" t="s">
        <v>31</v>
      </c>
      <c r="I10" t="b">
        <f t="shared" si="1"/>
        <v>1</v>
      </c>
      <c r="J10" s="24"/>
      <c r="K10" t="s">
        <v>1872</v>
      </c>
      <c r="L10" t="s">
        <v>29</v>
      </c>
      <c r="M10" t="s">
        <v>30</v>
      </c>
      <c r="N10" t="s">
        <v>31</v>
      </c>
      <c r="O10" t="s">
        <v>31</v>
      </c>
      <c r="P10" t="s">
        <v>31</v>
      </c>
      <c r="Q10" t="b">
        <f t="shared" si="2"/>
        <v>1</v>
      </c>
    </row>
    <row r="11" spans="1:19">
      <c r="A11" t="s">
        <v>1873</v>
      </c>
      <c r="B11" t="s">
        <v>29</v>
      </c>
      <c r="C11" t="s">
        <v>30</v>
      </c>
      <c r="D11" s="9" t="s">
        <v>31</v>
      </c>
      <c r="E11" s="9" t="s">
        <v>31</v>
      </c>
      <c r="F11" t="b">
        <f t="shared" si="0"/>
        <v>1</v>
      </c>
      <c r="H11" s="35" t="s">
        <v>31</v>
      </c>
      <c r="I11" t="b">
        <f t="shared" si="1"/>
        <v>1</v>
      </c>
      <c r="J11" s="24"/>
      <c r="K11" t="s">
        <v>1873</v>
      </c>
      <c r="L11" t="s">
        <v>29</v>
      </c>
      <c r="M11" t="s">
        <v>30</v>
      </c>
      <c r="N11" t="s">
        <v>31</v>
      </c>
      <c r="O11" t="s">
        <v>31</v>
      </c>
      <c r="P11" t="s">
        <v>31</v>
      </c>
      <c r="Q11" t="b">
        <f t="shared" si="2"/>
        <v>1</v>
      </c>
    </row>
    <row r="12" spans="1:19">
      <c r="A12" t="s">
        <v>1874</v>
      </c>
      <c r="B12" t="s">
        <v>29</v>
      </c>
      <c r="C12" t="s">
        <v>30</v>
      </c>
      <c r="D12" s="9" t="s">
        <v>31</v>
      </c>
      <c r="E12" s="9" t="s">
        <v>31</v>
      </c>
      <c r="F12" t="b">
        <f t="shared" si="0"/>
        <v>1</v>
      </c>
      <c r="H12" s="35" t="s">
        <v>31</v>
      </c>
      <c r="I12" t="b">
        <f t="shared" si="1"/>
        <v>1</v>
      </c>
      <c r="J12" s="24"/>
      <c r="K12" t="s">
        <v>1874</v>
      </c>
      <c r="L12" t="s">
        <v>29</v>
      </c>
      <c r="M12" t="s">
        <v>30</v>
      </c>
      <c r="N12" t="s">
        <v>31</v>
      </c>
      <c r="O12" t="s">
        <v>31</v>
      </c>
      <c r="P12" t="s">
        <v>31</v>
      </c>
      <c r="Q12" t="b">
        <f t="shared" si="2"/>
        <v>1</v>
      </c>
    </row>
    <row r="13" spans="1:19">
      <c r="A13" t="s">
        <v>1875</v>
      </c>
      <c r="B13" t="s">
        <v>29</v>
      </c>
      <c r="C13" t="s">
        <v>30</v>
      </c>
      <c r="D13" s="9" t="s">
        <v>31</v>
      </c>
      <c r="E13" s="9" t="s">
        <v>31</v>
      </c>
      <c r="F13" t="b">
        <f t="shared" si="0"/>
        <v>1</v>
      </c>
      <c r="H13" s="35" t="s">
        <v>31</v>
      </c>
      <c r="I13" t="b">
        <f t="shared" si="1"/>
        <v>1</v>
      </c>
      <c r="J13" s="24"/>
      <c r="K13" t="s">
        <v>1875</v>
      </c>
      <c r="L13" t="s">
        <v>29</v>
      </c>
      <c r="M13" t="s">
        <v>30</v>
      </c>
      <c r="N13" t="s">
        <v>31</v>
      </c>
      <c r="O13" t="s">
        <v>31</v>
      </c>
      <c r="P13" t="s">
        <v>31</v>
      </c>
      <c r="Q13" t="b">
        <f t="shared" si="2"/>
        <v>1</v>
      </c>
    </row>
    <row r="14" spans="1:19">
      <c r="A14" t="s">
        <v>1876</v>
      </c>
      <c r="B14" t="s">
        <v>29</v>
      </c>
      <c r="C14" t="s">
        <v>30</v>
      </c>
      <c r="D14" s="9" t="s">
        <v>31</v>
      </c>
      <c r="E14" s="9" t="s">
        <v>31</v>
      </c>
      <c r="F14" t="b">
        <f t="shared" si="0"/>
        <v>1</v>
      </c>
      <c r="H14" s="35" t="s">
        <v>31</v>
      </c>
      <c r="I14" t="b">
        <f t="shared" si="1"/>
        <v>1</v>
      </c>
      <c r="J14" s="24"/>
      <c r="K14" t="s">
        <v>1876</v>
      </c>
      <c r="L14" t="s">
        <v>29</v>
      </c>
      <c r="M14" t="s">
        <v>30</v>
      </c>
      <c r="N14" t="s">
        <v>31</v>
      </c>
      <c r="O14" t="s">
        <v>31</v>
      </c>
      <c r="P14" t="s">
        <v>31</v>
      </c>
      <c r="Q14" t="b">
        <f t="shared" si="2"/>
        <v>1</v>
      </c>
    </row>
    <row r="15" spans="1:19">
      <c r="A15" t="s">
        <v>1877</v>
      </c>
      <c r="B15" t="s">
        <v>29</v>
      </c>
      <c r="C15" t="s">
        <v>30</v>
      </c>
      <c r="D15" s="9" t="s">
        <v>31</v>
      </c>
      <c r="E15" s="9" t="s">
        <v>31</v>
      </c>
      <c r="F15" t="b">
        <f t="shared" si="0"/>
        <v>1</v>
      </c>
      <c r="H15" s="35" t="s">
        <v>31</v>
      </c>
      <c r="I15" t="b">
        <f t="shared" si="1"/>
        <v>1</v>
      </c>
      <c r="J15" s="24"/>
      <c r="K15" t="s">
        <v>1877</v>
      </c>
      <c r="L15" t="s">
        <v>29</v>
      </c>
      <c r="M15" t="s">
        <v>30</v>
      </c>
      <c r="N15" t="s">
        <v>31</v>
      </c>
      <c r="O15" t="s">
        <v>31</v>
      </c>
      <c r="P15" t="s">
        <v>31</v>
      </c>
      <c r="Q15" t="b">
        <f t="shared" si="2"/>
        <v>1</v>
      </c>
    </row>
    <row r="16" spans="1:19">
      <c r="A16" t="s">
        <v>1878</v>
      </c>
      <c r="B16" t="s">
        <v>29</v>
      </c>
      <c r="C16" t="s">
        <v>30</v>
      </c>
      <c r="D16" s="9" t="s">
        <v>31</v>
      </c>
      <c r="E16" s="9" t="s">
        <v>31</v>
      </c>
      <c r="F16" t="b">
        <f t="shared" si="0"/>
        <v>1</v>
      </c>
      <c r="H16" s="35" t="s">
        <v>31</v>
      </c>
      <c r="I16" t="b">
        <f t="shared" si="1"/>
        <v>1</v>
      </c>
      <c r="J16" s="24"/>
      <c r="K16" t="s">
        <v>1878</v>
      </c>
      <c r="L16" t="s">
        <v>29</v>
      </c>
      <c r="M16" t="s">
        <v>30</v>
      </c>
      <c r="N16" t="s">
        <v>31</v>
      </c>
      <c r="O16" t="s">
        <v>31</v>
      </c>
      <c r="P16" t="s">
        <v>31</v>
      </c>
      <c r="Q16" t="b">
        <f t="shared" si="2"/>
        <v>1</v>
      </c>
    </row>
    <row r="17" spans="1:17">
      <c r="A17" t="s">
        <v>1879</v>
      </c>
      <c r="B17" t="s">
        <v>29</v>
      </c>
      <c r="C17" t="s">
        <v>30</v>
      </c>
      <c r="D17" s="9" t="s">
        <v>31</v>
      </c>
      <c r="E17" s="9" t="s">
        <v>31</v>
      </c>
      <c r="F17" t="b">
        <f t="shared" si="0"/>
        <v>1</v>
      </c>
      <c r="H17" s="35" t="s">
        <v>31</v>
      </c>
      <c r="I17" t="b">
        <f t="shared" si="1"/>
        <v>1</v>
      </c>
      <c r="J17" s="24"/>
      <c r="K17" t="s">
        <v>1879</v>
      </c>
      <c r="L17" t="s">
        <v>29</v>
      </c>
      <c r="M17" t="s">
        <v>30</v>
      </c>
      <c r="N17" t="s">
        <v>31</v>
      </c>
      <c r="O17" t="s">
        <v>31</v>
      </c>
      <c r="P17" t="s">
        <v>31</v>
      </c>
      <c r="Q17" t="b">
        <f t="shared" si="2"/>
        <v>1</v>
      </c>
    </row>
    <row r="18" spans="1:17">
      <c r="A18" t="s">
        <v>1880</v>
      </c>
      <c r="B18" t="s">
        <v>29</v>
      </c>
      <c r="C18" t="s">
        <v>30</v>
      </c>
      <c r="D18" s="9" t="s">
        <v>31</v>
      </c>
      <c r="E18" s="9" t="s">
        <v>31</v>
      </c>
      <c r="F18" t="b">
        <f t="shared" si="0"/>
        <v>1</v>
      </c>
      <c r="H18" s="35" t="s">
        <v>31</v>
      </c>
      <c r="I18" t="b">
        <f t="shared" si="1"/>
        <v>1</v>
      </c>
      <c r="J18" s="24"/>
      <c r="K18" t="s">
        <v>1880</v>
      </c>
      <c r="L18" t="s">
        <v>29</v>
      </c>
      <c r="M18" t="s">
        <v>30</v>
      </c>
      <c r="N18" t="s">
        <v>31</v>
      </c>
      <c r="O18" t="s">
        <v>31</v>
      </c>
      <c r="P18" t="s">
        <v>31</v>
      </c>
      <c r="Q18" t="b">
        <f t="shared" si="2"/>
        <v>1</v>
      </c>
    </row>
    <row r="19" spans="1:17">
      <c r="A19" t="s">
        <v>1881</v>
      </c>
      <c r="B19" t="s">
        <v>29</v>
      </c>
      <c r="C19" t="s">
        <v>30</v>
      </c>
      <c r="D19" s="9" t="s">
        <v>31</v>
      </c>
      <c r="E19" s="9" t="s">
        <v>31</v>
      </c>
      <c r="F19" t="b">
        <f t="shared" si="0"/>
        <v>1</v>
      </c>
      <c r="H19" s="35" t="s">
        <v>31</v>
      </c>
      <c r="I19" t="b">
        <f t="shared" si="1"/>
        <v>1</v>
      </c>
      <c r="J19" s="24"/>
      <c r="K19" t="s">
        <v>1881</v>
      </c>
      <c r="L19" t="s">
        <v>29</v>
      </c>
      <c r="M19" t="s">
        <v>30</v>
      </c>
      <c r="N19" t="s">
        <v>31</v>
      </c>
      <c r="O19" t="s">
        <v>31</v>
      </c>
      <c r="P19" t="s">
        <v>31</v>
      </c>
      <c r="Q19" t="b">
        <f t="shared" si="2"/>
        <v>1</v>
      </c>
    </row>
    <row r="20" spans="1:17">
      <c r="A20" t="s">
        <v>1882</v>
      </c>
      <c r="B20" t="s">
        <v>29</v>
      </c>
      <c r="C20" t="s">
        <v>30</v>
      </c>
      <c r="D20" s="9" t="s">
        <v>31</v>
      </c>
      <c r="E20" s="9" t="s">
        <v>31</v>
      </c>
      <c r="F20" t="b">
        <f t="shared" si="0"/>
        <v>1</v>
      </c>
      <c r="H20" s="35" t="s">
        <v>31</v>
      </c>
      <c r="I20" t="b">
        <f t="shared" si="1"/>
        <v>1</v>
      </c>
      <c r="J20" s="24"/>
      <c r="K20" t="s">
        <v>1882</v>
      </c>
      <c r="L20" t="s">
        <v>29</v>
      </c>
      <c r="M20" t="s">
        <v>30</v>
      </c>
      <c r="N20" t="s">
        <v>31</v>
      </c>
      <c r="O20" t="s">
        <v>31</v>
      </c>
      <c r="P20" t="s">
        <v>31</v>
      </c>
      <c r="Q20" t="b">
        <f t="shared" si="2"/>
        <v>1</v>
      </c>
    </row>
    <row r="21" spans="1:17">
      <c r="A21" t="s">
        <v>1883</v>
      </c>
      <c r="B21" t="s">
        <v>29</v>
      </c>
      <c r="C21" t="s">
        <v>30</v>
      </c>
      <c r="D21" s="9" t="s">
        <v>31</v>
      </c>
      <c r="E21" s="9" t="s">
        <v>31</v>
      </c>
      <c r="F21" t="b">
        <f t="shared" si="0"/>
        <v>1</v>
      </c>
      <c r="H21" s="35" t="s">
        <v>31</v>
      </c>
      <c r="I21" t="b">
        <f t="shared" si="1"/>
        <v>1</v>
      </c>
      <c r="J21" s="24"/>
      <c r="K21" t="s">
        <v>1883</v>
      </c>
      <c r="L21" t="s">
        <v>29</v>
      </c>
      <c r="M21" t="s">
        <v>30</v>
      </c>
      <c r="N21" t="s">
        <v>31</v>
      </c>
      <c r="O21" t="s">
        <v>31</v>
      </c>
      <c r="P21" t="s">
        <v>31</v>
      </c>
      <c r="Q21" t="b">
        <f t="shared" si="2"/>
        <v>1</v>
      </c>
    </row>
    <row r="22" spans="1:17">
      <c r="A22" t="s">
        <v>1884</v>
      </c>
      <c r="B22" t="s">
        <v>29</v>
      </c>
      <c r="C22" t="s">
        <v>30</v>
      </c>
      <c r="D22" s="9" t="s">
        <v>31</v>
      </c>
      <c r="E22" s="9" t="s">
        <v>31</v>
      </c>
      <c r="F22" t="b">
        <f t="shared" si="0"/>
        <v>1</v>
      </c>
      <c r="H22" s="35" t="s">
        <v>31</v>
      </c>
      <c r="I22" t="b">
        <f t="shared" si="1"/>
        <v>1</v>
      </c>
      <c r="J22" s="24"/>
      <c r="K22" t="s">
        <v>1884</v>
      </c>
      <c r="L22" t="s">
        <v>29</v>
      </c>
      <c r="M22" t="s">
        <v>30</v>
      </c>
      <c r="N22" t="s">
        <v>31</v>
      </c>
      <c r="O22" t="s">
        <v>31</v>
      </c>
      <c r="P22" t="s">
        <v>31</v>
      </c>
      <c r="Q22" t="b">
        <f t="shared" si="2"/>
        <v>1</v>
      </c>
    </row>
    <row r="23" spans="1:17">
      <c r="A23" t="s">
        <v>1885</v>
      </c>
      <c r="B23" t="s">
        <v>29</v>
      </c>
      <c r="C23" t="s">
        <v>30</v>
      </c>
      <c r="D23" s="9" t="s">
        <v>31</v>
      </c>
      <c r="E23" s="9" t="s">
        <v>31</v>
      </c>
      <c r="F23" t="b">
        <f t="shared" si="0"/>
        <v>1</v>
      </c>
      <c r="H23" s="35" t="s">
        <v>31</v>
      </c>
      <c r="I23" t="b">
        <f t="shared" si="1"/>
        <v>1</v>
      </c>
      <c r="J23" s="24"/>
      <c r="K23" t="s">
        <v>1885</v>
      </c>
      <c r="L23" t="s">
        <v>29</v>
      </c>
      <c r="M23" t="s">
        <v>30</v>
      </c>
      <c r="N23" t="s">
        <v>31</v>
      </c>
      <c r="O23" t="s">
        <v>31</v>
      </c>
      <c r="P23" t="s">
        <v>31</v>
      </c>
      <c r="Q23" t="b">
        <f t="shared" si="2"/>
        <v>1</v>
      </c>
    </row>
    <row r="24" spans="1:17">
      <c r="A24" t="s">
        <v>1886</v>
      </c>
      <c r="B24" t="s">
        <v>29</v>
      </c>
      <c r="C24" t="s">
        <v>30</v>
      </c>
      <c r="D24" s="9" t="s">
        <v>31</v>
      </c>
      <c r="E24" s="9" t="s">
        <v>31</v>
      </c>
      <c r="F24" t="b">
        <f t="shared" si="0"/>
        <v>1</v>
      </c>
      <c r="H24" s="35" t="s">
        <v>31</v>
      </c>
      <c r="I24" t="b">
        <f t="shared" si="1"/>
        <v>1</v>
      </c>
      <c r="J24" s="38"/>
      <c r="K24" t="s">
        <v>1886</v>
      </c>
      <c r="L24" t="s">
        <v>29</v>
      </c>
      <c r="M24" t="s">
        <v>30</v>
      </c>
      <c r="N24" t="s">
        <v>31</v>
      </c>
      <c r="O24" t="s">
        <v>31</v>
      </c>
      <c r="P24" t="s">
        <v>31</v>
      </c>
      <c r="Q24" t="b">
        <f t="shared" si="2"/>
        <v>1</v>
      </c>
    </row>
    <row r="25" spans="1:17">
      <c r="A25" t="s">
        <v>1887</v>
      </c>
      <c r="B25" t="s">
        <v>29</v>
      </c>
      <c r="C25" t="s">
        <v>30</v>
      </c>
      <c r="D25" s="9" t="s">
        <v>31</v>
      </c>
      <c r="E25" s="9" t="s">
        <v>31</v>
      </c>
      <c r="F25" t="b">
        <f t="shared" si="0"/>
        <v>1</v>
      </c>
      <c r="H25" s="35" t="s">
        <v>31</v>
      </c>
      <c r="I25" t="b">
        <f t="shared" si="1"/>
        <v>1</v>
      </c>
      <c r="J25" s="24"/>
      <c r="K25" t="s">
        <v>1887</v>
      </c>
      <c r="L25" t="s">
        <v>29</v>
      </c>
      <c r="M25" t="s">
        <v>30</v>
      </c>
      <c r="N25" t="s">
        <v>31</v>
      </c>
      <c r="O25" t="s">
        <v>31</v>
      </c>
      <c r="P25" t="s">
        <v>31</v>
      </c>
      <c r="Q25" t="b">
        <f t="shared" si="2"/>
        <v>1</v>
      </c>
    </row>
    <row r="26" spans="1:17">
      <c r="A26" t="s">
        <v>1888</v>
      </c>
      <c r="B26" t="s">
        <v>29</v>
      </c>
      <c r="C26" t="s">
        <v>30</v>
      </c>
      <c r="D26" s="9" t="s">
        <v>31</v>
      </c>
      <c r="E26" s="9" t="s">
        <v>31</v>
      </c>
      <c r="F26" t="b">
        <f t="shared" si="0"/>
        <v>1</v>
      </c>
      <c r="H26" s="35" t="s">
        <v>31</v>
      </c>
      <c r="I26" t="b">
        <f t="shared" si="1"/>
        <v>1</v>
      </c>
      <c r="J26" s="24"/>
      <c r="K26" t="s">
        <v>1888</v>
      </c>
      <c r="L26" t="s">
        <v>29</v>
      </c>
      <c r="M26" t="s">
        <v>30</v>
      </c>
      <c r="N26" t="s">
        <v>31</v>
      </c>
      <c r="O26" t="s">
        <v>31</v>
      </c>
      <c r="P26" t="s">
        <v>31</v>
      </c>
      <c r="Q26" t="b">
        <f t="shared" si="2"/>
        <v>1</v>
      </c>
    </row>
    <row r="27" spans="1:17">
      <c r="A27" t="s">
        <v>1889</v>
      </c>
      <c r="B27" t="s">
        <v>29</v>
      </c>
      <c r="C27" t="s">
        <v>30</v>
      </c>
      <c r="D27" s="9" t="s">
        <v>31</v>
      </c>
      <c r="E27" s="9" t="s">
        <v>31</v>
      </c>
      <c r="F27" t="b">
        <f t="shared" si="0"/>
        <v>1</v>
      </c>
      <c r="H27" s="35" t="s">
        <v>31</v>
      </c>
      <c r="I27" t="b">
        <f t="shared" si="1"/>
        <v>1</v>
      </c>
      <c r="J27" s="24"/>
      <c r="K27" t="s">
        <v>1889</v>
      </c>
      <c r="L27" t="s">
        <v>29</v>
      </c>
      <c r="M27" t="s">
        <v>30</v>
      </c>
      <c r="N27" t="s">
        <v>31</v>
      </c>
      <c r="O27" t="s">
        <v>31</v>
      </c>
      <c r="P27" t="s">
        <v>31</v>
      </c>
      <c r="Q27" t="b">
        <f t="shared" si="2"/>
        <v>1</v>
      </c>
    </row>
    <row r="28" spans="1:17">
      <c r="A28" t="s">
        <v>1890</v>
      </c>
      <c r="B28" t="s">
        <v>42</v>
      </c>
      <c r="C28" t="s">
        <v>30</v>
      </c>
      <c r="D28" s="9" t="s">
        <v>31</v>
      </c>
      <c r="E28" s="9" t="s">
        <v>31</v>
      </c>
      <c r="F28" t="b">
        <f t="shared" si="0"/>
        <v>1</v>
      </c>
      <c r="H28" s="35" t="s">
        <v>31</v>
      </c>
      <c r="I28" t="b">
        <f t="shared" si="1"/>
        <v>1</v>
      </c>
      <c r="J28" s="24"/>
      <c r="K28" t="s">
        <v>1890</v>
      </c>
      <c r="L28" t="s">
        <v>42</v>
      </c>
      <c r="M28" t="s">
        <v>30</v>
      </c>
      <c r="N28" t="s">
        <v>31</v>
      </c>
      <c r="O28" t="s">
        <v>31</v>
      </c>
      <c r="P28" t="s">
        <v>31</v>
      </c>
      <c r="Q28" t="b">
        <f t="shared" si="2"/>
        <v>1</v>
      </c>
    </row>
    <row r="29" spans="1:17">
      <c r="A29" t="s">
        <v>1891</v>
      </c>
      <c r="B29" t="s">
        <v>29</v>
      </c>
      <c r="C29" t="s">
        <v>30</v>
      </c>
      <c r="D29" s="9" t="s">
        <v>31</v>
      </c>
      <c r="E29" s="9" t="s">
        <v>31</v>
      </c>
      <c r="F29" t="b">
        <f t="shared" si="0"/>
        <v>1</v>
      </c>
      <c r="H29" s="35" t="s">
        <v>31</v>
      </c>
      <c r="I29" t="b">
        <f t="shared" si="1"/>
        <v>1</v>
      </c>
      <c r="J29" s="24"/>
      <c r="K29" t="s">
        <v>1891</v>
      </c>
      <c r="L29" t="s">
        <v>29</v>
      </c>
      <c r="M29" t="s">
        <v>30</v>
      </c>
      <c r="N29" t="s">
        <v>31</v>
      </c>
      <c r="O29" t="s">
        <v>31</v>
      </c>
      <c r="P29" t="s">
        <v>31</v>
      </c>
      <c r="Q29" t="b">
        <f t="shared" si="2"/>
        <v>1</v>
      </c>
    </row>
    <row r="30" spans="1:17">
      <c r="A30" t="s">
        <v>1892</v>
      </c>
      <c r="B30" t="s">
        <v>29</v>
      </c>
      <c r="C30" t="s">
        <v>30</v>
      </c>
      <c r="D30" s="9" t="s">
        <v>31</v>
      </c>
      <c r="E30" s="9" t="s">
        <v>31</v>
      </c>
      <c r="F30" t="b">
        <f t="shared" si="0"/>
        <v>1</v>
      </c>
      <c r="H30" s="35" t="s">
        <v>31</v>
      </c>
      <c r="I30" t="b">
        <f t="shared" si="1"/>
        <v>1</v>
      </c>
      <c r="J30" s="24"/>
      <c r="K30" t="s">
        <v>1892</v>
      </c>
      <c r="L30" t="s">
        <v>29</v>
      </c>
      <c r="M30" t="s">
        <v>30</v>
      </c>
      <c r="N30" t="s">
        <v>31</v>
      </c>
      <c r="O30" t="s">
        <v>31</v>
      </c>
      <c r="P30" t="s">
        <v>31</v>
      </c>
      <c r="Q30" t="b">
        <f t="shared" si="2"/>
        <v>1</v>
      </c>
    </row>
    <row r="31" spans="1:17">
      <c r="A31" t="s">
        <v>1893</v>
      </c>
      <c r="B31" t="s">
        <v>29</v>
      </c>
      <c r="C31" t="s">
        <v>30</v>
      </c>
      <c r="D31" s="9" t="s">
        <v>31</v>
      </c>
      <c r="E31" s="9" t="s">
        <v>31</v>
      </c>
      <c r="F31" t="b">
        <f t="shared" si="0"/>
        <v>1</v>
      </c>
      <c r="H31" s="35" t="s">
        <v>31</v>
      </c>
      <c r="I31" t="b">
        <f t="shared" si="1"/>
        <v>1</v>
      </c>
      <c r="J31" s="24"/>
      <c r="K31" t="s">
        <v>1893</v>
      </c>
      <c r="L31" t="s">
        <v>29</v>
      </c>
      <c r="M31" t="s">
        <v>30</v>
      </c>
      <c r="N31" t="s">
        <v>31</v>
      </c>
      <c r="O31" t="s">
        <v>31</v>
      </c>
      <c r="P31" t="s">
        <v>31</v>
      </c>
      <c r="Q31" t="b">
        <f t="shared" si="2"/>
        <v>1</v>
      </c>
    </row>
    <row r="32" spans="1:17">
      <c r="A32" t="s">
        <v>1894</v>
      </c>
      <c r="B32" t="s">
        <v>29</v>
      </c>
      <c r="C32" t="s">
        <v>30</v>
      </c>
      <c r="D32" s="9" t="s">
        <v>31</v>
      </c>
      <c r="E32" s="9" t="s">
        <v>31</v>
      </c>
      <c r="F32" t="b">
        <f t="shared" si="0"/>
        <v>1</v>
      </c>
      <c r="H32" s="35" t="s">
        <v>31</v>
      </c>
      <c r="I32" t="b">
        <f t="shared" si="1"/>
        <v>1</v>
      </c>
      <c r="J32" s="24"/>
      <c r="K32" t="s">
        <v>1894</v>
      </c>
      <c r="L32" t="s">
        <v>29</v>
      </c>
      <c r="M32" t="s">
        <v>30</v>
      </c>
      <c r="N32" t="s">
        <v>31</v>
      </c>
      <c r="O32" t="s">
        <v>31</v>
      </c>
      <c r="P32" t="s">
        <v>31</v>
      </c>
      <c r="Q32" t="b">
        <f t="shared" si="2"/>
        <v>1</v>
      </c>
    </row>
    <row r="33" spans="1:17">
      <c r="A33" t="s">
        <v>1895</v>
      </c>
      <c r="B33" t="s">
        <v>29</v>
      </c>
      <c r="C33" t="s">
        <v>30</v>
      </c>
      <c r="D33" s="9" t="s">
        <v>31</v>
      </c>
      <c r="E33" s="9" t="s">
        <v>31</v>
      </c>
      <c r="F33" t="b">
        <f t="shared" si="0"/>
        <v>1</v>
      </c>
      <c r="H33" s="35" t="s">
        <v>31</v>
      </c>
      <c r="I33" t="b">
        <f t="shared" si="1"/>
        <v>1</v>
      </c>
      <c r="J33" s="24"/>
      <c r="K33" t="s">
        <v>1895</v>
      </c>
      <c r="L33" t="s">
        <v>29</v>
      </c>
      <c r="M33" t="s">
        <v>30</v>
      </c>
      <c r="N33" t="s">
        <v>31</v>
      </c>
      <c r="O33" t="s">
        <v>31</v>
      </c>
      <c r="P33" t="s">
        <v>31</v>
      </c>
      <c r="Q33" t="b">
        <f t="shared" si="2"/>
        <v>1</v>
      </c>
    </row>
    <row r="34" spans="1:17">
      <c r="A34" t="s">
        <v>1896</v>
      </c>
      <c r="B34" t="s">
        <v>29</v>
      </c>
      <c r="C34" t="s">
        <v>30</v>
      </c>
      <c r="D34" s="9" t="s">
        <v>31</v>
      </c>
      <c r="E34" s="9" t="s">
        <v>31</v>
      </c>
      <c r="F34" t="b">
        <f t="shared" si="0"/>
        <v>1</v>
      </c>
      <c r="H34" s="35" t="s">
        <v>31</v>
      </c>
      <c r="I34" t="b">
        <f t="shared" si="1"/>
        <v>1</v>
      </c>
      <c r="J34" s="24"/>
      <c r="K34" t="s">
        <v>1896</v>
      </c>
      <c r="L34" t="s">
        <v>29</v>
      </c>
      <c r="M34" t="s">
        <v>30</v>
      </c>
      <c r="N34" t="s">
        <v>31</v>
      </c>
      <c r="O34" t="s">
        <v>31</v>
      </c>
      <c r="P34" t="s">
        <v>31</v>
      </c>
      <c r="Q34" t="b">
        <f t="shared" si="2"/>
        <v>1</v>
      </c>
    </row>
    <row r="35" spans="1:17">
      <c r="A35" t="s">
        <v>1897</v>
      </c>
      <c r="B35" t="s">
        <v>29</v>
      </c>
      <c r="C35" t="s">
        <v>30</v>
      </c>
      <c r="D35" s="9" t="s">
        <v>31</v>
      </c>
      <c r="E35" s="9" t="s">
        <v>31</v>
      </c>
      <c r="F35" t="b">
        <f t="shared" si="0"/>
        <v>1</v>
      </c>
      <c r="H35" s="35" t="s">
        <v>31</v>
      </c>
      <c r="I35" t="b">
        <f t="shared" si="1"/>
        <v>1</v>
      </c>
      <c r="J35" s="24"/>
      <c r="K35" t="s">
        <v>1897</v>
      </c>
      <c r="L35" t="s">
        <v>29</v>
      </c>
      <c r="M35" t="s">
        <v>30</v>
      </c>
      <c r="N35" t="s">
        <v>31</v>
      </c>
      <c r="O35" t="s">
        <v>31</v>
      </c>
      <c r="P35" t="s">
        <v>31</v>
      </c>
      <c r="Q35" t="b">
        <f t="shared" si="2"/>
        <v>1</v>
      </c>
    </row>
    <row r="36" spans="1:17">
      <c r="A36" t="s">
        <v>1898</v>
      </c>
      <c r="B36" t="s">
        <v>29</v>
      </c>
      <c r="C36" t="s">
        <v>30</v>
      </c>
      <c r="D36" s="9" t="s">
        <v>31</v>
      </c>
      <c r="E36" s="9" t="s">
        <v>31</v>
      </c>
      <c r="F36" t="b">
        <f t="shared" si="0"/>
        <v>1</v>
      </c>
      <c r="H36" s="35" t="s">
        <v>31</v>
      </c>
      <c r="I36" t="b">
        <f t="shared" si="1"/>
        <v>1</v>
      </c>
      <c r="J36" s="24"/>
      <c r="K36" t="s">
        <v>1898</v>
      </c>
      <c r="L36" t="s">
        <v>29</v>
      </c>
      <c r="M36" t="s">
        <v>30</v>
      </c>
      <c r="N36" t="s">
        <v>31</v>
      </c>
      <c r="O36" t="s">
        <v>31</v>
      </c>
      <c r="P36" t="s">
        <v>31</v>
      </c>
      <c r="Q36" t="b">
        <f t="shared" si="2"/>
        <v>1</v>
      </c>
    </row>
    <row r="37" spans="1:17">
      <c r="A37" t="s">
        <v>1899</v>
      </c>
      <c r="B37" t="s">
        <v>29</v>
      </c>
      <c r="C37" t="s">
        <v>30</v>
      </c>
      <c r="D37" s="9" t="s">
        <v>31</v>
      </c>
      <c r="E37" s="9" t="s">
        <v>31</v>
      </c>
      <c r="F37" t="b">
        <f t="shared" si="0"/>
        <v>1</v>
      </c>
      <c r="H37" s="35" t="s">
        <v>31</v>
      </c>
      <c r="I37" t="b">
        <f t="shared" si="1"/>
        <v>1</v>
      </c>
      <c r="J37" s="24"/>
      <c r="K37" t="s">
        <v>1899</v>
      </c>
      <c r="L37" t="s">
        <v>29</v>
      </c>
      <c r="M37" t="s">
        <v>30</v>
      </c>
      <c r="N37" t="s">
        <v>31</v>
      </c>
      <c r="O37" t="s">
        <v>31</v>
      </c>
      <c r="P37" t="s">
        <v>31</v>
      </c>
      <c r="Q37" t="b">
        <f t="shared" si="2"/>
        <v>1</v>
      </c>
    </row>
    <row r="38" spans="1:17">
      <c r="A38" t="s">
        <v>1900</v>
      </c>
      <c r="B38" t="s">
        <v>29</v>
      </c>
      <c r="C38" t="s">
        <v>30</v>
      </c>
      <c r="D38" s="9" t="s">
        <v>31</v>
      </c>
      <c r="E38" s="9" t="s">
        <v>31</v>
      </c>
      <c r="F38" t="b">
        <f t="shared" si="0"/>
        <v>1</v>
      </c>
      <c r="H38" s="35" t="s">
        <v>31</v>
      </c>
      <c r="I38" t="b">
        <f t="shared" si="1"/>
        <v>1</v>
      </c>
      <c r="J38" s="24"/>
      <c r="K38" t="s">
        <v>1900</v>
      </c>
      <c r="L38" t="s">
        <v>29</v>
      </c>
      <c r="M38" t="s">
        <v>30</v>
      </c>
      <c r="N38" t="s">
        <v>31</v>
      </c>
      <c r="O38" t="s">
        <v>31</v>
      </c>
      <c r="P38" t="s">
        <v>31</v>
      </c>
      <c r="Q38" t="b">
        <f t="shared" si="2"/>
        <v>1</v>
      </c>
    </row>
    <row r="39" spans="1:17">
      <c r="A39" t="s">
        <v>1901</v>
      </c>
      <c r="B39" t="s">
        <v>29</v>
      </c>
      <c r="C39" t="s">
        <v>30</v>
      </c>
      <c r="D39" s="9" t="s">
        <v>31</v>
      </c>
      <c r="E39" s="9" t="s">
        <v>31</v>
      </c>
      <c r="F39" t="b">
        <f t="shared" si="0"/>
        <v>1</v>
      </c>
      <c r="H39" s="35" t="s">
        <v>31</v>
      </c>
      <c r="I39" t="b">
        <f t="shared" si="1"/>
        <v>1</v>
      </c>
      <c r="J39" s="24"/>
      <c r="K39" t="s">
        <v>1901</v>
      </c>
      <c r="L39" t="s">
        <v>29</v>
      </c>
      <c r="M39" t="s">
        <v>30</v>
      </c>
      <c r="N39" t="s">
        <v>31</v>
      </c>
      <c r="O39" t="s">
        <v>31</v>
      </c>
      <c r="P39" t="s">
        <v>31</v>
      </c>
      <c r="Q39" t="b">
        <f t="shared" si="2"/>
        <v>1</v>
      </c>
    </row>
    <row r="40" spans="1:17">
      <c r="A40" t="s">
        <v>1902</v>
      </c>
      <c r="B40" t="s">
        <v>29</v>
      </c>
      <c r="C40" t="s">
        <v>30</v>
      </c>
      <c r="D40" s="9" t="s">
        <v>31</v>
      </c>
      <c r="E40" s="9" t="s">
        <v>31</v>
      </c>
      <c r="F40" t="b">
        <f t="shared" si="0"/>
        <v>1</v>
      </c>
      <c r="H40" s="35" t="s">
        <v>31</v>
      </c>
      <c r="I40" t="b">
        <f t="shared" si="1"/>
        <v>1</v>
      </c>
      <c r="J40" s="24"/>
      <c r="K40" t="s">
        <v>1902</v>
      </c>
      <c r="L40" t="s">
        <v>29</v>
      </c>
      <c r="M40" t="s">
        <v>30</v>
      </c>
      <c r="N40" t="s">
        <v>31</v>
      </c>
      <c r="O40" t="s">
        <v>31</v>
      </c>
      <c r="P40" t="s">
        <v>31</v>
      </c>
      <c r="Q40" t="b">
        <f t="shared" si="2"/>
        <v>1</v>
      </c>
    </row>
    <row r="41" spans="1:17">
      <c r="A41" t="s">
        <v>1903</v>
      </c>
      <c r="B41" t="s">
        <v>29</v>
      </c>
      <c r="C41" t="s">
        <v>30</v>
      </c>
      <c r="D41" s="9" t="s">
        <v>31</v>
      </c>
      <c r="E41" s="9" t="s">
        <v>31</v>
      </c>
      <c r="F41" t="b">
        <f t="shared" si="0"/>
        <v>1</v>
      </c>
      <c r="H41" s="35" t="s">
        <v>31</v>
      </c>
      <c r="I41" t="b">
        <f t="shared" si="1"/>
        <v>1</v>
      </c>
      <c r="J41" s="24"/>
      <c r="K41" t="s">
        <v>1903</v>
      </c>
      <c r="L41" t="s">
        <v>29</v>
      </c>
      <c r="M41" t="s">
        <v>30</v>
      </c>
      <c r="N41" t="s">
        <v>31</v>
      </c>
      <c r="O41" t="s">
        <v>31</v>
      </c>
      <c r="P41" t="s">
        <v>31</v>
      </c>
      <c r="Q41" t="b">
        <f t="shared" si="2"/>
        <v>1</v>
      </c>
    </row>
    <row r="42" spans="1:17">
      <c r="A42" t="s">
        <v>1904</v>
      </c>
      <c r="B42" t="s">
        <v>29</v>
      </c>
      <c r="C42" t="s">
        <v>30</v>
      </c>
      <c r="D42" s="9" t="s">
        <v>31</v>
      </c>
      <c r="E42" s="9" t="s">
        <v>31</v>
      </c>
      <c r="F42" t="b">
        <f t="shared" si="0"/>
        <v>1</v>
      </c>
      <c r="H42" s="35" t="s">
        <v>31</v>
      </c>
      <c r="I42" t="b">
        <f t="shared" si="1"/>
        <v>1</v>
      </c>
      <c r="J42" s="24"/>
      <c r="K42" t="s">
        <v>1904</v>
      </c>
      <c r="L42" t="s">
        <v>29</v>
      </c>
      <c r="M42" t="s">
        <v>30</v>
      </c>
      <c r="N42" t="s">
        <v>31</v>
      </c>
      <c r="O42" t="s">
        <v>31</v>
      </c>
      <c r="P42" t="s">
        <v>31</v>
      </c>
      <c r="Q42" t="b">
        <f t="shared" si="2"/>
        <v>1</v>
      </c>
    </row>
    <row r="43" spans="1:17">
      <c r="A43" t="s">
        <v>1905</v>
      </c>
      <c r="B43" t="s">
        <v>29</v>
      </c>
      <c r="C43" t="s">
        <v>30</v>
      </c>
      <c r="D43" s="9" t="s">
        <v>31</v>
      </c>
      <c r="E43" s="9" t="s">
        <v>31</v>
      </c>
      <c r="F43" t="b">
        <f t="shared" si="0"/>
        <v>1</v>
      </c>
      <c r="H43" s="35" t="s">
        <v>31</v>
      </c>
      <c r="I43" t="b">
        <f t="shared" si="1"/>
        <v>1</v>
      </c>
      <c r="J43" s="24"/>
      <c r="K43" t="s">
        <v>1905</v>
      </c>
      <c r="L43" t="s">
        <v>29</v>
      </c>
      <c r="M43" t="s">
        <v>30</v>
      </c>
      <c r="N43" t="s">
        <v>31</v>
      </c>
      <c r="O43" t="s">
        <v>31</v>
      </c>
      <c r="P43" t="s">
        <v>31</v>
      </c>
      <c r="Q43" t="b">
        <f t="shared" si="2"/>
        <v>1</v>
      </c>
    </row>
    <row r="44" spans="1:17">
      <c r="A44" t="s">
        <v>1906</v>
      </c>
      <c r="B44" t="s">
        <v>29</v>
      </c>
      <c r="C44" t="s">
        <v>30</v>
      </c>
      <c r="D44" s="9" t="s">
        <v>31</v>
      </c>
      <c r="E44" s="9" t="s">
        <v>31</v>
      </c>
      <c r="F44" t="b">
        <f t="shared" si="0"/>
        <v>1</v>
      </c>
      <c r="H44" s="35" t="s">
        <v>31</v>
      </c>
      <c r="I44" t="b">
        <f t="shared" si="1"/>
        <v>1</v>
      </c>
      <c r="J44" s="24"/>
      <c r="K44" t="s">
        <v>1906</v>
      </c>
      <c r="L44" t="s">
        <v>29</v>
      </c>
      <c r="M44" t="s">
        <v>30</v>
      </c>
      <c r="N44" t="s">
        <v>31</v>
      </c>
      <c r="O44" t="s">
        <v>31</v>
      </c>
      <c r="P44" t="s">
        <v>31</v>
      </c>
      <c r="Q44" t="b">
        <f t="shared" si="2"/>
        <v>1</v>
      </c>
    </row>
    <row r="45" spans="1:17">
      <c r="A45" t="s">
        <v>1907</v>
      </c>
      <c r="B45" t="s">
        <v>29</v>
      </c>
      <c r="C45" t="s">
        <v>36</v>
      </c>
      <c r="D45" s="9" t="s">
        <v>31</v>
      </c>
      <c r="E45" s="9" t="s">
        <v>31</v>
      </c>
      <c r="F45" t="b">
        <f t="shared" si="0"/>
        <v>1</v>
      </c>
      <c r="H45" s="35" t="s">
        <v>31</v>
      </c>
      <c r="I45" t="b">
        <f t="shared" si="1"/>
        <v>1</v>
      </c>
      <c r="J45" s="38"/>
      <c r="K45" t="s">
        <v>1907</v>
      </c>
      <c r="L45" t="s">
        <v>29</v>
      </c>
      <c r="M45" t="s">
        <v>36</v>
      </c>
      <c r="N45" t="s">
        <v>31</v>
      </c>
      <c r="O45" t="s">
        <v>31</v>
      </c>
      <c r="P45" t="s">
        <v>31</v>
      </c>
      <c r="Q45" t="b">
        <f t="shared" si="2"/>
        <v>1</v>
      </c>
    </row>
    <row r="46" spans="1:17">
      <c r="A46" t="s">
        <v>1908</v>
      </c>
      <c r="B46" t="s">
        <v>29</v>
      </c>
      <c r="C46" t="s">
        <v>30</v>
      </c>
      <c r="D46" s="9" t="s">
        <v>31</v>
      </c>
      <c r="E46" s="9" t="s">
        <v>31</v>
      </c>
      <c r="F46" t="b">
        <f t="shared" si="0"/>
        <v>1</v>
      </c>
      <c r="H46" s="35" t="s">
        <v>31</v>
      </c>
      <c r="I46" t="b">
        <f t="shared" si="1"/>
        <v>1</v>
      </c>
      <c r="J46" s="24"/>
      <c r="K46" t="s">
        <v>1908</v>
      </c>
      <c r="L46" t="s">
        <v>29</v>
      </c>
      <c r="M46" t="s">
        <v>30</v>
      </c>
      <c r="N46" t="s">
        <v>31</v>
      </c>
      <c r="O46" t="s">
        <v>31</v>
      </c>
      <c r="P46" t="s">
        <v>31</v>
      </c>
      <c r="Q46" t="b">
        <f t="shared" si="2"/>
        <v>1</v>
      </c>
    </row>
    <row r="47" spans="1:17">
      <c r="A47" t="s">
        <v>1909</v>
      </c>
      <c r="B47" t="s">
        <v>29</v>
      </c>
      <c r="C47" t="s">
        <v>30</v>
      </c>
      <c r="D47" s="9" t="s">
        <v>31</v>
      </c>
      <c r="E47" s="9" t="s">
        <v>31</v>
      </c>
      <c r="F47" t="b">
        <f t="shared" si="0"/>
        <v>1</v>
      </c>
      <c r="H47" s="35" t="s">
        <v>31</v>
      </c>
      <c r="I47" t="b">
        <f t="shared" si="1"/>
        <v>1</v>
      </c>
      <c r="J47" s="24"/>
      <c r="K47" t="s">
        <v>1909</v>
      </c>
      <c r="L47" t="s">
        <v>29</v>
      </c>
      <c r="M47" t="s">
        <v>30</v>
      </c>
      <c r="N47" t="s">
        <v>31</v>
      </c>
      <c r="O47" t="s">
        <v>31</v>
      </c>
      <c r="P47" t="s">
        <v>31</v>
      </c>
      <c r="Q47" t="b">
        <f t="shared" si="2"/>
        <v>1</v>
      </c>
    </row>
    <row r="48" spans="1:17">
      <c r="A48" t="s">
        <v>1910</v>
      </c>
      <c r="B48" t="s">
        <v>29</v>
      </c>
      <c r="C48" t="s">
        <v>30</v>
      </c>
      <c r="D48" s="9" t="s">
        <v>31</v>
      </c>
      <c r="E48" s="9" t="s">
        <v>31</v>
      </c>
      <c r="F48" t="b">
        <f t="shared" si="0"/>
        <v>1</v>
      </c>
      <c r="H48" s="35" t="s">
        <v>31</v>
      </c>
      <c r="I48" t="b">
        <f t="shared" si="1"/>
        <v>1</v>
      </c>
      <c r="J48" s="24"/>
      <c r="K48" t="s">
        <v>1910</v>
      </c>
      <c r="L48" t="s">
        <v>29</v>
      </c>
      <c r="M48" t="s">
        <v>30</v>
      </c>
      <c r="N48" t="s">
        <v>31</v>
      </c>
      <c r="O48" t="s">
        <v>31</v>
      </c>
      <c r="P48" t="s">
        <v>31</v>
      </c>
      <c r="Q48" t="b">
        <f t="shared" si="2"/>
        <v>1</v>
      </c>
    </row>
    <row r="49" spans="1:17">
      <c r="A49" t="s">
        <v>1911</v>
      </c>
      <c r="B49" t="s">
        <v>29</v>
      </c>
      <c r="C49" t="s">
        <v>30</v>
      </c>
      <c r="D49" s="9" t="s">
        <v>31</v>
      </c>
      <c r="E49" s="9" t="s">
        <v>31</v>
      </c>
      <c r="F49" t="b">
        <f t="shared" si="0"/>
        <v>1</v>
      </c>
      <c r="H49" s="35" t="s">
        <v>31</v>
      </c>
      <c r="I49" t="b">
        <f t="shared" si="1"/>
        <v>1</v>
      </c>
      <c r="J49" s="24"/>
      <c r="K49" t="s">
        <v>1911</v>
      </c>
      <c r="L49" t="s">
        <v>29</v>
      </c>
      <c r="M49" t="s">
        <v>30</v>
      </c>
      <c r="N49" t="s">
        <v>31</v>
      </c>
      <c r="O49" t="s">
        <v>31</v>
      </c>
      <c r="P49" t="s">
        <v>31</v>
      </c>
      <c r="Q49" t="b">
        <f t="shared" si="2"/>
        <v>1</v>
      </c>
    </row>
    <row r="50" spans="1:17">
      <c r="A50" t="s">
        <v>1912</v>
      </c>
      <c r="B50" t="s">
        <v>29</v>
      </c>
      <c r="C50" t="s">
        <v>30</v>
      </c>
      <c r="D50" s="9" t="s">
        <v>31</v>
      </c>
      <c r="E50" s="9" t="s">
        <v>31</v>
      </c>
      <c r="F50" t="b">
        <f t="shared" si="0"/>
        <v>1</v>
      </c>
      <c r="H50" s="35" t="s">
        <v>31</v>
      </c>
      <c r="I50" t="b">
        <f t="shared" si="1"/>
        <v>1</v>
      </c>
      <c r="J50" s="24"/>
      <c r="K50" t="s">
        <v>1912</v>
      </c>
      <c r="L50" t="s">
        <v>29</v>
      </c>
      <c r="M50" t="s">
        <v>30</v>
      </c>
      <c r="N50" t="s">
        <v>31</v>
      </c>
      <c r="O50" t="s">
        <v>31</v>
      </c>
      <c r="P50" t="s">
        <v>31</v>
      </c>
      <c r="Q50" t="b">
        <f t="shared" si="2"/>
        <v>1</v>
      </c>
    </row>
    <row r="51" spans="1:17">
      <c r="A51" t="s">
        <v>1913</v>
      </c>
      <c r="B51" t="s">
        <v>29</v>
      </c>
      <c r="C51" t="s">
        <v>30</v>
      </c>
      <c r="D51" s="9" t="s">
        <v>31</v>
      </c>
      <c r="E51" s="9" t="s">
        <v>31</v>
      </c>
      <c r="F51" t="b">
        <f t="shared" si="0"/>
        <v>1</v>
      </c>
      <c r="H51" s="35" t="s">
        <v>31</v>
      </c>
      <c r="I51" t="b">
        <f t="shared" si="1"/>
        <v>1</v>
      </c>
      <c r="J51" s="24"/>
      <c r="K51" t="s">
        <v>1913</v>
      </c>
      <c r="L51" t="s">
        <v>29</v>
      </c>
      <c r="M51" t="s">
        <v>30</v>
      </c>
      <c r="N51" t="s">
        <v>31</v>
      </c>
      <c r="O51" t="s">
        <v>31</v>
      </c>
      <c r="P51" t="s">
        <v>31</v>
      </c>
      <c r="Q51" t="b">
        <f t="shared" si="2"/>
        <v>1</v>
      </c>
    </row>
    <row r="52" spans="1:17">
      <c r="A52" t="s">
        <v>1914</v>
      </c>
      <c r="B52" t="s">
        <v>29</v>
      </c>
      <c r="C52" t="s">
        <v>30</v>
      </c>
      <c r="D52" s="9" t="s">
        <v>31</v>
      </c>
      <c r="E52" s="9" t="s">
        <v>31</v>
      </c>
      <c r="F52" t="b">
        <f t="shared" si="0"/>
        <v>1</v>
      </c>
      <c r="H52" s="35" t="s">
        <v>31</v>
      </c>
      <c r="I52" t="b">
        <f t="shared" si="1"/>
        <v>1</v>
      </c>
      <c r="J52" s="24"/>
      <c r="K52" t="s">
        <v>1914</v>
      </c>
      <c r="L52" t="s">
        <v>29</v>
      </c>
      <c r="M52" t="s">
        <v>30</v>
      </c>
      <c r="N52" t="s">
        <v>31</v>
      </c>
      <c r="O52" t="s">
        <v>31</v>
      </c>
      <c r="P52" t="s">
        <v>31</v>
      </c>
      <c r="Q52" t="b">
        <f t="shared" si="2"/>
        <v>1</v>
      </c>
    </row>
    <row r="53" spans="1:17">
      <c r="A53" t="s">
        <v>1915</v>
      </c>
      <c r="B53" t="s">
        <v>29</v>
      </c>
      <c r="C53" t="s">
        <v>30</v>
      </c>
      <c r="D53" s="9" t="s">
        <v>31</v>
      </c>
      <c r="E53" s="9" t="s">
        <v>31</v>
      </c>
      <c r="F53" t="b">
        <f t="shared" si="0"/>
        <v>1</v>
      </c>
      <c r="H53" s="35" t="s">
        <v>31</v>
      </c>
      <c r="I53" t="b">
        <f t="shared" si="1"/>
        <v>1</v>
      </c>
      <c r="J53" s="24"/>
      <c r="K53" t="s">
        <v>1915</v>
      </c>
      <c r="L53" t="s">
        <v>29</v>
      </c>
      <c r="M53" t="s">
        <v>30</v>
      </c>
      <c r="N53" t="s">
        <v>31</v>
      </c>
      <c r="O53" t="s">
        <v>31</v>
      </c>
      <c r="P53" t="s">
        <v>31</v>
      </c>
      <c r="Q53" t="b">
        <f t="shared" si="2"/>
        <v>1</v>
      </c>
    </row>
    <row r="54" spans="1:17">
      <c r="A54" t="s">
        <v>1916</v>
      </c>
      <c r="B54" t="s">
        <v>29</v>
      </c>
      <c r="C54" t="s">
        <v>30</v>
      </c>
      <c r="D54" s="9" t="s">
        <v>31</v>
      </c>
      <c r="E54" s="9" t="s">
        <v>31</v>
      </c>
      <c r="F54" t="b">
        <f t="shared" si="0"/>
        <v>1</v>
      </c>
      <c r="H54" s="35" t="s">
        <v>31</v>
      </c>
      <c r="I54" t="b">
        <f t="shared" si="1"/>
        <v>1</v>
      </c>
      <c r="J54" s="24"/>
      <c r="K54" t="s">
        <v>1916</v>
      </c>
      <c r="L54" t="s">
        <v>29</v>
      </c>
      <c r="M54" t="s">
        <v>30</v>
      </c>
      <c r="N54" t="s">
        <v>31</v>
      </c>
      <c r="O54" t="s">
        <v>31</v>
      </c>
      <c r="P54" t="s">
        <v>31</v>
      </c>
      <c r="Q54" t="b">
        <f t="shared" si="2"/>
        <v>1</v>
      </c>
    </row>
    <row r="55" spans="1:17">
      <c r="A55" t="s">
        <v>1917</v>
      </c>
      <c r="B55" t="s">
        <v>29</v>
      </c>
      <c r="C55" t="s">
        <v>30</v>
      </c>
      <c r="D55" s="9" t="s">
        <v>31</v>
      </c>
      <c r="E55" s="9" t="s">
        <v>31</v>
      </c>
      <c r="F55" t="b">
        <f t="shared" si="0"/>
        <v>1</v>
      </c>
      <c r="H55" s="35" t="s">
        <v>31</v>
      </c>
      <c r="I55" t="b">
        <f t="shared" si="1"/>
        <v>1</v>
      </c>
      <c r="J55" s="24"/>
      <c r="K55" t="s">
        <v>1917</v>
      </c>
      <c r="L55" t="s">
        <v>29</v>
      </c>
      <c r="M55" t="s">
        <v>30</v>
      </c>
      <c r="N55" t="s">
        <v>31</v>
      </c>
      <c r="O55" t="s">
        <v>31</v>
      </c>
      <c r="P55" t="s">
        <v>31</v>
      </c>
      <c r="Q55" t="b">
        <f t="shared" si="2"/>
        <v>1</v>
      </c>
    </row>
    <row r="56" spans="1:17">
      <c r="A56" t="s">
        <v>1918</v>
      </c>
      <c r="B56" t="s">
        <v>29</v>
      </c>
      <c r="C56" t="s">
        <v>30</v>
      </c>
      <c r="D56" s="9" t="s">
        <v>31</v>
      </c>
      <c r="E56" s="9" t="s">
        <v>31</v>
      </c>
      <c r="F56" t="b">
        <f t="shared" si="0"/>
        <v>1</v>
      </c>
      <c r="H56" s="35" t="s">
        <v>31</v>
      </c>
      <c r="I56" t="b">
        <f t="shared" si="1"/>
        <v>1</v>
      </c>
      <c r="J56" s="24"/>
      <c r="K56" t="s">
        <v>1918</v>
      </c>
      <c r="L56" t="s">
        <v>29</v>
      </c>
      <c r="M56" t="s">
        <v>30</v>
      </c>
      <c r="N56" t="s">
        <v>31</v>
      </c>
      <c r="O56" t="s">
        <v>31</v>
      </c>
      <c r="P56" t="s">
        <v>31</v>
      </c>
      <c r="Q56" t="b">
        <f t="shared" si="2"/>
        <v>1</v>
      </c>
    </row>
    <row r="57" spans="1:17">
      <c r="A57" t="s">
        <v>1919</v>
      </c>
      <c r="B57" t="s">
        <v>29</v>
      </c>
      <c r="C57" t="s">
        <v>30</v>
      </c>
      <c r="D57" s="9" t="s">
        <v>31</v>
      </c>
      <c r="E57" s="9" t="s">
        <v>31</v>
      </c>
      <c r="F57" t="b">
        <f t="shared" si="0"/>
        <v>1</v>
      </c>
      <c r="H57" s="35" t="s">
        <v>31</v>
      </c>
      <c r="I57" t="b">
        <f t="shared" si="1"/>
        <v>1</v>
      </c>
      <c r="J57" s="24"/>
      <c r="K57" t="s">
        <v>1919</v>
      </c>
      <c r="L57" t="s">
        <v>29</v>
      </c>
      <c r="M57" t="s">
        <v>30</v>
      </c>
      <c r="N57" t="s">
        <v>31</v>
      </c>
      <c r="O57" t="s">
        <v>31</v>
      </c>
      <c r="P57" t="s">
        <v>31</v>
      </c>
      <c r="Q57" t="b">
        <f t="shared" si="2"/>
        <v>1</v>
      </c>
    </row>
    <row r="58" spans="1:17">
      <c r="A58" t="s">
        <v>1920</v>
      </c>
      <c r="B58" t="s">
        <v>54</v>
      </c>
      <c r="C58" t="s">
        <v>30</v>
      </c>
      <c r="D58" s="9" t="s">
        <v>31</v>
      </c>
      <c r="E58" s="9" t="s">
        <v>31</v>
      </c>
      <c r="F58" t="b">
        <f t="shared" si="0"/>
        <v>1</v>
      </c>
      <c r="H58" s="35" t="s">
        <v>31</v>
      </c>
      <c r="I58" t="b">
        <f t="shared" si="1"/>
        <v>1</v>
      </c>
      <c r="J58" s="24"/>
      <c r="K58" t="s">
        <v>1920</v>
      </c>
      <c r="L58" t="s">
        <v>54</v>
      </c>
      <c r="M58" t="s">
        <v>30</v>
      </c>
      <c r="N58" t="s">
        <v>31</v>
      </c>
      <c r="O58" t="s">
        <v>31</v>
      </c>
      <c r="P58" t="s">
        <v>31</v>
      </c>
      <c r="Q58" t="b">
        <f t="shared" si="2"/>
        <v>1</v>
      </c>
    </row>
    <row r="59" spans="1:17">
      <c r="A59" t="s">
        <v>1921</v>
      </c>
      <c r="B59" t="s">
        <v>29</v>
      </c>
      <c r="C59" t="s">
        <v>30</v>
      </c>
      <c r="D59" s="9" t="s">
        <v>31</v>
      </c>
      <c r="E59" s="9" t="s">
        <v>31</v>
      </c>
      <c r="F59" t="b">
        <f t="shared" si="0"/>
        <v>1</v>
      </c>
      <c r="H59" s="35" t="s">
        <v>31</v>
      </c>
      <c r="I59" t="b">
        <f t="shared" si="1"/>
        <v>1</v>
      </c>
      <c r="J59" s="24"/>
      <c r="K59" t="s">
        <v>1921</v>
      </c>
      <c r="L59" t="s">
        <v>29</v>
      </c>
      <c r="M59" t="s">
        <v>30</v>
      </c>
      <c r="N59" t="s">
        <v>31</v>
      </c>
      <c r="O59" t="s">
        <v>31</v>
      </c>
      <c r="P59" t="s">
        <v>31</v>
      </c>
      <c r="Q59" t="b">
        <f t="shared" si="2"/>
        <v>1</v>
      </c>
    </row>
    <row r="60" spans="1:17">
      <c r="A60" t="s">
        <v>1922</v>
      </c>
      <c r="B60" t="s">
        <v>29</v>
      </c>
      <c r="C60" t="s">
        <v>30</v>
      </c>
      <c r="D60" s="9" t="s">
        <v>31</v>
      </c>
      <c r="E60" s="9" t="s">
        <v>31</v>
      </c>
      <c r="F60" t="b">
        <f t="shared" si="0"/>
        <v>1</v>
      </c>
      <c r="H60" s="35" t="s">
        <v>31</v>
      </c>
      <c r="I60" t="b">
        <f t="shared" si="1"/>
        <v>1</v>
      </c>
      <c r="J60" s="24"/>
      <c r="K60" t="s">
        <v>1922</v>
      </c>
      <c r="L60" t="s">
        <v>29</v>
      </c>
      <c r="M60" t="s">
        <v>30</v>
      </c>
      <c r="N60" t="s">
        <v>31</v>
      </c>
      <c r="O60" t="s">
        <v>31</v>
      </c>
      <c r="P60" t="s">
        <v>31</v>
      </c>
      <c r="Q60" t="b">
        <f t="shared" si="2"/>
        <v>1</v>
      </c>
    </row>
    <row r="61" spans="1:17">
      <c r="A61" t="s">
        <v>1923</v>
      </c>
      <c r="B61" t="s">
        <v>29</v>
      </c>
      <c r="C61" t="s">
        <v>30</v>
      </c>
      <c r="D61" s="9" t="s">
        <v>31</v>
      </c>
      <c r="E61" s="9" t="s">
        <v>31</v>
      </c>
      <c r="F61" t="b">
        <f t="shared" si="0"/>
        <v>1</v>
      </c>
      <c r="H61" s="35" t="s">
        <v>31</v>
      </c>
      <c r="I61" t="b">
        <f t="shared" si="1"/>
        <v>1</v>
      </c>
      <c r="J61" s="24"/>
      <c r="K61" t="s">
        <v>1923</v>
      </c>
      <c r="L61" t="s">
        <v>29</v>
      </c>
      <c r="M61" t="s">
        <v>30</v>
      </c>
      <c r="N61" t="s">
        <v>31</v>
      </c>
      <c r="O61" t="s">
        <v>31</v>
      </c>
      <c r="P61" t="s">
        <v>31</v>
      </c>
      <c r="Q61" t="b">
        <f t="shared" si="2"/>
        <v>1</v>
      </c>
    </row>
    <row r="62" spans="1:17">
      <c r="A62" t="s">
        <v>1924</v>
      </c>
      <c r="B62" t="s">
        <v>29</v>
      </c>
      <c r="C62" t="s">
        <v>30</v>
      </c>
      <c r="D62" s="9" t="s">
        <v>31</v>
      </c>
      <c r="E62" s="9" t="s">
        <v>31</v>
      </c>
      <c r="F62" t="b">
        <f t="shared" si="0"/>
        <v>1</v>
      </c>
      <c r="H62" s="35" t="s">
        <v>31</v>
      </c>
      <c r="I62" t="b">
        <f t="shared" si="1"/>
        <v>1</v>
      </c>
      <c r="J62" s="24"/>
      <c r="K62" t="s">
        <v>1924</v>
      </c>
      <c r="L62" t="s">
        <v>29</v>
      </c>
      <c r="M62" t="s">
        <v>30</v>
      </c>
      <c r="N62" t="s">
        <v>31</v>
      </c>
      <c r="O62" t="s">
        <v>31</v>
      </c>
      <c r="P62" t="s">
        <v>31</v>
      </c>
      <c r="Q62" t="b">
        <f t="shared" si="2"/>
        <v>1</v>
      </c>
    </row>
    <row r="63" spans="1:17">
      <c r="A63" t="s">
        <v>1925</v>
      </c>
      <c r="B63" t="s">
        <v>29</v>
      </c>
      <c r="C63" t="s">
        <v>30</v>
      </c>
      <c r="D63" s="9" t="s">
        <v>31</v>
      </c>
      <c r="E63" s="9" t="s">
        <v>31</v>
      </c>
      <c r="F63" t="b">
        <f t="shared" si="0"/>
        <v>1</v>
      </c>
      <c r="H63" s="35" t="s">
        <v>31</v>
      </c>
      <c r="I63" t="b">
        <f t="shared" si="1"/>
        <v>1</v>
      </c>
      <c r="J63" s="24"/>
      <c r="K63" t="s">
        <v>1925</v>
      </c>
      <c r="L63" t="s">
        <v>29</v>
      </c>
      <c r="M63" t="s">
        <v>30</v>
      </c>
      <c r="N63" t="s">
        <v>31</v>
      </c>
      <c r="O63" t="s">
        <v>31</v>
      </c>
      <c r="P63" t="s">
        <v>31</v>
      </c>
      <c r="Q63" t="b">
        <f t="shared" si="2"/>
        <v>1</v>
      </c>
    </row>
    <row r="64" spans="1:17">
      <c r="A64" t="s">
        <v>1926</v>
      </c>
      <c r="B64" t="s">
        <v>29</v>
      </c>
      <c r="C64" t="s">
        <v>30</v>
      </c>
      <c r="D64" s="9" t="s">
        <v>31</v>
      </c>
      <c r="E64" s="9" t="s">
        <v>31</v>
      </c>
      <c r="F64" t="b">
        <f t="shared" si="0"/>
        <v>1</v>
      </c>
      <c r="H64" s="35" t="s">
        <v>31</v>
      </c>
      <c r="I64" t="b">
        <f t="shared" si="1"/>
        <v>1</v>
      </c>
      <c r="J64" s="24"/>
      <c r="K64" t="s">
        <v>1926</v>
      </c>
      <c r="L64" t="s">
        <v>29</v>
      </c>
      <c r="M64" t="s">
        <v>30</v>
      </c>
      <c r="N64" t="s">
        <v>31</v>
      </c>
      <c r="O64" t="s">
        <v>31</v>
      </c>
      <c r="P64" t="s">
        <v>31</v>
      </c>
      <c r="Q64" t="b">
        <f t="shared" si="2"/>
        <v>1</v>
      </c>
    </row>
    <row r="65" spans="1:17">
      <c r="A65" t="s">
        <v>1927</v>
      </c>
      <c r="B65" t="s">
        <v>29</v>
      </c>
      <c r="C65" t="s">
        <v>30</v>
      </c>
      <c r="D65" s="9" t="s">
        <v>31</v>
      </c>
      <c r="E65" s="9" t="s">
        <v>31</v>
      </c>
      <c r="F65" t="b">
        <f t="shared" si="0"/>
        <v>1</v>
      </c>
      <c r="H65" s="35" t="s">
        <v>31</v>
      </c>
      <c r="I65" t="b">
        <f t="shared" si="1"/>
        <v>1</v>
      </c>
      <c r="J65" s="24"/>
      <c r="K65" t="s">
        <v>1927</v>
      </c>
      <c r="L65" t="s">
        <v>29</v>
      </c>
      <c r="M65" t="s">
        <v>30</v>
      </c>
      <c r="N65" t="s">
        <v>31</v>
      </c>
      <c r="O65" t="s">
        <v>31</v>
      </c>
      <c r="P65" t="s">
        <v>31</v>
      </c>
      <c r="Q65" t="b">
        <f t="shared" si="2"/>
        <v>1</v>
      </c>
    </row>
    <row r="66" spans="1:17">
      <c r="A66" t="s">
        <v>1928</v>
      </c>
      <c r="B66" t="s">
        <v>29</v>
      </c>
      <c r="C66" t="s">
        <v>30</v>
      </c>
      <c r="D66" s="9" t="s">
        <v>31</v>
      </c>
      <c r="E66" s="9" t="s">
        <v>31</v>
      </c>
      <c r="F66" t="b">
        <f t="shared" si="0"/>
        <v>1</v>
      </c>
      <c r="H66" s="35" t="s">
        <v>31</v>
      </c>
      <c r="I66" t="b">
        <f t="shared" si="1"/>
        <v>1</v>
      </c>
      <c r="J66" s="24"/>
      <c r="K66" t="s">
        <v>1928</v>
      </c>
      <c r="L66" t="s">
        <v>29</v>
      </c>
      <c r="M66" t="s">
        <v>30</v>
      </c>
      <c r="N66" t="s">
        <v>31</v>
      </c>
      <c r="O66" t="s">
        <v>31</v>
      </c>
      <c r="P66" t="s">
        <v>31</v>
      </c>
      <c r="Q66" t="b">
        <f t="shared" si="2"/>
        <v>1</v>
      </c>
    </row>
    <row r="67" spans="1:17">
      <c r="A67" t="s">
        <v>1929</v>
      </c>
      <c r="B67" t="s">
        <v>29</v>
      </c>
      <c r="C67" t="s">
        <v>30</v>
      </c>
      <c r="D67" s="9" t="s">
        <v>31</v>
      </c>
      <c r="E67" s="9" t="s">
        <v>31</v>
      </c>
      <c r="F67" t="b">
        <f t="shared" ref="F67:F130" si="3">D67=E67</f>
        <v>1</v>
      </c>
      <c r="H67" s="35" t="s">
        <v>31</v>
      </c>
      <c r="I67" t="b">
        <f t="shared" ref="I67:I130" si="4">D67=H67</f>
        <v>1</v>
      </c>
      <c r="J67" s="24"/>
      <c r="K67" t="s">
        <v>1929</v>
      </c>
      <c r="L67" t="s">
        <v>29</v>
      </c>
      <c r="M67" t="s">
        <v>30</v>
      </c>
      <c r="N67" t="s">
        <v>31</v>
      </c>
      <c r="O67" t="s">
        <v>31</v>
      </c>
      <c r="P67" t="s">
        <v>31</v>
      </c>
      <c r="Q67" t="b">
        <f t="shared" ref="Q67:Q130" si="5">N67=O67</f>
        <v>1</v>
      </c>
    </row>
    <row r="68" spans="1:17">
      <c r="A68" t="s">
        <v>1930</v>
      </c>
      <c r="B68" t="s">
        <v>29</v>
      </c>
      <c r="C68" t="s">
        <v>30</v>
      </c>
      <c r="D68" s="9" t="s">
        <v>31</v>
      </c>
      <c r="E68" s="9" t="s">
        <v>31</v>
      </c>
      <c r="F68" t="b">
        <f t="shared" si="3"/>
        <v>1</v>
      </c>
      <c r="H68" s="35" t="s">
        <v>31</v>
      </c>
      <c r="I68" t="b">
        <f t="shared" si="4"/>
        <v>1</v>
      </c>
      <c r="J68" s="24"/>
      <c r="K68" t="s">
        <v>1930</v>
      </c>
      <c r="L68" t="s">
        <v>29</v>
      </c>
      <c r="M68" t="s">
        <v>30</v>
      </c>
      <c r="N68" t="s">
        <v>31</v>
      </c>
      <c r="O68" t="s">
        <v>31</v>
      </c>
      <c r="P68" t="s">
        <v>31</v>
      </c>
      <c r="Q68" t="b">
        <f t="shared" si="5"/>
        <v>1</v>
      </c>
    </row>
    <row r="69" spans="1:17">
      <c r="A69" t="s">
        <v>1931</v>
      </c>
      <c r="B69" t="s">
        <v>29</v>
      </c>
      <c r="C69" t="s">
        <v>30</v>
      </c>
      <c r="D69" s="9" t="s">
        <v>31</v>
      </c>
      <c r="E69" s="9" t="s">
        <v>31</v>
      </c>
      <c r="F69" t="b">
        <f t="shared" si="3"/>
        <v>1</v>
      </c>
      <c r="H69" s="35" t="s">
        <v>31</v>
      </c>
      <c r="I69" t="b">
        <f t="shared" si="4"/>
        <v>1</v>
      </c>
      <c r="J69" s="24"/>
      <c r="K69" t="s">
        <v>1931</v>
      </c>
      <c r="L69" t="s">
        <v>29</v>
      </c>
      <c r="M69" t="s">
        <v>30</v>
      </c>
      <c r="N69" t="s">
        <v>31</v>
      </c>
      <c r="O69" t="s">
        <v>31</v>
      </c>
      <c r="P69" t="s">
        <v>31</v>
      </c>
      <c r="Q69" t="b">
        <f t="shared" si="5"/>
        <v>1</v>
      </c>
    </row>
    <row r="70" spans="1:17">
      <c r="A70" t="s">
        <v>1932</v>
      </c>
      <c r="B70" t="s">
        <v>29</v>
      </c>
      <c r="C70" t="s">
        <v>36</v>
      </c>
      <c r="D70" s="9" t="s">
        <v>31</v>
      </c>
      <c r="E70" s="9" t="s">
        <v>31</v>
      </c>
      <c r="F70" t="b">
        <f t="shared" si="3"/>
        <v>1</v>
      </c>
      <c r="H70" s="35" t="s">
        <v>31</v>
      </c>
      <c r="I70" t="b">
        <f t="shared" si="4"/>
        <v>1</v>
      </c>
      <c r="J70" s="24"/>
      <c r="K70" t="s">
        <v>1932</v>
      </c>
      <c r="L70" t="s">
        <v>29</v>
      </c>
      <c r="M70" t="s">
        <v>36</v>
      </c>
      <c r="N70" t="s">
        <v>31</v>
      </c>
      <c r="O70" t="s">
        <v>31</v>
      </c>
      <c r="P70" t="s">
        <v>31</v>
      </c>
      <c r="Q70" t="b">
        <f t="shared" si="5"/>
        <v>1</v>
      </c>
    </row>
    <row r="71" spans="1:17">
      <c r="A71" t="s">
        <v>1933</v>
      </c>
      <c r="B71" t="s">
        <v>29</v>
      </c>
      <c r="C71" t="s">
        <v>30</v>
      </c>
      <c r="D71" s="9" t="s">
        <v>31</v>
      </c>
      <c r="E71" s="9" t="s">
        <v>31</v>
      </c>
      <c r="F71" t="b">
        <f t="shared" si="3"/>
        <v>1</v>
      </c>
      <c r="H71" s="35" t="s">
        <v>31</v>
      </c>
      <c r="I71" t="b">
        <f t="shared" si="4"/>
        <v>1</v>
      </c>
      <c r="J71" s="24"/>
      <c r="K71" t="s">
        <v>1933</v>
      </c>
      <c r="L71" t="s">
        <v>29</v>
      </c>
      <c r="M71" t="s">
        <v>30</v>
      </c>
      <c r="N71" t="s">
        <v>31</v>
      </c>
      <c r="O71" t="s">
        <v>31</v>
      </c>
      <c r="P71" t="s">
        <v>31</v>
      </c>
      <c r="Q71" t="b">
        <f t="shared" si="5"/>
        <v>1</v>
      </c>
    </row>
    <row r="72" spans="1:17">
      <c r="A72" t="s">
        <v>1934</v>
      </c>
      <c r="B72" t="s">
        <v>29</v>
      </c>
      <c r="C72" t="s">
        <v>30</v>
      </c>
      <c r="D72" s="9" t="s">
        <v>31</v>
      </c>
      <c r="E72" s="9" t="s">
        <v>31</v>
      </c>
      <c r="F72" t="b">
        <f t="shared" si="3"/>
        <v>1</v>
      </c>
      <c r="H72" s="35" t="s">
        <v>31</v>
      </c>
      <c r="I72" t="b">
        <f t="shared" si="4"/>
        <v>1</v>
      </c>
      <c r="J72" s="24"/>
      <c r="K72" t="s">
        <v>1934</v>
      </c>
      <c r="L72" t="s">
        <v>29</v>
      </c>
      <c r="M72" t="s">
        <v>30</v>
      </c>
      <c r="N72" t="s">
        <v>31</v>
      </c>
      <c r="O72" t="s">
        <v>31</v>
      </c>
      <c r="P72" t="s">
        <v>31</v>
      </c>
      <c r="Q72" t="b">
        <f t="shared" si="5"/>
        <v>1</v>
      </c>
    </row>
    <row r="73" spans="1:17">
      <c r="A73" t="s">
        <v>1935</v>
      </c>
      <c r="B73" t="s">
        <v>29</v>
      </c>
      <c r="C73" t="s">
        <v>30</v>
      </c>
      <c r="D73" s="9" t="s">
        <v>31</v>
      </c>
      <c r="E73" s="9" t="s">
        <v>31</v>
      </c>
      <c r="F73" t="b">
        <f t="shared" si="3"/>
        <v>1</v>
      </c>
      <c r="H73" s="35" t="s">
        <v>31</v>
      </c>
      <c r="I73" t="b">
        <f t="shared" si="4"/>
        <v>1</v>
      </c>
      <c r="J73" s="24"/>
      <c r="K73" t="s">
        <v>1935</v>
      </c>
      <c r="L73" t="s">
        <v>29</v>
      </c>
      <c r="M73" t="s">
        <v>30</v>
      </c>
      <c r="N73" t="s">
        <v>31</v>
      </c>
      <c r="O73" t="s">
        <v>31</v>
      </c>
      <c r="P73" t="s">
        <v>31</v>
      </c>
      <c r="Q73" t="b">
        <f t="shared" si="5"/>
        <v>1</v>
      </c>
    </row>
    <row r="74" spans="1:17">
      <c r="A74" t="s">
        <v>1936</v>
      </c>
      <c r="B74" t="s">
        <v>29</v>
      </c>
      <c r="C74" t="s">
        <v>30</v>
      </c>
      <c r="D74" s="9" t="s">
        <v>31</v>
      </c>
      <c r="E74" s="9" t="s">
        <v>31</v>
      </c>
      <c r="F74" t="b">
        <f t="shared" si="3"/>
        <v>1</v>
      </c>
      <c r="H74" s="35" t="s">
        <v>31</v>
      </c>
      <c r="I74" t="b">
        <f t="shared" si="4"/>
        <v>1</v>
      </c>
      <c r="J74" s="24"/>
      <c r="K74" t="s">
        <v>1936</v>
      </c>
      <c r="L74" t="s">
        <v>29</v>
      </c>
      <c r="M74" t="s">
        <v>30</v>
      </c>
      <c r="N74" t="s">
        <v>31</v>
      </c>
      <c r="O74" t="s">
        <v>31</v>
      </c>
      <c r="P74" t="s">
        <v>31</v>
      </c>
      <c r="Q74" t="b">
        <f t="shared" si="5"/>
        <v>1</v>
      </c>
    </row>
    <row r="75" spans="1:17">
      <c r="A75" t="s">
        <v>1937</v>
      </c>
      <c r="B75" t="s">
        <v>29</v>
      </c>
      <c r="C75" t="s">
        <v>30</v>
      </c>
      <c r="D75" s="9" t="s">
        <v>31</v>
      </c>
      <c r="E75" s="9" t="s">
        <v>31</v>
      </c>
      <c r="F75" t="b">
        <f t="shared" si="3"/>
        <v>1</v>
      </c>
      <c r="H75" s="35" t="s">
        <v>31</v>
      </c>
      <c r="I75" t="b">
        <f t="shared" si="4"/>
        <v>1</v>
      </c>
      <c r="J75" s="24"/>
      <c r="K75" t="s">
        <v>1937</v>
      </c>
      <c r="L75" t="s">
        <v>29</v>
      </c>
      <c r="M75" t="s">
        <v>30</v>
      </c>
      <c r="N75" t="s">
        <v>31</v>
      </c>
      <c r="O75" t="s">
        <v>31</v>
      </c>
      <c r="P75" t="s">
        <v>31</v>
      </c>
      <c r="Q75" t="b">
        <f t="shared" si="5"/>
        <v>1</v>
      </c>
    </row>
    <row r="76" spans="1:17">
      <c r="A76" t="s">
        <v>1938</v>
      </c>
      <c r="B76" t="s">
        <v>29</v>
      </c>
      <c r="C76" t="s">
        <v>30</v>
      </c>
      <c r="D76" s="9" t="s">
        <v>31</v>
      </c>
      <c r="E76" s="9" t="s">
        <v>31</v>
      </c>
      <c r="F76" t="b">
        <f t="shared" si="3"/>
        <v>1</v>
      </c>
      <c r="H76" s="35" t="s">
        <v>31</v>
      </c>
      <c r="I76" t="b">
        <f t="shared" si="4"/>
        <v>1</v>
      </c>
      <c r="J76" s="24"/>
      <c r="K76" t="s">
        <v>1938</v>
      </c>
      <c r="L76" t="s">
        <v>29</v>
      </c>
      <c r="M76" t="s">
        <v>30</v>
      </c>
      <c r="N76" t="s">
        <v>31</v>
      </c>
      <c r="O76" t="s">
        <v>31</v>
      </c>
      <c r="P76" t="s">
        <v>31</v>
      </c>
      <c r="Q76" t="b">
        <f t="shared" si="5"/>
        <v>1</v>
      </c>
    </row>
    <row r="77" spans="1:17">
      <c r="A77" t="s">
        <v>1939</v>
      </c>
      <c r="B77" t="s">
        <v>54</v>
      </c>
      <c r="C77" t="s">
        <v>36</v>
      </c>
      <c r="D77" s="9" t="s">
        <v>45</v>
      </c>
      <c r="E77" s="9" t="s">
        <v>45</v>
      </c>
      <c r="F77" t="b">
        <f t="shared" si="3"/>
        <v>1</v>
      </c>
      <c r="G77" t="s">
        <v>3393</v>
      </c>
      <c r="H77" s="35" t="s">
        <v>45</v>
      </c>
      <c r="I77" t="b">
        <f t="shared" si="4"/>
        <v>1</v>
      </c>
      <c r="J77" s="24"/>
      <c r="K77" t="s">
        <v>1939</v>
      </c>
      <c r="L77" t="s">
        <v>54</v>
      </c>
      <c r="M77" t="s">
        <v>36</v>
      </c>
      <c r="N77" t="s">
        <v>45</v>
      </c>
      <c r="O77" t="s">
        <v>45</v>
      </c>
      <c r="P77" t="s">
        <v>31</v>
      </c>
      <c r="Q77" t="b">
        <f t="shared" si="5"/>
        <v>1</v>
      </c>
    </row>
    <row r="78" spans="1:17">
      <c r="A78" t="s">
        <v>1940</v>
      </c>
      <c r="B78" t="s">
        <v>29</v>
      </c>
      <c r="C78" t="s">
        <v>36</v>
      </c>
      <c r="D78" s="9" t="s">
        <v>31</v>
      </c>
      <c r="E78" s="9" t="s">
        <v>31</v>
      </c>
      <c r="F78" t="b">
        <f t="shared" si="3"/>
        <v>1</v>
      </c>
      <c r="H78" s="35" t="s">
        <v>31</v>
      </c>
      <c r="I78" t="b">
        <f t="shared" si="4"/>
        <v>1</v>
      </c>
      <c r="J78" s="24"/>
      <c r="K78" t="s">
        <v>1940</v>
      </c>
      <c r="L78" t="s">
        <v>29</v>
      </c>
      <c r="M78" t="s">
        <v>36</v>
      </c>
      <c r="N78" t="s">
        <v>31</v>
      </c>
      <c r="O78" t="s">
        <v>31</v>
      </c>
      <c r="P78" t="s">
        <v>31</v>
      </c>
      <c r="Q78" t="b">
        <f t="shared" si="5"/>
        <v>1</v>
      </c>
    </row>
    <row r="79" spans="1:17">
      <c r="A79" t="s">
        <v>1941</v>
      </c>
      <c r="B79" t="s">
        <v>29</v>
      </c>
      <c r="C79" t="s">
        <v>36</v>
      </c>
      <c r="D79" s="9" t="s">
        <v>31</v>
      </c>
      <c r="E79" s="9" t="s">
        <v>31</v>
      </c>
      <c r="F79" t="b">
        <f t="shared" si="3"/>
        <v>1</v>
      </c>
      <c r="H79" s="35" t="s">
        <v>31</v>
      </c>
      <c r="I79" t="b">
        <f t="shared" si="4"/>
        <v>1</v>
      </c>
      <c r="J79" s="24"/>
      <c r="K79" t="s">
        <v>1941</v>
      </c>
      <c r="L79" t="s">
        <v>29</v>
      </c>
      <c r="M79" t="s">
        <v>36</v>
      </c>
      <c r="N79" t="s">
        <v>31</v>
      </c>
      <c r="O79" t="s">
        <v>31</v>
      </c>
      <c r="P79" t="s">
        <v>31</v>
      </c>
      <c r="Q79" t="b">
        <f t="shared" si="5"/>
        <v>1</v>
      </c>
    </row>
    <row r="80" spans="1:17">
      <c r="A80" t="s">
        <v>1942</v>
      </c>
      <c r="B80" t="s">
        <v>29</v>
      </c>
      <c r="C80" t="s">
        <v>36</v>
      </c>
      <c r="D80" s="9" t="s">
        <v>31</v>
      </c>
      <c r="E80" s="9" t="s">
        <v>31</v>
      </c>
      <c r="F80" t="b">
        <f t="shared" si="3"/>
        <v>1</v>
      </c>
      <c r="H80" s="35" t="s">
        <v>31</v>
      </c>
      <c r="I80" t="b">
        <f t="shared" si="4"/>
        <v>1</v>
      </c>
      <c r="J80" s="24"/>
      <c r="K80" t="s">
        <v>1942</v>
      </c>
      <c r="L80" t="s">
        <v>29</v>
      </c>
      <c r="M80" t="s">
        <v>36</v>
      </c>
      <c r="N80" t="s">
        <v>31</v>
      </c>
      <c r="O80" t="s">
        <v>31</v>
      </c>
      <c r="P80" t="s">
        <v>31</v>
      </c>
      <c r="Q80" t="b">
        <f t="shared" si="5"/>
        <v>1</v>
      </c>
    </row>
    <row r="81" spans="1:17">
      <c r="A81" t="s">
        <v>1943</v>
      </c>
      <c r="B81" t="s">
        <v>29</v>
      </c>
      <c r="C81" t="s">
        <v>30</v>
      </c>
      <c r="D81" s="9" t="s">
        <v>31</v>
      </c>
      <c r="E81" s="9" t="s">
        <v>31</v>
      </c>
      <c r="F81" t="b">
        <f t="shared" si="3"/>
        <v>1</v>
      </c>
      <c r="H81" s="35" t="s">
        <v>31</v>
      </c>
      <c r="I81" t="b">
        <f t="shared" si="4"/>
        <v>1</v>
      </c>
      <c r="J81" s="24"/>
      <c r="K81" t="s">
        <v>1943</v>
      </c>
      <c r="L81" t="s">
        <v>29</v>
      </c>
      <c r="M81" t="s">
        <v>30</v>
      </c>
      <c r="N81" t="s">
        <v>31</v>
      </c>
      <c r="O81" t="s">
        <v>31</v>
      </c>
      <c r="P81" t="s">
        <v>31</v>
      </c>
      <c r="Q81" t="b">
        <f t="shared" si="5"/>
        <v>1</v>
      </c>
    </row>
    <row r="82" spans="1:17">
      <c r="A82" t="s">
        <v>1944</v>
      </c>
      <c r="B82" t="s">
        <v>29</v>
      </c>
      <c r="C82" t="s">
        <v>30</v>
      </c>
      <c r="D82" s="9" t="s">
        <v>31</v>
      </c>
      <c r="E82" s="9" t="s">
        <v>31</v>
      </c>
      <c r="F82" t="b">
        <f t="shared" si="3"/>
        <v>1</v>
      </c>
      <c r="H82" s="35" t="s">
        <v>31</v>
      </c>
      <c r="I82" t="b">
        <f t="shared" si="4"/>
        <v>1</v>
      </c>
      <c r="J82" s="24"/>
      <c r="K82" t="s">
        <v>1944</v>
      </c>
      <c r="L82" t="s">
        <v>29</v>
      </c>
      <c r="M82" t="s">
        <v>30</v>
      </c>
      <c r="N82" t="s">
        <v>31</v>
      </c>
      <c r="O82" t="s">
        <v>31</v>
      </c>
      <c r="P82" t="s">
        <v>31</v>
      </c>
      <c r="Q82" t="b">
        <f t="shared" si="5"/>
        <v>1</v>
      </c>
    </row>
    <row r="83" spans="1:17">
      <c r="A83" t="s">
        <v>1945</v>
      </c>
      <c r="B83" t="s">
        <v>29</v>
      </c>
      <c r="C83" t="s">
        <v>36</v>
      </c>
      <c r="D83" s="9" t="s">
        <v>31</v>
      </c>
      <c r="E83" s="9" t="s">
        <v>31</v>
      </c>
      <c r="F83" t="b">
        <f t="shared" si="3"/>
        <v>1</v>
      </c>
      <c r="H83" s="35" t="s">
        <v>31</v>
      </c>
      <c r="I83" t="b">
        <f t="shared" si="4"/>
        <v>1</v>
      </c>
      <c r="J83" s="24"/>
      <c r="K83" t="s">
        <v>1945</v>
      </c>
      <c r="L83" t="s">
        <v>29</v>
      </c>
      <c r="M83" t="s">
        <v>36</v>
      </c>
      <c r="N83" t="s">
        <v>31</v>
      </c>
      <c r="O83" t="s">
        <v>31</v>
      </c>
      <c r="P83" t="s">
        <v>31</v>
      </c>
      <c r="Q83" t="b">
        <f t="shared" si="5"/>
        <v>1</v>
      </c>
    </row>
    <row r="84" spans="1:17">
      <c r="A84" t="s">
        <v>1946</v>
      </c>
      <c r="B84" t="s">
        <v>29</v>
      </c>
      <c r="C84" t="s">
        <v>36</v>
      </c>
      <c r="D84" s="9" t="s">
        <v>31</v>
      </c>
      <c r="E84" s="9" t="s">
        <v>31</v>
      </c>
      <c r="F84" t="b">
        <f t="shared" si="3"/>
        <v>1</v>
      </c>
      <c r="H84" s="35" t="s">
        <v>31</v>
      </c>
      <c r="I84" t="b">
        <f t="shared" si="4"/>
        <v>1</v>
      </c>
      <c r="J84" s="24"/>
      <c r="K84" t="s">
        <v>1946</v>
      </c>
      <c r="L84" t="s">
        <v>29</v>
      </c>
      <c r="M84" t="s">
        <v>36</v>
      </c>
      <c r="N84" t="s">
        <v>31</v>
      </c>
      <c r="O84" t="s">
        <v>31</v>
      </c>
      <c r="P84" t="s">
        <v>31</v>
      </c>
      <c r="Q84" t="b">
        <f t="shared" si="5"/>
        <v>1</v>
      </c>
    </row>
    <row r="85" spans="1:17">
      <c r="A85" t="s">
        <v>1947</v>
      </c>
      <c r="B85" t="s">
        <v>35</v>
      </c>
      <c r="C85" t="s">
        <v>36</v>
      </c>
      <c r="D85" s="9" t="s">
        <v>31</v>
      </c>
      <c r="E85" s="9" t="s">
        <v>31</v>
      </c>
      <c r="F85" t="b">
        <f t="shared" si="3"/>
        <v>1</v>
      </c>
      <c r="H85" s="35" t="s">
        <v>31</v>
      </c>
      <c r="I85" t="b">
        <f t="shared" si="4"/>
        <v>1</v>
      </c>
      <c r="J85" s="24"/>
      <c r="K85" t="s">
        <v>1947</v>
      </c>
      <c r="L85" t="s">
        <v>35</v>
      </c>
      <c r="M85" t="s">
        <v>36</v>
      </c>
      <c r="N85" t="s">
        <v>31</v>
      </c>
      <c r="O85" t="s">
        <v>31</v>
      </c>
      <c r="P85" t="s">
        <v>31</v>
      </c>
      <c r="Q85" t="b">
        <f t="shared" si="5"/>
        <v>1</v>
      </c>
    </row>
    <row r="86" spans="1:17">
      <c r="A86" t="s">
        <v>1948</v>
      </c>
      <c r="B86" t="s">
        <v>29</v>
      </c>
      <c r="C86" t="s">
        <v>30</v>
      </c>
      <c r="D86" s="9" t="s">
        <v>31</v>
      </c>
      <c r="E86" s="9" t="s">
        <v>31</v>
      </c>
      <c r="F86" t="b">
        <f t="shared" si="3"/>
        <v>1</v>
      </c>
      <c r="H86" s="35" t="s">
        <v>31</v>
      </c>
      <c r="I86" t="b">
        <f t="shared" si="4"/>
        <v>1</v>
      </c>
      <c r="J86" s="24"/>
      <c r="K86" t="s">
        <v>1948</v>
      </c>
      <c r="L86" t="s">
        <v>29</v>
      </c>
      <c r="M86" t="s">
        <v>30</v>
      </c>
      <c r="N86" t="s">
        <v>31</v>
      </c>
      <c r="O86" t="s">
        <v>31</v>
      </c>
      <c r="P86" t="s">
        <v>31</v>
      </c>
      <c r="Q86" t="b">
        <f t="shared" si="5"/>
        <v>1</v>
      </c>
    </row>
    <row r="87" spans="1:17">
      <c r="A87" t="s">
        <v>1949</v>
      </c>
      <c r="B87" t="s">
        <v>54</v>
      </c>
      <c r="C87" t="s">
        <v>36</v>
      </c>
      <c r="D87" s="9" t="s">
        <v>31</v>
      </c>
      <c r="E87" s="9" t="s">
        <v>31</v>
      </c>
      <c r="F87" t="b">
        <f t="shared" si="3"/>
        <v>1</v>
      </c>
      <c r="G87" t="s">
        <v>3394</v>
      </c>
      <c r="H87" s="35" t="s">
        <v>31</v>
      </c>
      <c r="I87" t="b">
        <f t="shared" si="4"/>
        <v>1</v>
      </c>
      <c r="J87" s="24"/>
      <c r="K87" t="s">
        <v>1949</v>
      </c>
      <c r="L87" t="s">
        <v>54</v>
      </c>
      <c r="M87" t="s">
        <v>36</v>
      </c>
      <c r="N87" t="s">
        <v>31</v>
      </c>
      <c r="O87" t="s">
        <v>31</v>
      </c>
      <c r="P87" t="s">
        <v>31</v>
      </c>
      <c r="Q87" t="b">
        <f t="shared" si="5"/>
        <v>1</v>
      </c>
    </row>
    <row r="88" spans="1:17">
      <c r="A88" t="s">
        <v>1950</v>
      </c>
      <c r="B88" t="s">
        <v>29</v>
      </c>
      <c r="C88" t="s">
        <v>36</v>
      </c>
      <c r="D88" s="9" t="s">
        <v>31</v>
      </c>
      <c r="E88" s="9" t="s">
        <v>31</v>
      </c>
      <c r="F88" t="b">
        <f t="shared" si="3"/>
        <v>1</v>
      </c>
      <c r="H88" s="35" t="s">
        <v>31</v>
      </c>
      <c r="I88" t="b">
        <f t="shared" si="4"/>
        <v>1</v>
      </c>
      <c r="J88" s="24"/>
      <c r="K88" t="s">
        <v>1950</v>
      </c>
      <c r="L88" t="s">
        <v>29</v>
      </c>
      <c r="M88" t="s">
        <v>36</v>
      </c>
      <c r="N88" t="s">
        <v>31</v>
      </c>
      <c r="O88" t="s">
        <v>31</v>
      </c>
      <c r="P88" t="s">
        <v>31</v>
      </c>
      <c r="Q88" t="b">
        <f t="shared" si="5"/>
        <v>1</v>
      </c>
    </row>
    <row r="89" spans="1:17">
      <c r="A89" t="s">
        <v>1951</v>
      </c>
      <c r="B89" t="s">
        <v>29</v>
      </c>
      <c r="C89" t="s">
        <v>36</v>
      </c>
      <c r="D89" s="9" t="s">
        <v>31</v>
      </c>
      <c r="E89" s="9" t="s">
        <v>31</v>
      </c>
      <c r="F89" t="b">
        <f t="shared" si="3"/>
        <v>1</v>
      </c>
      <c r="H89" s="35" t="s">
        <v>31</v>
      </c>
      <c r="I89" t="b">
        <f t="shared" si="4"/>
        <v>1</v>
      </c>
      <c r="J89" s="24"/>
      <c r="K89" t="s">
        <v>1951</v>
      </c>
      <c r="L89" t="s">
        <v>29</v>
      </c>
      <c r="M89" t="s">
        <v>36</v>
      </c>
      <c r="N89" t="s">
        <v>31</v>
      </c>
      <c r="O89" t="s">
        <v>31</v>
      </c>
      <c r="P89" t="s">
        <v>31</v>
      </c>
      <c r="Q89" t="b">
        <f t="shared" si="5"/>
        <v>1</v>
      </c>
    </row>
    <row r="90" spans="1:17">
      <c r="A90" t="s">
        <v>1952</v>
      </c>
      <c r="B90" t="s">
        <v>29</v>
      </c>
      <c r="C90" t="s">
        <v>30</v>
      </c>
      <c r="D90" s="9" t="s">
        <v>31</v>
      </c>
      <c r="E90" s="9" t="s">
        <v>31</v>
      </c>
      <c r="F90" t="b">
        <f t="shared" si="3"/>
        <v>1</v>
      </c>
      <c r="H90" s="35" t="s">
        <v>31</v>
      </c>
      <c r="I90" t="b">
        <f t="shared" si="4"/>
        <v>1</v>
      </c>
      <c r="J90" s="24"/>
      <c r="K90" t="s">
        <v>1952</v>
      </c>
      <c r="L90" t="s">
        <v>29</v>
      </c>
      <c r="M90" t="s">
        <v>30</v>
      </c>
      <c r="N90" t="s">
        <v>31</v>
      </c>
      <c r="O90" t="s">
        <v>31</v>
      </c>
      <c r="P90" t="s">
        <v>31</v>
      </c>
      <c r="Q90" t="b">
        <f t="shared" si="5"/>
        <v>1</v>
      </c>
    </row>
    <row r="91" spans="1:17">
      <c r="A91" t="s">
        <v>1953</v>
      </c>
      <c r="B91" t="s">
        <v>29</v>
      </c>
      <c r="C91" t="s">
        <v>30</v>
      </c>
      <c r="D91" s="9" t="s">
        <v>31</v>
      </c>
      <c r="E91" s="9" t="s">
        <v>31</v>
      </c>
      <c r="F91" t="b">
        <f t="shared" si="3"/>
        <v>1</v>
      </c>
      <c r="H91" s="35" t="s">
        <v>31</v>
      </c>
      <c r="I91" t="b">
        <f t="shared" si="4"/>
        <v>1</v>
      </c>
      <c r="J91" s="24"/>
      <c r="K91" t="s">
        <v>1953</v>
      </c>
      <c r="L91" t="s">
        <v>29</v>
      </c>
      <c r="M91" t="s">
        <v>30</v>
      </c>
      <c r="N91" t="s">
        <v>31</v>
      </c>
      <c r="O91" t="s">
        <v>31</v>
      </c>
      <c r="P91" t="s">
        <v>31</v>
      </c>
      <c r="Q91" t="b">
        <f t="shared" si="5"/>
        <v>1</v>
      </c>
    </row>
    <row r="92" spans="1:17">
      <c r="A92" t="s">
        <v>1954</v>
      </c>
      <c r="B92" t="s">
        <v>29</v>
      </c>
      <c r="C92" t="s">
        <v>30</v>
      </c>
      <c r="D92" s="9" t="s">
        <v>31</v>
      </c>
      <c r="E92" s="9" t="s">
        <v>31</v>
      </c>
      <c r="F92" t="b">
        <f t="shared" si="3"/>
        <v>1</v>
      </c>
      <c r="H92" s="35" t="s">
        <v>31</v>
      </c>
      <c r="I92" t="b">
        <f t="shared" si="4"/>
        <v>1</v>
      </c>
      <c r="J92" s="24"/>
      <c r="K92" t="s">
        <v>1954</v>
      </c>
      <c r="L92" t="s">
        <v>29</v>
      </c>
      <c r="M92" t="s">
        <v>30</v>
      </c>
      <c r="N92" t="s">
        <v>31</v>
      </c>
      <c r="O92" t="s">
        <v>31</v>
      </c>
      <c r="P92" t="s">
        <v>31</v>
      </c>
      <c r="Q92" t="b">
        <f t="shared" si="5"/>
        <v>1</v>
      </c>
    </row>
    <row r="93" spans="1:17">
      <c r="A93" t="s">
        <v>1955</v>
      </c>
      <c r="B93" t="s">
        <v>29</v>
      </c>
      <c r="C93" t="s">
        <v>30</v>
      </c>
      <c r="D93" s="9" t="s">
        <v>31</v>
      </c>
      <c r="E93" s="9" t="s">
        <v>31</v>
      </c>
      <c r="F93" t="b">
        <f t="shared" si="3"/>
        <v>1</v>
      </c>
      <c r="H93" s="35" t="s">
        <v>31</v>
      </c>
      <c r="I93" t="b">
        <f t="shared" si="4"/>
        <v>1</v>
      </c>
      <c r="J93" s="24"/>
      <c r="K93" t="s">
        <v>1955</v>
      </c>
      <c r="L93" t="s">
        <v>29</v>
      </c>
      <c r="M93" t="s">
        <v>30</v>
      </c>
      <c r="N93" t="s">
        <v>31</v>
      </c>
      <c r="O93" t="s">
        <v>31</v>
      </c>
      <c r="P93" t="s">
        <v>31</v>
      </c>
      <c r="Q93" t="b">
        <f t="shared" si="5"/>
        <v>1</v>
      </c>
    </row>
    <row r="94" spans="1:17">
      <c r="A94" t="s">
        <v>1956</v>
      </c>
      <c r="B94" t="s">
        <v>29</v>
      </c>
      <c r="C94" t="s">
        <v>30</v>
      </c>
      <c r="D94" s="9" t="s">
        <v>31</v>
      </c>
      <c r="E94" s="9" t="s">
        <v>31</v>
      </c>
      <c r="F94" t="b">
        <f t="shared" si="3"/>
        <v>1</v>
      </c>
      <c r="H94" s="35" t="s">
        <v>31</v>
      </c>
      <c r="I94" t="b">
        <f t="shared" si="4"/>
        <v>1</v>
      </c>
      <c r="J94" s="24"/>
      <c r="K94" t="s">
        <v>1956</v>
      </c>
      <c r="L94" t="s">
        <v>29</v>
      </c>
      <c r="M94" t="s">
        <v>30</v>
      </c>
      <c r="N94" t="s">
        <v>31</v>
      </c>
      <c r="O94" t="s">
        <v>31</v>
      </c>
      <c r="P94" t="s">
        <v>31</v>
      </c>
      <c r="Q94" t="b">
        <f t="shared" si="5"/>
        <v>1</v>
      </c>
    </row>
    <row r="95" spans="1:17">
      <c r="A95" t="s">
        <v>1957</v>
      </c>
      <c r="B95" t="s">
        <v>29</v>
      </c>
      <c r="C95" t="s">
        <v>30</v>
      </c>
      <c r="D95" s="9" t="s">
        <v>31</v>
      </c>
      <c r="E95" s="9" t="s">
        <v>31</v>
      </c>
      <c r="F95" t="b">
        <f t="shared" si="3"/>
        <v>1</v>
      </c>
      <c r="H95" s="35" t="s">
        <v>31</v>
      </c>
      <c r="I95" t="b">
        <f t="shared" si="4"/>
        <v>1</v>
      </c>
      <c r="J95" s="24"/>
      <c r="K95" t="s">
        <v>1957</v>
      </c>
      <c r="L95" t="s">
        <v>29</v>
      </c>
      <c r="M95" t="s">
        <v>30</v>
      </c>
      <c r="N95" t="s">
        <v>31</v>
      </c>
      <c r="O95" t="s">
        <v>31</v>
      </c>
      <c r="P95" t="s">
        <v>31</v>
      </c>
      <c r="Q95" t="b">
        <f t="shared" si="5"/>
        <v>1</v>
      </c>
    </row>
    <row r="96" spans="1:17">
      <c r="A96" t="s">
        <v>1958</v>
      </c>
      <c r="B96" t="s">
        <v>29</v>
      </c>
      <c r="C96" t="s">
        <v>30</v>
      </c>
      <c r="D96" s="9" t="s">
        <v>31</v>
      </c>
      <c r="E96" s="9" t="s">
        <v>31</v>
      </c>
      <c r="F96" t="b">
        <f t="shared" si="3"/>
        <v>1</v>
      </c>
      <c r="H96" s="35" t="s">
        <v>31</v>
      </c>
      <c r="I96" t="b">
        <f t="shared" si="4"/>
        <v>1</v>
      </c>
      <c r="J96" s="24"/>
      <c r="K96" t="s">
        <v>1958</v>
      </c>
      <c r="L96" t="s">
        <v>29</v>
      </c>
      <c r="M96" t="s">
        <v>30</v>
      </c>
      <c r="N96" t="s">
        <v>31</v>
      </c>
      <c r="O96" t="s">
        <v>31</v>
      </c>
      <c r="P96" t="s">
        <v>31</v>
      </c>
      <c r="Q96" t="b">
        <f t="shared" si="5"/>
        <v>1</v>
      </c>
    </row>
    <row r="97" spans="1:17">
      <c r="A97" t="s">
        <v>1959</v>
      </c>
      <c r="B97" t="s">
        <v>54</v>
      </c>
      <c r="C97" t="s">
        <v>36</v>
      </c>
      <c r="D97" s="9" t="s">
        <v>31</v>
      </c>
      <c r="E97" s="9" t="s">
        <v>31</v>
      </c>
      <c r="F97" t="b">
        <f t="shared" si="3"/>
        <v>1</v>
      </c>
      <c r="H97" s="35" t="s">
        <v>31</v>
      </c>
      <c r="I97" t="b">
        <f t="shared" si="4"/>
        <v>1</v>
      </c>
      <c r="J97" s="24"/>
      <c r="K97" t="s">
        <v>1959</v>
      </c>
      <c r="L97" t="s">
        <v>54</v>
      </c>
      <c r="M97" t="s">
        <v>36</v>
      </c>
      <c r="N97" t="s">
        <v>31</v>
      </c>
      <c r="O97" t="s">
        <v>31</v>
      </c>
      <c r="P97" t="s">
        <v>31</v>
      </c>
      <c r="Q97" t="b">
        <f t="shared" si="5"/>
        <v>1</v>
      </c>
    </row>
    <row r="98" spans="1:17">
      <c r="A98" t="s">
        <v>1960</v>
      </c>
      <c r="B98" t="s">
        <v>29</v>
      </c>
      <c r="C98" t="s">
        <v>36</v>
      </c>
      <c r="D98" s="9" t="s">
        <v>31</v>
      </c>
      <c r="E98" s="9" t="s">
        <v>31</v>
      </c>
      <c r="F98" t="b">
        <f t="shared" si="3"/>
        <v>1</v>
      </c>
      <c r="H98" s="35" t="s">
        <v>31</v>
      </c>
      <c r="I98" t="b">
        <f t="shared" si="4"/>
        <v>1</v>
      </c>
      <c r="J98" s="24"/>
      <c r="K98" t="s">
        <v>1960</v>
      </c>
      <c r="L98" t="s">
        <v>29</v>
      </c>
      <c r="M98" t="s">
        <v>36</v>
      </c>
      <c r="N98" t="s">
        <v>31</v>
      </c>
      <c r="O98" t="s">
        <v>31</v>
      </c>
      <c r="P98" t="s">
        <v>31</v>
      </c>
      <c r="Q98" t="b">
        <f t="shared" si="5"/>
        <v>1</v>
      </c>
    </row>
    <row r="99" spans="1:17">
      <c r="A99" t="s">
        <v>1961</v>
      </c>
      <c r="B99" t="s">
        <v>29</v>
      </c>
      <c r="C99" t="s">
        <v>36</v>
      </c>
      <c r="D99" s="9" t="s">
        <v>31</v>
      </c>
      <c r="E99" s="9" t="s">
        <v>31</v>
      </c>
      <c r="F99" t="b">
        <f t="shared" si="3"/>
        <v>1</v>
      </c>
      <c r="H99" s="35" t="s">
        <v>31</v>
      </c>
      <c r="I99" t="b">
        <f t="shared" si="4"/>
        <v>1</v>
      </c>
      <c r="J99" s="24"/>
      <c r="K99" t="s">
        <v>1961</v>
      </c>
      <c r="L99" t="s">
        <v>29</v>
      </c>
      <c r="M99" t="s">
        <v>36</v>
      </c>
      <c r="N99" t="s">
        <v>31</v>
      </c>
      <c r="O99" t="s">
        <v>31</v>
      </c>
      <c r="P99" t="s">
        <v>31</v>
      </c>
      <c r="Q99" t="b">
        <f t="shared" si="5"/>
        <v>1</v>
      </c>
    </row>
    <row r="100" spans="1:17">
      <c r="A100" t="s">
        <v>1962</v>
      </c>
      <c r="B100" t="s">
        <v>29</v>
      </c>
      <c r="C100" t="s">
        <v>36</v>
      </c>
      <c r="D100" s="9" t="s">
        <v>31</v>
      </c>
      <c r="E100" s="9" t="s">
        <v>31</v>
      </c>
      <c r="F100" t="b">
        <f t="shared" si="3"/>
        <v>1</v>
      </c>
      <c r="H100" s="35" t="s">
        <v>31</v>
      </c>
      <c r="I100" t="b">
        <f t="shared" si="4"/>
        <v>1</v>
      </c>
      <c r="J100" s="24"/>
      <c r="K100" t="s">
        <v>1962</v>
      </c>
      <c r="L100" t="s">
        <v>29</v>
      </c>
      <c r="M100" t="s">
        <v>36</v>
      </c>
      <c r="N100" t="s">
        <v>31</v>
      </c>
      <c r="O100" t="s">
        <v>31</v>
      </c>
      <c r="P100" t="s">
        <v>31</v>
      </c>
      <c r="Q100" t="b">
        <f t="shared" si="5"/>
        <v>1</v>
      </c>
    </row>
    <row r="101" spans="1:17">
      <c r="A101" t="s">
        <v>1963</v>
      </c>
      <c r="B101" t="s">
        <v>29</v>
      </c>
      <c r="C101" t="s">
        <v>30</v>
      </c>
      <c r="D101" s="9" t="s">
        <v>31</v>
      </c>
      <c r="E101" s="9" t="s">
        <v>31</v>
      </c>
      <c r="F101" t="b">
        <f t="shared" si="3"/>
        <v>1</v>
      </c>
      <c r="H101" s="35" t="s">
        <v>31</v>
      </c>
      <c r="I101" t="b">
        <f t="shared" si="4"/>
        <v>1</v>
      </c>
      <c r="J101" s="24"/>
      <c r="K101" t="s">
        <v>1963</v>
      </c>
      <c r="L101" t="s">
        <v>29</v>
      </c>
      <c r="M101" t="s">
        <v>30</v>
      </c>
      <c r="N101" t="s">
        <v>31</v>
      </c>
      <c r="O101" t="s">
        <v>31</v>
      </c>
      <c r="P101" t="s">
        <v>31</v>
      </c>
      <c r="Q101" t="b">
        <f t="shared" si="5"/>
        <v>1</v>
      </c>
    </row>
    <row r="102" spans="1:17">
      <c r="A102" t="s">
        <v>1964</v>
      </c>
      <c r="B102" t="s">
        <v>29</v>
      </c>
      <c r="C102" t="s">
        <v>30</v>
      </c>
      <c r="D102" s="9" t="s">
        <v>31</v>
      </c>
      <c r="E102" s="9" t="s">
        <v>31</v>
      </c>
      <c r="F102" t="b">
        <f t="shared" si="3"/>
        <v>1</v>
      </c>
      <c r="H102" s="35" t="s">
        <v>31</v>
      </c>
      <c r="I102" t="b">
        <f t="shared" si="4"/>
        <v>1</v>
      </c>
      <c r="J102" s="24"/>
      <c r="K102" t="s">
        <v>1964</v>
      </c>
      <c r="L102" t="s">
        <v>29</v>
      </c>
      <c r="M102" t="s">
        <v>30</v>
      </c>
      <c r="N102" t="s">
        <v>31</v>
      </c>
      <c r="O102" t="s">
        <v>31</v>
      </c>
      <c r="P102" t="s">
        <v>31</v>
      </c>
      <c r="Q102" t="b">
        <f t="shared" si="5"/>
        <v>1</v>
      </c>
    </row>
    <row r="103" spans="1:17">
      <c r="A103" t="s">
        <v>1965</v>
      </c>
      <c r="B103" t="s">
        <v>29</v>
      </c>
      <c r="C103" t="s">
        <v>30</v>
      </c>
      <c r="D103" s="9" t="s">
        <v>31</v>
      </c>
      <c r="E103" s="9" t="s">
        <v>31</v>
      </c>
      <c r="F103" t="b">
        <f t="shared" si="3"/>
        <v>1</v>
      </c>
      <c r="H103" s="35" t="s">
        <v>31</v>
      </c>
      <c r="I103" t="b">
        <f t="shared" si="4"/>
        <v>1</v>
      </c>
      <c r="J103" s="24"/>
      <c r="K103" t="s">
        <v>1965</v>
      </c>
      <c r="L103" t="s">
        <v>29</v>
      </c>
      <c r="M103" t="s">
        <v>30</v>
      </c>
      <c r="N103" t="s">
        <v>31</v>
      </c>
      <c r="O103" t="s">
        <v>31</v>
      </c>
      <c r="P103" t="s">
        <v>31</v>
      </c>
      <c r="Q103" t="b">
        <f t="shared" si="5"/>
        <v>1</v>
      </c>
    </row>
    <row r="104" spans="1:17">
      <c r="A104" t="s">
        <v>1966</v>
      </c>
      <c r="B104" t="s">
        <v>29</v>
      </c>
      <c r="C104" t="s">
        <v>30</v>
      </c>
      <c r="D104" s="9" t="s">
        <v>31</v>
      </c>
      <c r="E104" s="9" t="s">
        <v>31</v>
      </c>
      <c r="F104" t="b">
        <f t="shared" si="3"/>
        <v>1</v>
      </c>
      <c r="H104" s="35" t="s">
        <v>31</v>
      </c>
      <c r="I104" t="b">
        <f t="shared" si="4"/>
        <v>1</v>
      </c>
      <c r="J104" s="24"/>
      <c r="K104" t="s">
        <v>1966</v>
      </c>
      <c r="L104" t="s">
        <v>29</v>
      </c>
      <c r="M104" t="s">
        <v>30</v>
      </c>
      <c r="N104" t="s">
        <v>31</v>
      </c>
      <c r="O104" t="s">
        <v>31</v>
      </c>
      <c r="P104" t="s">
        <v>31</v>
      </c>
      <c r="Q104" t="b">
        <f t="shared" si="5"/>
        <v>1</v>
      </c>
    </row>
    <row r="105" spans="1:17">
      <c r="A105" t="s">
        <v>1967</v>
      </c>
      <c r="B105" t="s">
        <v>29</v>
      </c>
      <c r="C105" t="s">
        <v>36</v>
      </c>
      <c r="D105" s="9" t="s">
        <v>31</v>
      </c>
      <c r="E105" s="9" t="s">
        <v>31</v>
      </c>
      <c r="F105" t="b">
        <f t="shared" si="3"/>
        <v>1</v>
      </c>
      <c r="H105" s="35" t="s">
        <v>31</v>
      </c>
      <c r="I105" t="b">
        <f t="shared" si="4"/>
        <v>1</v>
      </c>
      <c r="J105" s="24"/>
      <c r="K105" t="s">
        <v>1967</v>
      </c>
      <c r="L105" t="s">
        <v>29</v>
      </c>
      <c r="M105" t="s">
        <v>36</v>
      </c>
      <c r="N105" t="s">
        <v>31</v>
      </c>
      <c r="O105" t="s">
        <v>31</v>
      </c>
      <c r="P105" t="s">
        <v>31</v>
      </c>
      <c r="Q105" t="b">
        <f t="shared" si="5"/>
        <v>1</v>
      </c>
    </row>
    <row r="106" spans="1:17">
      <c r="A106" t="s">
        <v>1968</v>
      </c>
      <c r="B106" t="s">
        <v>54</v>
      </c>
      <c r="C106" t="s">
        <v>36</v>
      </c>
      <c r="D106" s="9" t="s">
        <v>31</v>
      </c>
      <c r="E106" s="9" t="s">
        <v>31</v>
      </c>
      <c r="F106" t="b">
        <f t="shared" si="3"/>
        <v>1</v>
      </c>
      <c r="H106" s="35" t="s">
        <v>31</v>
      </c>
      <c r="I106" t="b">
        <f t="shared" si="4"/>
        <v>1</v>
      </c>
      <c r="J106" s="24"/>
      <c r="K106" t="s">
        <v>1968</v>
      </c>
      <c r="L106" t="s">
        <v>54</v>
      </c>
      <c r="M106" t="s">
        <v>36</v>
      </c>
      <c r="N106" t="s">
        <v>31</v>
      </c>
      <c r="O106" t="s">
        <v>31</v>
      </c>
      <c r="P106" t="s">
        <v>31</v>
      </c>
      <c r="Q106" t="b">
        <f t="shared" si="5"/>
        <v>1</v>
      </c>
    </row>
    <row r="107" spans="1:17">
      <c r="A107" t="s">
        <v>1969</v>
      </c>
      <c r="B107" t="s">
        <v>35</v>
      </c>
      <c r="C107" t="s">
        <v>36</v>
      </c>
      <c r="D107" s="9" t="s">
        <v>37</v>
      </c>
      <c r="E107" s="9" t="s">
        <v>45</v>
      </c>
      <c r="F107" t="b">
        <f t="shared" si="3"/>
        <v>0</v>
      </c>
      <c r="H107" s="35" t="s">
        <v>37</v>
      </c>
      <c r="I107" t="b">
        <f t="shared" si="4"/>
        <v>1</v>
      </c>
      <c r="J107" s="24"/>
      <c r="K107" t="s">
        <v>1969</v>
      </c>
      <c r="L107" t="s">
        <v>35</v>
      </c>
      <c r="M107" t="s">
        <v>36</v>
      </c>
      <c r="N107" t="s">
        <v>37</v>
      </c>
      <c r="O107" t="s">
        <v>37</v>
      </c>
      <c r="P107" t="s">
        <v>31</v>
      </c>
      <c r="Q107" t="b">
        <f t="shared" si="5"/>
        <v>1</v>
      </c>
    </row>
    <row r="108" spans="1:17">
      <c r="A108" t="s">
        <v>1970</v>
      </c>
      <c r="B108" t="s">
        <v>29</v>
      </c>
      <c r="C108" t="s">
        <v>30</v>
      </c>
      <c r="D108" s="9" t="s">
        <v>31</v>
      </c>
      <c r="E108" s="9" t="s">
        <v>31</v>
      </c>
      <c r="F108" t="b">
        <f t="shared" si="3"/>
        <v>1</v>
      </c>
      <c r="H108" s="35" t="s">
        <v>31</v>
      </c>
      <c r="I108" t="b">
        <f t="shared" si="4"/>
        <v>1</v>
      </c>
      <c r="J108" s="24"/>
      <c r="K108" t="s">
        <v>1970</v>
      </c>
      <c r="L108" t="s">
        <v>29</v>
      </c>
      <c r="M108" t="s">
        <v>30</v>
      </c>
      <c r="N108" t="s">
        <v>31</v>
      </c>
      <c r="O108" t="s">
        <v>31</v>
      </c>
      <c r="P108" t="s">
        <v>31</v>
      </c>
      <c r="Q108" t="b">
        <f t="shared" si="5"/>
        <v>1</v>
      </c>
    </row>
    <row r="109" spans="1:17">
      <c r="A109" t="s">
        <v>1971</v>
      </c>
      <c r="B109" t="s">
        <v>29</v>
      </c>
      <c r="C109" t="s">
        <v>30</v>
      </c>
      <c r="D109" s="9" t="s">
        <v>31</v>
      </c>
      <c r="E109" s="9" t="s">
        <v>31</v>
      </c>
      <c r="F109" t="b">
        <f t="shared" si="3"/>
        <v>1</v>
      </c>
      <c r="H109" s="35" t="s">
        <v>31</v>
      </c>
      <c r="I109" t="b">
        <f t="shared" si="4"/>
        <v>1</v>
      </c>
      <c r="J109" s="24"/>
      <c r="K109" t="s">
        <v>1971</v>
      </c>
      <c r="L109" t="s">
        <v>29</v>
      </c>
      <c r="M109" t="s">
        <v>30</v>
      </c>
      <c r="N109" t="s">
        <v>31</v>
      </c>
      <c r="O109" t="s">
        <v>31</v>
      </c>
      <c r="P109" t="s">
        <v>31</v>
      </c>
      <c r="Q109" t="b">
        <f t="shared" si="5"/>
        <v>1</v>
      </c>
    </row>
    <row r="110" spans="1:17">
      <c r="A110" t="s">
        <v>1972</v>
      </c>
      <c r="B110" t="s">
        <v>29</v>
      </c>
      <c r="C110" t="s">
        <v>30</v>
      </c>
      <c r="D110" s="9" t="s">
        <v>31</v>
      </c>
      <c r="E110" s="9" t="s">
        <v>31</v>
      </c>
      <c r="F110" t="b">
        <f t="shared" si="3"/>
        <v>1</v>
      </c>
      <c r="H110" s="35" t="s">
        <v>31</v>
      </c>
      <c r="I110" t="b">
        <f t="shared" si="4"/>
        <v>1</v>
      </c>
      <c r="J110" s="24"/>
      <c r="K110" t="s">
        <v>1972</v>
      </c>
      <c r="L110" t="s">
        <v>29</v>
      </c>
      <c r="M110" t="s">
        <v>30</v>
      </c>
      <c r="N110" t="s">
        <v>31</v>
      </c>
      <c r="O110" t="s">
        <v>31</v>
      </c>
      <c r="P110" t="s">
        <v>31</v>
      </c>
      <c r="Q110" t="b">
        <f t="shared" si="5"/>
        <v>1</v>
      </c>
    </row>
    <row r="111" spans="1:17">
      <c r="A111" t="s">
        <v>1973</v>
      </c>
      <c r="B111" t="s">
        <v>29</v>
      </c>
      <c r="C111" t="s">
        <v>36</v>
      </c>
      <c r="D111" s="9" t="s">
        <v>31</v>
      </c>
      <c r="E111" s="9" t="s">
        <v>31</v>
      </c>
      <c r="F111" t="b">
        <f t="shared" si="3"/>
        <v>1</v>
      </c>
      <c r="H111" s="35" t="s">
        <v>31</v>
      </c>
      <c r="I111" t="b">
        <f t="shared" si="4"/>
        <v>1</v>
      </c>
      <c r="J111" s="24"/>
      <c r="K111" t="s">
        <v>1973</v>
      </c>
      <c r="L111" t="s">
        <v>29</v>
      </c>
      <c r="M111" t="s">
        <v>36</v>
      </c>
      <c r="N111" t="s">
        <v>31</v>
      </c>
      <c r="O111" t="s">
        <v>31</v>
      </c>
      <c r="P111" t="s">
        <v>31</v>
      </c>
      <c r="Q111" t="b">
        <f t="shared" si="5"/>
        <v>1</v>
      </c>
    </row>
    <row r="112" spans="1:17">
      <c r="A112" t="s">
        <v>1974</v>
      </c>
      <c r="B112" t="s">
        <v>29</v>
      </c>
      <c r="C112" t="s">
        <v>30</v>
      </c>
      <c r="D112" s="9" t="s">
        <v>31</v>
      </c>
      <c r="E112" s="9" t="s">
        <v>31</v>
      </c>
      <c r="F112" t="b">
        <f t="shared" si="3"/>
        <v>1</v>
      </c>
      <c r="H112" s="35" t="s">
        <v>31</v>
      </c>
      <c r="I112" t="b">
        <f t="shared" si="4"/>
        <v>1</v>
      </c>
      <c r="J112" s="24"/>
      <c r="K112" t="s">
        <v>1974</v>
      </c>
      <c r="L112" t="s">
        <v>29</v>
      </c>
      <c r="M112" t="s">
        <v>30</v>
      </c>
      <c r="N112" t="s">
        <v>31</v>
      </c>
      <c r="O112" t="s">
        <v>31</v>
      </c>
      <c r="P112" t="s">
        <v>31</v>
      </c>
      <c r="Q112" t="b">
        <f t="shared" si="5"/>
        <v>1</v>
      </c>
    </row>
    <row r="113" spans="1:17">
      <c r="A113" t="s">
        <v>1975</v>
      </c>
      <c r="B113" t="s">
        <v>29</v>
      </c>
      <c r="C113" t="s">
        <v>30</v>
      </c>
      <c r="D113" s="9" t="s">
        <v>31</v>
      </c>
      <c r="E113" s="9" t="s">
        <v>31</v>
      </c>
      <c r="F113" t="b">
        <f t="shared" si="3"/>
        <v>1</v>
      </c>
      <c r="H113" s="35" t="s">
        <v>31</v>
      </c>
      <c r="I113" t="b">
        <f t="shared" si="4"/>
        <v>1</v>
      </c>
      <c r="J113" s="24"/>
      <c r="K113" t="s">
        <v>1975</v>
      </c>
      <c r="L113" t="s">
        <v>29</v>
      </c>
      <c r="M113" t="s">
        <v>30</v>
      </c>
      <c r="N113" t="s">
        <v>31</v>
      </c>
      <c r="O113" t="s">
        <v>31</v>
      </c>
      <c r="P113" t="s">
        <v>31</v>
      </c>
      <c r="Q113" t="b">
        <f t="shared" si="5"/>
        <v>1</v>
      </c>
    </row>
    <row r="114" spans="1:17">
      <c r="A114" t="s">
        <v>1976</v>
      </c>
      <c r="B114" t="s">
        <v>29</v>
      </c>
      <c r="C114" t="s">
        <v>30</v>
      </c>
      <c r="D114" s="9" t="s">
        <v>31</v>
      </c>
      <c r="E114" s="9" t="s">
        <v>31</v>
      </c>
      <c r="F114" t="b">
        <f t="shared" si="3"/>
        <v>1</v>
      </c>
      <c r="H114" s="35" t="s">
        <v>31</v>
      </c>
      <c r="I114" t="b">
        <f t="shared" si="4"/>
        <v>1</v>
      </c>
      <c r="J114" s="24"/>
      <c r="K114" t="s">
        <v>1976</v>
      </c>
      <c r="L114" t="s">
        <v>29</v>
      </c>
      <c r="M114" t="s">
        <v>30</v>
      </c>
      <c r="N114" t="s">
        <v>31</v>
      </c>
      <c r="O114" t="s">
        <v>31</v>
      </c>
      <c r="P114" t="s">
        <v>31</v>
      </c>
      <c r="Q114" t="b">
        <f t="shared" si="5"/>
        <v>1</v>
      </c>
    </row>
    <row r="115" spans="1:17">
      <c r="A115" t="s">
        <v>1977</v>
      </c>
      <c r="B115" t="s">
        <v>29</v>
      </c>
      <c r="C115" t="s">
        <v>30</v>
      </c>
      <c r="D115" s="9" t="s">
        <v>31</v>
      </c>
      <c r="E115" s="9" t="s">
        <v>31</v>
      </c>
      <c r="F115" t="b">
        <f t="shared" si="3"/>
        <v>1</v>
      </c>
      <c r="H115" s="35" t="s">
        <v>31</v>
      </c>
      <c r="I115" t="b">
        <f t="shared" si="4"/>
        <v>1</v>
      </c>
      <c r="J115" s="24"/>
      <c r="K115" t="s">
        <v>1977</v>
      </c>
      <c r="L115" t="s">
        <v>29</v>
      </c>
      <c r="M115" t="s">
        <v>30</v>
      </c>
      <c r="N115" t="s">
        <v>31</v>
      </c>
      <c r="O115" t="s">
        <v>31</v>
      </c>
      <c r="P115" t="s">
        <v>31</v>
      </c>
      <c r="Q115" t="b">
        <f t="shared" si="5"/>
        <v>1</v>
      </c>
    </row>
    <row r="116" spans="1:17">
      <c r="A116" t="s">
        <v>1978</v>
      </c>
      <c r="B116" t="s">
        <v>29</v>
      </c>
      <c r="C116" t="s">
        <v>30</v>
      </c>
      <c r="D116" s="9" t="s">
        <v>31</v>
      </c>
      <c r="E116" s="9" t="s">
        <v>31</v>
      </c>
      <c r="F116" t="b">
        <f t="shared" si="3"/>
        <v>1</v>
      </c>
      <c r="H116" s="35" t="s">
        <v>31</v>
      </c>
      <c r="I116" t="b">
        <f t="shared" si="4"/>
        <v>1</v>
      </c>
      <c r="J116" s="24"/>
      <c r="K116" t="s">
        <v>1978</v>
      </c>
      <c r="L116" t="s">
        <v>29</v>
      </c>
      <c r="M116" t="s">
        <v>30</v>
      </c>
      <c r="N116" t="s">
        <v>31</v>
      </c>
      <c r="O116" t="s">
        <v>31</v>
      </c>
      <c r="P116" t="s">
        <v>31</v>
      </c>
      <c r="Q116" t="b">
        <f t="shared" si="5"/>
        <v>1</v>
      </c>
    </row>
    <row r="117" spans="1:17">
      <c r="A117" t="s">
        <v>1979</v>
      </c>
      <c r="B117" t="s">
        <v>54</v>
      </c>
      <c r="C117" t="s">
        <v>30</v>
      </c>
      <c r="D117" s="9" t="s">
        <v>31</v>
      </c>
      <c r="E117" s="9" t="s">
        <v>31</v>
      </c>
      <c r="F117" t="b">
        <f t="shared" si="3"/>
        <v>1</v>
      </c>
      <c r="H117" s="35" t="s">
        <v>31</v>
      </c>
      <c r="I117" t="b">
        <f t="shared" si="4"/>
        <v>1</v>
      </c>
      <c r="J117" s="24"/>
      <c r="K117" t="s">
        <v>1979</v>
      </c>
      <c r="L117" t="s">
        <v>54</v>
      </c>
      <c r="M117" t="s">
        <v>30</v>
      </c>
      <c r="N117" t="s">
        <v>31</v>
      </c>
      <c r="O117" t="s">
        <v>31</v>
      </c>
      <c r="P117" t="s">
        <v>31</v>
      </c>
      <c r="Q117" t="b">
        <f t="shared" si="5"/>
        <v>1</v>
      </c>
    </row>
    <row r="118" spans="1:17">
      <c r="A118" t="s">
        <v>1980</v>
      </c>
      <c r="B118" t="s">
        <v>29</v>
      </c>
      <c r="C118" t="s">
        <v>30</v>
      </c>
      <c r="D118" s="9" t="s">
        <v>31</v>
      </c>
      <c r="E118" s="9" t="s">
        <v>31</v>
      </c>
      <c r="F118" t="b">
        <f t="shared" si="3"/>
        <v>1</v>
      </c>
      <c r="H118" s="35" t="s">
        <v>31</v>
      </c>
      <c r="I118" t="b">
        <f t="shared" si="4"/>
        <v>1</v>
      </c>
      <c r="J118" s="24"/>
      <c r="K118" t="s">
        <v>1980</v>
      </c>
      <c r="L118" t="s">
        <v>29</v>
      </c>
      <c r="M118" t="s">
        <v>30</v>
      </c>
      <c r="N118" t="s">
        <v>31</v>
      </c>
      <c r="O118" t="s">
        <v>31</v>
      </c>
      <c r="P118" t="s">
        <v>31</v>
      </c>
      <c r="Q118" t="b">
        <f t="shared" si="5"/>
        <v>1</v>
      </c>
    </row>
    <row r="119" spans="1:17">
      <c r="A119" t="s">
        <v>1981</v>
      </c>
      <c r="B119" t="s">
        <v>29</v>
      </c>
      <c r="C119" t="s">
        <v>36</v>
      </c>
      <c r="D119" s="9" t="s">
        <v>31</v>
      </c>
      <c r="E119" s="9" t="s">
        <v>31</v>
      </c>
      <c r="F119" t="b">
        <f t="shared" si="3"/>
        <v>1</v>
      </c>
      <c r="H119" s="35" t="s">
        <v>31</v>
      </c>
      <c r="I119" t="b">
        <f t="shared" si="4"/>
        <v>1</v>
      </c>
      <c r="J119" s="24"/>
      <c r="K119" t="s">
        <v>1981</v>
      </c>
      <c r="L119" t="s">
        <v>29</v>
      </c>
      <c r="M119" t="s">
        <v>36</v>
      </c>
      <c r="N119" t="s">
        <v>31</v>
      </c>
      <c r="O119" t="s">
        <v>31</v>
      </c>
      <c r="P119" t="s">
        <v>31</v>
      </c>
      <c r="Q119" t="b">
        <f t="shared" si="5"/>
        <v>1</v>
      </c>
    </row>
    <row r="120" spans="1:17">
      <c r="A120" t="s">
        <v>1982</v>
      </c>
      <c r="B120" t="s">
        <v>29</v>
      </c>
      <c r="C120" t="s">
        <v>36</v>
      </c>
      <c r="D120" s="9" t="s">
        <v>31</v>
      </c>
      <c r="E120" s="9" t="s">
        <v>31</v>
      </c>
      <c r="F120" t="b">
        <f t="shared" si="3"/>
        <v>1</v>
      </c>
      <c r="H120" s="35" t="s">
        <v>31</v>
      </c>
      <c r="I120" t="b">
        <f t="shared" si="4"/>
        <v>1</v>
      </c>
      <c r="J120" s="24"/>
      <c r="K120" t="s">
        <v>1982</v>
      </c>
      <c r="L120" t="s">
        <v>29</v>
      </c>
      <c r="M120" t="s">
        <v>36</v>
      </c>
      <c r="N120" t="s">
        <v>31</v>
      </c>
      <c r="O120" t="s">
        <v>31</v>
      </c>
      <c r="P120" t="s">
        <v>31</v>
      </c>
      <c r="Q120" t="b">
        <f t="shared" si="5"/>
        <v>1</v>
      </c>
    </row>
    <row r="121" spans="1:17">
      <c r="A121" t="s">
        <v>1983</v>
      </c>
      <c r="B121" t="s">
        <v>35</v>
      </c>
      <c r="C121" t="s">
        <v>36</v>
      </c>
      <c r="D121" s="9" t="s">
        <v>31</v>
      </c>
      <c r="E121" s="9" t="s">
        <v>31</v>
      </c>
      <c r="F121" t="b">
        <f t="shared" si="3"/>
        <v>1</v>
      </c>
      <c r="H121" s="35" t="s">
        <v>31</v>
      </c>
      <c r="I121" t="b">
        <f t="shared" si="4"/>
        <v>1</v>
      </c>
      <c r="J121" s="24"/>
      <c r="K121" t="s">
        <v>1983</v>
      </c>
      <c r="L121" t="s">
        <v>35</v>
      </c>
      <c r="M121" t="s">
        <v>36</v>
      </c>
      <c r="N121" t="s">
        <v>31</v>
      </c>
      <c r="O121" t="s">
        <v>31</v>
      </c>
      <c r="P121" t="s">
        <v>31</v>
      </c>
      <c r="Q121" t="b">
        <f t="shared" si="5"/>
        <v>1</v>
      </c>
    </row>
    <row r="122" spans="1:17">
      <c r="A122" t="s">
        <v>1984</v>
      </c>
      <c r="B122" t="s">
        <v>29</v>
      </c>
      <c r="C122" t="s">
        <v>36</v>
      </c>
      <c r="D122" s="9" t="s">
        <v>31</v>
      </c>
      <c r="E122" s="9" t="s">
        <v>31</v>
      </c>
      <c r="F122" t="b">
        <f t="shared" si="3"/>
        <v>1</v>
      </c>
      <c r="H122" s="35" t="s">
        <v>31</v>
      </c>
      <c r="I122" t="b">
        <f t="shared" si="4"/>
        <v>1</v>
      </c>
      <c r="J122" s="24"/>
      <c r="K122" t="s">
        <v>1984</v>
      </c>
      <c r="L122" t="s">
        <v>29</v>
      </c>
      <c r="M122" t="s">
        <v>36</v>
      </c>
      <c r="N122" t="s">
        <v>31</v>
      </c>
      <c r="O122" t="s">
        <v>31</v>
      </c>
      <c r="P122" t="s">
        <v>31</v>
      </c>
      <c r="Q122" t="b">
        <f t="shared" si="5"/>
        <v>1</v>
      </c>
    </row>
    <row r="123" spans="1:17">
      <c r="A123" t="s">
        <v>1985</v>
      </c>
      <c r="B123" t="s">
        <v>29</v>
      </c>
      <c r="C123" t="s">
        <v>30</v>
      </c>
      <c r="D123" s="9" t="s">
        <v>31</v>
      </c>
      <c r="E123" s="9" t="s">
        <v>31</v>
      </c>
      <c r="F123" t="b">
        <f t="shared" si="3"/>
        <v>1</v>
      </c>
      <c r="H123" s="35" t="s">
        <v>31</v>
      </c>
      <c r="I123" t="b">
        <f t="shared" si="4"/>
        <v>1</v>
      </c>
      <c r="J123" s="24"/>
      <c r="K123" t="s">
        <v>1985</v>
      </c>
      <c r="L123" t="s">
        <v>29</v>
      </c>
      <c r="M123" t="s">
        <v>30</v>
      </c>
      <c r="N123" t="s">
        <v>31</v>
      </c>
      <c r="O123" t="s">
        <v>31</v>
      </c>
      <c r="P123" t="s">
        <v>31</v>
      </c>
      <c r="Q123" t="b">
        <f t="shared" si="5"/>
        <v>1</v>
      </c>
    </row>
    <row r="124" spans="1:17">
      <c r="A124" t="s">
        <v>1986</v>
      </c>
      <c r="B124" t="s">
        <v>29</v>
      </c>
      <c r="C124" t="s">
        <v>36</v>
      </c>
      <c r="D124" s="9" t="s">
        <v>31</v>
      </c>
      <c r="E124" s="9" t="s">
        <v>31</v>
      </c>
      <c r="F124" t="b">
        <f t="shared" si="3"/>
        <v>1</v>
      </c>
      <c r="H124" s="35" t="s">
        <v>31</v>
      </c>
      <c r="I124" t="b">
        <f t="shared" si="4"/>
        <v>1</v>
      </c>
      <c r="J124" s="24"/>
      <c r="K124" t="s">
        <v>1986</v>
      </c>
      <c r="L124" t="s">
        <v>29</v>
      </c>
      <c r="M124" t="s">
        <v>36</v>
      </c>
      <c r="N124" t="s">
        <v>31</v>
      </c>
      <c r="O124" t="s">
        <v>31</v>
      </c>
      <c r="P124" t="s">
        <v>31</v>
      </c>
      <c r="Q124" t="b">
        <f t="shared" si="5"/>
        <v>1</v>
      </c>
    </row>
    <row r="125" spans="1:17">
      <c r="A125" t="s">
        <v>1987</v>
      </c>
      <c r="B125" t="s">
        <v>29</v>
      </c>
      <c r="C125" t="s">
        <v>30</v>
      </c>
      <c r="D125" s="9" t="s">
        <v>31</v>
      </c>
      <c r="E125" s="9" t="s">
        <v>31</v>
      </c>
      <c r="F125" t="b">
        <f t="shared" si="3"/>
        <v>1</v>
      </c>
      <c r="H125" s="35" t="s">
        <v>31</v>
      </c>
      <c r="I125" t="b">
        <f t="shared" si="4"/>
        <v>1</v>
      </c>
      <c r="J125" s="24"/>
      <c r="K125" t="s">
        <v>1987</v>
      </c>
      <c r="L125" t="s">
        <v>29</v>
      </c>
      <c r="M125" t="s">
        <v>30</v>
      </c>
      <c r="N125" t="s">
        <v>31</v>
      </c>
      <c r="O125" t="s">
        <v>31</v>
      </c>
      <c r="P125" t="s">
        <v>31</v>
      </c>
      <c r="Q125" t="b">
        <f t="shared" si="5"/>
        <v>1</v>
      </c>
    </row>
    <row r="126" spans="1:17">
      <c r="A126" t="s">
        <v>1988</v>
      </c>
      <c r="B126" t="s">
        <v>29</v>
      </c>
      <c r="C126" t="s">
        <v>30</v>
      </c>
      <c r="D126" s="9" t="s">
        <v>31</v>
      </c>
      <c r="E126" s="9" t="s">
        <v>31</v>
      </c>
      <c r="F126" t="b">
        <f t="shared" si="3"/>
        <v>1</v>
      </c>
      <c r="H126" s="35" t="s">
        <v>31</v>
      </c>
      <c r="I126" t="b">
        <f t="shared" si="4"/>
        <v>1</v>
      </c>
      <c r="J126" s="24"/>
      <c r="K126" t="s">
        <v>1988</v>
      </c>
      <c r="L126" t="s">
        <v>29</v>
      </c>
      <c r="M126" t="s">
        <v>30</v>
      </c>
      <c r="N126" t="s">
        <v>31</v>
      </c>
      <c r="O126" t="s">
        <v>31</v>
      </c>
      <c r="P126" t="s">
        <v>31</v>
      </c>
      <c r="Q126" t="b">
        <f t="shared" si="5"/>
        <v>1</v>
      </c>
    </row>
    <row r="127" spans="1:17">
      <c r="A127" t="s">
        <v>1989</v>
      </c>
      <c r="B127" t="s">
        <v>29</v>
      </c>
      <c r="C127" t="s">
        <v>30</v>
      </c>
      <c r="D127" s="9" t="s">
        <v>31</v>
      </c>
      <c r="E127" s="9" t="s">
        <v>31</v>
      </c>
      <c r="F127" t="b">
        <f t="shared" si="3"/>
        <v>1</v>
      </c>
      <c r="H127" s="35" t="s">
        <v>31</v>
      </c>
      <c r="I127" t="b">
        <f t="shared" si="4"/>
        <v>1</v>
      </c>
      <c r="J127" s="24"/>
      <c r="K127" t="s">
        <v>1989</v>
      </c>
      <c r="L127" t="s">
        <v>29</v>
      </c>
      <c r="M127" t="s">
        <v>30</v>
      </c>
      <c r="N127" t="s">
        <v>31</v>
      </c>
      <c r="O127" t="s">
        <v>31</v>
      </c>
      <c r="P127" t="s">
        <v>31</v>
      </c>
      <c r="Q127" t="b">
        <f t="shared" si="5"/>
        <v>1</v>
      </c>
    </row>
    <row r="128" spans="1:17">
      <c r="A128" t="s">
        <v>1990</v>
      </c>
      <c r="B128" t="s">
        <v>54</v>
      </c>
      <c r="C128" t="s">
        <v>36</v>
      </c>
      <c r="D128" s="9" t="s">
        <v>31</v>
      </c>
      <c r="E128" s="9" t="s">
        <v>31</v>
      </c>
      <c r="F128" t="b">
        <f t="shared" si="3"/>
        <v>1</v>
      </c>
      <c r="H128" s="35" t="s">
        <v>31</v>
      </c>
      <c r="I128" t="b">
        <f t="shared" si="4"/>
        <v>1</v>
      </c>
      <c r="J128" s="24"/>
      <c r="K128" t="s">
        <v>1990</v>
      </c>
      <c r="L128" t="s">
        <v>54</v>
      </c>
      <c r="M128" t="s">
        <v>36</v>
      </c>
      <c r="N128" t="s">
        <v>31</v>
      </c>
      <c r="O128" t="s">
        <v>31</v>
      </c>
      <c r="P128" t="s">
        <v>31</v>
      </c>
      <c r="Q128" t="b">
        <f t="shared" si="5"/>
        <v>1</v>
      </c>
    </row>
    <row r="129" spans="1:17">
      <c r="A129" t="s">
        <v>1991</v>
      </c>
      <c r="B129" t="s">
        <v>29</v>
      </c>
      <c r="C129" t="s">
        <v>30</v>
      </c>
      <c r="D129" s="9" t="s">
        <v>31</v>
      </c>
      <c r="E129" s="9" t="s">
        <v>31</v>
      </c>
      <c r="F129" t="b">
        <f t="shared" si="3"/>
        <v>1</v>
      </c>
      <c r="H129" s="35" t="s">
        <v>31</v>
      </c>
      <c r="I129" t="b">
        <f t="shared" si="4"/>
        <v>1</v>
      </c>
      <c r="J129" s="24"/>
      <c r="K129" t="s">
        <v>1991</v>
      </c>
      <c r="L129" t="s">
        <v>29</v>
      </c>
      <c r="M129" t="s">
        <v>30</v>
      </c>
      <c r="N129" t="s">
        <v>31</v>
      </c>
      <c r="O129" t="s">
        <v>31</v>
      </c>
      <c r="P129" t="s">
        <v>31</v>
      </c>
      <c r="Q129" t="b">
        <f t="shared" si="5"/>
        <v>1</v>
      </c>
    </row>
    <row r="130" spans="1:17">
      <c r="A130" t="s">
        <v>1992</v>
      </c>
      <c r="B130" t="s">
        <v>29</v>
      </c>
      <c r="C130" t="s">
        <v>30</v>
      </c>
      <c r="D130" s="9" t="s">
        <v>31</v>
      </c>
      <c r="E130" s="9" t="s">
        <v>31</v>
      </c>
      <c r="F130" t="b">
        <f t="shared" si="3"/>
        <v>1</v>
      </c>
      <c r="H130" s="35" t="s">
        <v>31</v>
      </c>
      <c r="I130" t="b">
        <f t="shared" si="4"/>
        <v>1</v>
      </c>
      <c r="J130" s="24"/>
      <c r="K130" t="s">
        <v>1992</v>
      </c>
      <c r="L130" t="s">
        <v>29</v>
      </c>
      <c r="M130" t="s">
        <v>30</v>
      </c>
      <c r="N130" t="s">
        <v>31</v>
      </c>
      <c r="O130" t="s">
        <v>31</v>
      </c>
      <c r="P130" t="s">
        <v>31</v>
      </c>
      <c r="Q130" t="b">
        <f t="shared" si="5"/>
        <v>1</v>
      </c>
    </row>
    <row r="131" spans="1:17">
      <c r="A131" t="s">
        <v>1993</v>
      </c>
      <c r="B131" t="s">
        <v>29</v>
      </c>
      <c r="C131" t="s">
        <v>30</v>
      </c>
      <c r="D131" s="9" t="s">
        <v>31</v>
      </c>
      <c r="E131" s="9" t="s">
        <v>31</v>
      </c>
      <c r="F131" t="b">
        <f t="shared" ref="F131:F194" si="6">D131=E131</f>
        <v>1</v>
      </c>
      <c r="H131" s="35" t="s">
        <v>31</v>
      </c>
      <c r="I131" t="b">
        <f t="shared" ref="I131:I194" si="7">D131=H131</f>
        <v>1</v>
      </c>
      <c r="J131" s="24"/>
      <c r="K131" t="s">
        <v>1993</v>
      </c>
      <c r="L131" t="s">
        <v>29</v>
      </c>
      <c r="M131" t="s">
        <v>30</v>
      </c>
      <c r="N131" t="s">
        <v>31</v>
      </c>
      <c r="O131" t="s">
        <v>31</v>
      </c>
      <c r="P131" t="s">
        <v>31</v>
      </c>
      <c r="Q131" t="b">
        <f t="shared" ref="Q131:Q194" si="8">N131=O131</f>
        <v>1</v>
      </c>
    </row>
    <row r="132" spans="1:17">
      <c r="A132" t="s">
        <v>1994</v>
      </c>
      <c r="B132" t="s">
        <v>29</v>
      </c>
      <c r="C132" t="s">
        <v>30</v>
      </c>
      <c r="D132" s="9" t="s">
        <v>31</v>
      </c>
      <c r="E132" s="9" t="s">
        <v>31</v>
      </c>
      <c r="F132" t="b">
        <f t="shared" si="6"/>
        <v>1</v>
      </c>
      <c r="H132" s="35" t="s">
        <v>31</v>
      </c>
      <c r="I132" t="b">
        <f t="shared" si="7"/>
        <v>1</v>
      </c>
      <c r="J132" s="24"/>
      <c r="K132" t="s">
        <v>1994</v>
      </c>
      <c r="L132" t="s">
        <v>29</v>
      </c>
      <c r="M132" t="s">
        <v>30</v>
      </c>
      <c r="N132" t="s">
        <v>31</v>
      </c>
      <c r="O132" t="s">
        <v>31</v>
      </c>
      <c r="P132" t="s">
        <v>31</v>
      </c>
      <c r="Q132" t="b">
        <f t="shared" si="8"/>
        <v>1</v>
      </c>
    </row>
    <row r="133" spans="1:17">
      <c r="A133" t="s">
        <v>1995</v>
      </c>
      <c r="B133" t="s">
        <v>29</v>
      </c>
      <c r="C133" t="s">
        <v>30</v>
      </c>
      <c r="D133" s="9" t="s">
        <v>31</v>
      </c>
      <c r="E133" s="9" t="s">
        <v>31</v>
      </c>
      <c r="F133" t="b">
        <f t="shared" si="6"/>
        <v>1</v>
      </c>
      <c r="H133" s="35" t="s">
        <v>31</v>
      </c>
      <c r="I133" t="b">
        <f t="shared" si="7"/>
        <v>1</v>
      </c>
      <c r="J133" s="24"/>
      <c r="K133" t="s">
        <v>1995</v>
      </c>
      <c r="L133" t="s">
        <v>29</v>
      </c>
      <c r="M133" t="s">
        <v>30</v>
      </c>
      <c r="N133" t="s">
        <v>31</v>
      </c>
      <c r="O133" t="s">
        <v>31</v>
      </c>
      <c r="P133" t="s">
        <v>31</v>
      </c>
      <c r="Q133" t="b">
        <f t="shared" si="8"/>
        <v>1</v>
      </c>
    </row>
    <row r="134" spans="1:17">
      <c r="A134" t="s">
        <v>1996</v>
      </c>
      <c r="B134" t="s">
        <v>29</v>
      </c>
      <c r="C134" t="s">
        <v>30</v>
      </c>
      <c r="D134" s="9" t="s">
        <v>31</v>
      </c>
      <c r="E134" s="9" t="s">
        <v>31</v>
      </c>
      <c r="F134" t="b">
        <f t="shared" si="6"/>
        <v>1</v>
      </c>
      <c r="H134" s="35" t="s">
        <v>31</v>
      </c>
      <c r="I134" t="b">
        <f t="shared" si="7"/>
        <v>1</v>
      </c>
      <c r="J134" s="24"/>
      <c r="K134" t="s">
        <v>1996</v>
      </c>
      <c r="L134" t="s">
        <v>29</v>
      </c>
      <c r="M134" t="s">
        <v>30</v>
      </c>
      <c r="N134" t="s">
        <v>31</v>
      </c>
      <c r="O134" t="s">
        <v>31</v>
      </c>
      <c r="P134" t="s">
        <v>31</v>
      </c>
      <c r="Q134" t="b">
        <f t="shared" si="8"/>
        <v>1</v>
      </c>
    </row>
    <row r="135" spans="1:17">
      <c r="A135" t="s">
        <v>1997</v>
      </c>
      <c r="B135" t="s">
        <v>29</v>
      </c>
      <c r="C135" t="s">
        <v>30</v>
      </c>
      <c r="D135" s="9" t="s">
        <v>31</v>
      </c>
      <c r="E135" s="9" t="s">
        <v>31</v>
      </c>
      <c r="F135" t="b">
        <f t="shared" si="6"/>
        <v>1</v>
      </c>
      <c r="H135" s="35" t="s">
        <v>31</v>
      </c>
      <c r="I135" t="b">
        <f t="shared" si="7"/>
        <v>1</v>
      </c>
      <c r="J135" s="24"/>
      <c r="K135" t="s">
        <v>1997</v>
      </c>
      <c r="L135" t="s">
        <v>29</v>
      </c>
      <c r="M135" t="s">
        <v>30</v>
      </c>
      <c r="N135" t="s">
        <v>31</v>
      </c>
      <c r="O135" t="s">
        <v>31</v>
      </c>
      <c r="P135" t="s">
        <v>31</v>
      </c>
      <c r="Q135" t="b">
        <f t="shared" si="8"/>
        <v>1</v>
      </c>
    </row>
    <row r="136" spans="1:17">
      <c r="A136" t="s">
        <v>1998</v>
      </c>
      <c r="B136" t="s">
        <v>29</v>
      </c>
      <c r="C136" t="s">
        <v>30</v>
      </c>
      <c r="D136" s="9" t="s">
        <v>31</v>
      </c>
      <c r="E136" s="9" t="s">
        <v>31</v>
      </c>
      <c r="F136" t="b">
        <f t="shared" si="6"/>
        <v>1</v>
      </c>
      <c r="H136" s="35" t="s">
        <v>31</v>
      </c>
      <c r="I136" t="b">
        <f t="shared" si="7"/>
        <v>1</v>
      </c>
      <c r="J136" s="24"/>
      <c r="K136" t="s">
        <v>1998</v>
      </c>
      <c r="L136" t="s">
        <v>29</v>
      </c>
      <c r="M136" t="s">
        <v>30</v>
      </c>
      <c r="N136" t="s">
        <v>31</v>
      </c>
      <c r="O136" t="s">
        <v>31</v>
      </c>
      <c r="P136" t="s">
        <v>31</v>
      </c>
      <c r="Q136" t="b">
        <f t="shared" si="8"/>
        <v>1</v>
      </c>
    </row>
    <row r="137" spans="1:17">
      <c r="A137" s="7" t="s">
        <v>1999</v>
      </c>
      <c r="B137" t="s">
        <v>29</v>
      </c>
      <c r="C137" t="s">
        <v>30</v>
      </c>
      <c r="D137" s="9" t="s">
        <v>31</v>
      </c>
      <c r="E137" s="9" t="s">
        <v>31</v>
      </c>
      <c r="F137" t="b">
        <f t="shared" si="6"/>
        <v>1</v>
      </c>
      <c r="H137" s="35" t="s">
        <v>31</v>
      </c>
      <c r="I137" t="b">
        <f t="shared" si="7"/>
        <v>1</v>
      </c>
      <c r="J137" s="24"/>
      <c r="K137" s="7" t="s">
        <v>1999</v>
      </c>
      <c r="L137" t="s">
        <v>29</v>
      </c>
      <c r="M137" t="s">
        <v>30</v>
      </c>
      <c r="N137" t="s">
        <v>31</v>
      </c>
      <c r="O137" t="s">
        <v>31</v>
      </c>
      <c r="P137" t="s">
        <v>31</v>
      </c>
      <c r="Q137" t="b">
        <f t="shared" si="8"/>
        <v>1</v>
      </c>
    </row>
    <row r="138" spans="1:17">
      <c r="A138" s="7" t="s">
        <v>2000</v>
      </c>
      <c r="B138" t="s">
        <v>29</v>
      </c>
      <c r="C138" t="s">
        <v>30</v>
      </c>
      <c r="D138" s="9" t="s">
        <v>31</v>
      </c>
      <c r="E138" s="9" t="s">
        <v>31</v>
      </c>
      <c r="F138" t="b">
        <f t="shared" si="6"/>
        <v>1</v>
      </c>
      <c r="H138" s="35" t="s">
        <v>31</v>
      </c>
      <c r="I138" t="b">
        <f t="shared" si="7"/>
        <v>1</v>
      </c>
      <c r="J138" s="24"/>
      <c r="K138" s="7" t="s">
        <v>2000</v>
      </c>
      <c r="L138" t="s">
        <v>29</v>
      </c>
      <c r="M138" t="s">
        <v>30</v>
      </c>
      <c r="N138" t="s">
        <v>31</v>
      </c>
      <c r="O138" t="s">
        <v>31</v>
      </c>
      <c r="P138" t="s">
        <v>31</v>
      </c>
      <c r="Q138" t="b">
        <f t="shared" si="8"/>
        <v>1</v>
      </c>
    </row>
    <row r="139" spans="1:17">
      <c r="A139" s="7" t="s">
        <v>2001</v>
      </c>
      <c r="B139" t="s">
        <v>29</v>
      </c>
      <c r="C139" t="s">
        <v>36</v>
      </c>
      <c r="D139" s="9" t="s">
        <v>31</v>
      </c>
      <c r="E139" s="9" t="s">
        <v>31</v>
      </c>
      <c r="F139" t="b">
        <f t="shared" si="6"/>
        <v>1</v>
      </c>
      <c r="H139" s="35" t="s">
        <v>31</v>
      </c>
      <c r="I139" t="b">
        <f t="shared" si="7"/>
        <v>1</v>
      </c>
      <c r="J139" s="24"/>
      <c r="K139" s="7" t="s">
        <v>2001</v>
      </c>
      <c r="L139" t="s">
        <v>29</v>
      </c>
      <c r="M139" t="s">
        <v>36</v>
      </c>
      <c r="N139" t="s">
        <v>31</v>
      </c>
      <c r="O139" t="s">
        <v>31</v>
      </c>
      <c r="P139" t="s">
        <v>31</v>
      </c>
      <c r="Q139" t="b">
        <f t="shared" si="8"/>
        <v>1</v>
      </c>
    </row>
    <row r="140" spans="1:17">
      <c r="A140" s="7" t="s">
        <v>2002</v>
      </c>
      <c r="B140" t="s">
        <v>29</v>
      </c>
      <c r="C140" t="s">
        <v>30</v>
      </c>
      <c r="D140" s="9" t="s">
        <v>31</v>
      </c>
      <c r="E140" s="9" t="s">
        <v>31</v>
      </c>
      <c r="F140" t="b">
        <f t="shared" si="6"/>
        <v>1</v>
      </c>
      <c r="H140" s="35" t="s">
        <v>31</v>
      </c>
      <c r="I140" t="b">
        <f t="shared" si="7"/>
        <v>1</v>
      </c>
      <c r="J140" s="24"/>
      <c r="K140" s="7" t="s">
        <v>2002</v>
      </c>
      <c r="L140" t="s">
        <v>29</v>
      </c>
      <c r="M140" t="s">
        <v>30</v>
      </c>
      <c r="N140" t="s">
        <v>31</v>
      </c>
      <c r="O140" t="s">
        <v>31</v>
      </c>
      <c r="P140" t="s">
        <v>31</v>
      </c>
      <c r="Q140" t="b">
        <f t="shared" si="8"/>
        <v>1</v>
      </c>
    </row>
    <row r="141" spans="1:17">
      <c r="A141" s="7" t="s">
        <v>2003</v>
      </c>
      <c r="B141" t="s">
        <v>29</v>
      </c>
      <c r="C141" t="s">
        <v>36</v>
      </c>
      <c r="D141" s="9" t="s">
        <v>31</v>
      </c>
      <c r="E141" s="9" t="s">
        <v>31</v>
      </c>
      <c r="F141" t="b">
        <f t="shared" si="6"/>
        <v>1</v>
      </c>
      <c r="H141" s="35" t="s">
        <v>31</v>
      </c>
      <c r="I141" t="b">
        <f t="shared" si="7"/>
        <v>1</v>
      </c>
      <c r="J141" s="24"/>
      <c r="K141" s="7" t="s">
        <v>2003</v>
      </c>
      <c r="L141" t="s">
        <v>29</v>
      </c>
      <c r="M141" t="s">
        <v>36</v>
      </c>
      <c r="N141" t="s">
        <v>31</v>
      </c>
      <c r="O141" t="s">
        <v>31</v>
      </c>
      <c r="P141" t="s">
        <v>31</v>
      </c>
      <c r="Q141" t="b">
        <f t="shared" si="8"/>
        <v>1</v>
      </c>
    </row>
    <row r="142" spans="1:17">
      <c r="A142" s="7" t="s">
        <v>2004</v>
      </c>
      <c r="B142" t="s">
        <v>29</v>
      </c>
      <c r="C142" t="s">
        <v>30</v>
      </c>
      <c r="D142" s="9" t="s">
        <v>31</v>
      </c>
      <c r="E142" s="9" t="s">
        <v>31</v>
      </c>
      <c r="F142" t="b">
        <f t="shared" si="6"/>
        <v>1</v>
      </c>
      <c r="H142" s="35" t="s">
        <v>31</v>
      </c>
      <c r="I142" t="b">
        <f t="shared" si="7"/>
        <v>1</v>
      </c>
      <c r="J142" s="24"/>
      <c r="K142" s="7" t="s">
        <v>2004</v>
      </c>
      <c r="L142" t="s">
        <v>29</v>
      </c>
      <c r="M142" t="s">
        <v>30</v>
      </c>
      <c r="N142" t="s">
        <v>31</v>
      </c>
      <c r="O142" t="s">
        <v>31</v>
      </c>
      <c r="P142" t="s">
        <v>31</v>
      </c>
      <c r="Q142" t="b">
        <f t="shared" si="8"/>
        <v>1</v>
      </c>
    </row>
    <row r="143" spans="1:17">
      <c r="A143" s="7" t="s">
        <v>2005</v>
      </c>
      <c r="B143" t="s">
        <v>29</v>
      </c>
      <c r="C143" t="s">
        <v>36</v>
      </c>
      <c r="D143" s="9" t="s">
        <v>31</v>
      </c>
      <c r="E143" s="9" t="s">
        <v>31</v>
      </c>
      <c r="F143" t="b">
        <f t="shared" si="6"/>
        <v>1</v>
      </c>
      <c r="H143" s="35" t="s">
        <v>31</v>
      </c>
      <c r="I143" t="b">
        <f t="shared" si="7"/>
        <v>1</v>
      </c>
      <c r="J143" s="24"/>
      <c r="K143" s="7" t="s">
        <v>2005</v>
      </c>
      <c r="L143" t="s">
        <v>29</v>
      </c>
      <c r="M143" t="s">
        <v>36</v>
      </c>
      <c r="N143" t="s">
        <v>31</v>
      </c>
      <c r="O143" t="s">
        <v>31</v>
      </c>
      <c r="P143" t="s">
        <v>31</v>
      </c>
      <c r="Q143" t="b">
        <f t="shared" si="8"/>
        <v>1</v>
      </c>
    </row>
    <row r="144" spans="1:17">
      <c r="A144" s="7" t="s">
        <v>2006</v>
      </c>
      <c r="B144" t="s">
        <v>29</v>
      </c>
      <c r="C144" t="s">
        <v>30</v>
      </c>
      <c r="D144" s="9" t="s">
        <v>31</v>
      </c>
      <c r="E144" s="9" t="s">
        <v>31</v>
      </c>
      <c r="F144" t="b">
        <f t="shared" si="6"/>
        <v>1</v>
      </c>
      <c r="H144" s="35" t="s">
        <v>31</v>
      </c>
      <c r="I144" t="b">
        <f t="shared" si="7"/>
        <v>1</v>
      </c>
      <c r="J144" s="24"/>
      <c r="K144" s="7" t="s">
        <v>2006</v>
      </c>
      <c r="L144" t="s">
        <v>29</v>
      </c>
      <c r="M144" t="s">
        <v>30</v>
      </c>
      <c r="N144" t="s">
        <v>31</v>
      </c>
      <c r="O144" t="s">
        <v>31</v>
      </c>
      <c r="P144" t="s">
        <v>31</v>
      </c>
      <c r="Q144" t="b">
        <f t="shared" si="8"/>
        <v>1</v>
      </c>
    </row>
    <row r="145" spans="1:17">
      <c r="A145" s="7" t="s">
        <v>2007</v>
      </c>
      <c r="B145" t="s">
        <v>29</v>
      </c>
      <c r="C145" t="s">
        <v>36</v>
      </c>
      <c r="D145" s="9" t="s">
        <v>31</v>
      </c>
      <c r="E145" s="9" t="s">
        <v>31</v>
      </c>
      <c r="F145" t="b">
        <f t="shared" si="6"/>
        <v>1</v>
      </c>
      <c r="H145" s="35" t="s">
        <v>31</v>
      </c>
      <c r="I145" t="b">
        <f t="shared" si="7"/>
        <v>1</v>
      </c>
      <c r="J145" s="24"/>
      <c r="K145" s="7" t="s">
        <v>2007</v>
      </c>
      <c r="L145" t="s">
        <v>29</v>
      </c>
      <c r="M145" t="s">
        <v>36</v>
      </c>
      <c r="N145" t="s">
        <v>31</v>
      </c>
      <c r="O145" t="s">
        <v>31</v>
      </c>
      <c r="P145" t="s">
        <v>31</v>
      </c>
      <c r="Q145" t="b">
        <f t="shared" si="8"/>
        <v>1</v>
      </c>
    </row>
    <row r="146" spans="1:17">
      <c r="A146" s="7" t="s">
        <v>2008</v>
      </c>
      <c r="B146" t="s">
        <v>29</v>
      </c>
      <c r="C146" t="s">
        <v>30</v>
      </c>
      <c r="D146" s="9" t="s">
        <v>31</v>
      </c>
      <c r="E146" s="9" t="s">
        <v>31</v>
      </c>
      <c r="F146" t="b">
        <f t="shared" si="6"/>
        <v>1</v>
      </c>
      <c r="H146" s="35" t="s">
        <v>31</v>
      </c>
      <c r="I146" t="b">
        <f t="shared" si="7"/>
        <v>1</v>
      </c>
      <c r="J146" s="24"/>
      <c r="K146" s="7" t="s">
        <v>2008</v>
      </c>
      <c r="L146" t="s">
        <v>29</v>
      </c>
      <c r="M146" t="s">
        <v>30</v>
      </c>
      <c r="N146" t="s">
        <v>31</v>
      </c>
      <c r="O146" t="s">
        <v>31</v>
      </c>
      <c r="P146" t="s">
        <v>31</v>
      </c>
      <c r="Q146" t="b">
        <f t="shared" si="8"/>
        <v>1</v>
      </c>
    </row>
    <row r="147" spans="1:17">
      <c r="A147" s="7" t="s">
        <v>2009</v>
      </c>
      <c r="B147" t="s">
        <v>29</v>
      </c>
      <c r="C147" t="s">
        <v>30</v>
      </c>
      <c r="D147" s="9" t="s">
        <v>31</v>
      </c>
      <c r="E147" s="9" t="s">
        <v>31</v>
      </c>
      <c r="F147" t="b">
        <f t="shared" si="6"/>
        <v>1</v>
      </c>
      <c r="H147" s="35" t="s">
        <v>31</v>
      </c>
      <c r="I147" t="b">
        <f t="shared" si="7"/>
        <v>1</v>
      </c>
      <c r="J147" s="24"/>
      <c r="K147" s="7" t="s">
        <v>2009</v>
      </c>
      <c r="L147" t="s">
        <v>29</v>
      </c>
      <c r="M147" t="s">
        <v>30</v>
      </c>
      <c r="N147" t="s">
        <v>31</v>
      </c>
      <c r="O147" t="s">
        <v>31</v>
      </c>
      <c r="P147" t="s">
        <v>31</v>
      </c>
      <c r="Q147" t="b">
        <f t="shared" si="8"/>
        <v>1</v>
      </c>
    </row>
    <row r="148" spans="1:17">
      <c r="A148" s="7" t="s">
        <v>2010</v>
      </c>
      <c r="B148" t="s">
        <v>29</v>
      </c>
      <c r="C148" t="s">
        <v>36</v>
      </c>
      <c r="D148" s="9" t="s">
        <v>31</v>
      </c>
      <c r="E148" s="9" t="s">
        <v>31</v>
      </c>
      <c r="F148" t="b">
        <f t="shared" si="6"/>
        <v>1</v>
      </c>
      <c r="H148" s="35" t="s">
        <v>31</v>
      </c>
      <c r="I148" t="b">
        <f t="shared" si="7"/>
        <v>1</v>
      </c>
      <c r="J148" s="24"/>
      <c r="K148" s="7" t="s">
        <v>2010</v>
      </c>
      <c r="L148" t="s">
        <v>29</v>
      </c>
      <c r="M148" t="s">
        <v>36</v>
      </c>
      <c r="N148" t="s">
        <v>31</v>
      </c>
      <c r="O148" t="s">
        <v>31</v>
      </c>
      <c r="P148" t="s">
        <v>31</v>
      </c>
      <c r="Q148" t="b">
        <f t="shared" si="8"/>
        <v>1</v>
      </c>
    </row>
    <row r="149" spans="1:17">
      <c r="A149" s="7" t="s">
        <v>2011</v>
      </c>
      <c r="B149" t="s">
        <v>29</v>
      </c>
      <c r="C149" t="s">
        <v>36</v>
      </c>
      <c r="D149" s="9" t="s">
        <v>31</v>
      </c>
      <c r="E149" s="9" t="s">
        <v>31</v>
      </c>
      <c r="F149" t="b">
        <f t="shared" si="6"/>
        <v>1</v>
      </c>
      <c r="H149" s="35" t="s">
        <v>31</v>
      </c>
      <c r="I149" t="b">
        <f t="shared" si="7"/>
        <v>1</v>
      </c>
      <c r="J149" s="24"/>
      <c r="K149" s="7" t="s">
        <v>2011</v>
      </c>
      <c r="L149" t="s">
        <v>29</v>
      </c>
      <c r="M149" t="s">
        <v>36</v>
      </c>
      <c r="N149" t="s">
        <v>31</v>
      </c>
      <c r="O149" t="s">
        <v>31</v>
      </c>
      <c r="P149" t="s">
        <v>31</v>
      </c>
      <c r="Q149" t="b">
        <f t="shared" si="8"/>
        <v>1</v>
      </c>
    </row>
    <row r="150" spans="1:17">
      <c r="A150" s="7" t="s">
        <v>2012</v>
      </c>
      <c r="B150" t="s">
        <v>35</v>
      </c>
      <c r="C150" t="s">
        <v>36</v>
      </c>
      <c r="D150" s="9" t="s">
        <v>37</v>
      </c>
      <c r="E150" s="9" t="s">
        <v>31</v>
      </c>
      <c r="F150" t="b">
        <f t="shared" si="6"/>
        <v>0</v>
      </c>
      <c r="H150" s="35" t="s">
        <v>37</v>
      </c>
      <c r="I150" t="b">
        <f t="shared" si="7"/>
        <v>1</v>
      </c>
      <c r="J150" s="24"/>
      <c r="K150" s="7" t="s">
        <v>2012</v>
      </c>
      <c r="L150" t="s">
        <v>35</v>
      </c>
      <c r="M150" t="s">
        <v>36</v>
      </c>
      <c r="N150" t="s">
        <v>37</v>
      </c>
      <c r="O150" t="s">
        <v>37</v>
      </c>
      <c r="P150" t="s">
        <v>31</v>
      </c>
      <c r="Q150" t="b">
        <f t="shared" si="8"/>
        <v>1</v>
      </c>
    </row>
    <row r="151" spans="1:17">
      <c r="A151" s="7" t="s">
        <v>2013</v>
      </c>
      <c r="B151" t="s">
        <v>29</v>
      </c>
      <c r="C151" t="s">
        <v>36</v>
      </c>
      <c r="D151" s="9" t="s">
        <v>31</v>
      </c>
      <c r="E151" s="9" t="s">
        <v>31</v>
      </c>
      <c r="F151" t="b">
        <f t="shared" si="6"/>
        <v>1</v>
      </c>
      <c r="H151" s="35" t="s">
        <v>31</v>
      </c>
      <c r="I151" t="b">
        <f t="shared" si="7"/>
        <v>1</v>
      </c>
      <c r="J151" s="24"/>
      <c r="K151" s="7" t="s">
        <v>2013</v>
      </c>
      <c r="L151" t="s">
        <v>29</v>
      </c>
      <c r="M151" t="s">
        <v>36</v>
      </c>
      <c r="N151" t="s">
        <v>31</v>
      </c>
      <c r="O151" t="s">
        <v>31</v>
      </c>
      <c r="P151" t="s">
        <v>31</v>
      </c>
      <c r="Q151" t="b">
        <f t="shared" si="8"/>
        <v>1</v>
      </c>
    </row>
    <row r="152" spans="1:17">
      <c r="A152" s="7" t="s">
        <v>2014</v>
      </c>
      <c r="B152" t="s">
        <v>29</v>
      </c>
      <c r="C152" t="s">
        <v>36</v>
      </c>
      <c r="D152" s="9" t="s">
        <v>31</v>
      </c>
      <c r="E152" s="9" t="s">
        <v>31</v>
      </c>
      <c r="F152" t="b">
        <f t="shared" si="6"/>
        <v>1</v>
      </c>
      <c r="H152" s="35" t="s">
        <v>31</v>
      </c>
      <c r="I152" t="b">
        <f t="shared" si="7"/>
        <v>1</v>
      </c>
      <c r="J152" s="24"/>
      <c r="K152" s="7" t="s">
        <v>2014</v>
      </c>
      <c r="L152" t="s">
        <v>29</v>
      </c>
      <c r="M152" t="s">
        <v>36</v>
      </c>
      <c r="N152" t="s">
        <v>31</v>
      </c>
      <c r="O152" t="s">
        <v>31</v>
      </c>
      <c r="P152" t="s">
        <v>31</v>
      </c>
      <c r="Q152" t="b">
        <f t="shared" si="8"/>
        <v>1</v>
      </c>
    </row>
    <row r="153" spans="1:17">
      <c r="A153" s="7" t="s">
        <v>2015</v>
      </c>
      <c r="B153" t="s">
        <v>29</v>
      </c>
      <c r="C153" t="s">
        <v>36</v>
      </c>
      <c r="D153" s="9" t="s">
        <v>31</v>
      </c>
      <c r="E153" s="9" t="s">
        <v>31</v>
      </c>
      <c r="F153" t="b">
        <f t="shared" si="6"/>
        <v>1</v>
      </c>
      <c r="H153" s="35" t="s">
        <v>31</v>
      </c>
      <c r="I153" t="b">
        <f t="shared" si="7"/>
        <v>1</v>
      </c>
      <c r="J153" s="24"/>
      <c r="K153" s="7" t="s">
        <v>2015</v>
      </c>
      <c r="L153" t="s">
        <v>29</v>
      </c>
      <c r="M153" t="s">
        <v>36</v>
      </c>
      <c r="N153" t="s">
        <v>31</v>
      </c>
      <c r="O153" t="s">
        <v>31</v>
      </c>
      <c r="P153" t="s">
        <v>31</v>
      </c>
      <c r="Q153" t="b">
        <f t="shared" si="8"/>
        <v>1</v>
      </c>
    </row>
    <row r="154" spans="1:17">
      <c r="A154" s="7" t="s">
        <v>2016</v>
      </c>
      <c r="B154" t="s">
        <v>29</v>
      </c>
      <c r="C154" t="s">
        <v>30</v>
      </c>
      <c r="D154" s="9" t="s">
        <v>31</v>
      </c>
      <c r="E154" s="9" t="s">
        <v>31</v>
      </c>
      <c r="F154" t="b">
        <f t="shared" si="6"/>
        <v>1</v>
      </c>
      <c r="H154" s="35" t="s">
        <v>31</v>
      </c>
      <c r="I154" t="b">
        <f t="shared" si="7"/>
        <v>1</v>
      </c>
      <c r="J154" s="24"/>
      <c r="K154" s="7" t="s">
        <v>2016</v>
      </c>
      <c r="L154" t="s">
        <v>29</v>
      </c>
      <c r="M154" t="s">
        <v>30</v>
      </c>
      <c r="N154" t="s">
        <v>31</v>
      </c>
      <c r="O154" t="s">
        <v>31</v>
      </c>
      <c r="P154" t="s">
        <v>31</v>
      </c>
      <c r="Q154" t="b">
        <f t="shared" si="8"/>
        <v>1</v>
      </c>
    </row>
    <row r="155" spans="1:17">
      <c r="A155" s="7" t="s">
        <v>2017</v>
      </c>
      <c r="B155" t="s">
        <v>29</v>
      </c>
      <c r="C155" t="s">
        <v>30</v>
      </c>
      <c r="D155" s="9" t="s">
        <v>31</v>
      </c>
      <c r="E155" s="9" t="s">
        <v>31</v>
      </c>
      <c r="F155" t="b">
        <f t="shared" si="6"/>
        <v>1</v>
      </c>
      <c r="G155" t="s">
        <v>3395</v>
      </c>
      <c r="H155" s="35" t="s">
        <v>31</v>
      </c>
      <c r="I155" t="b">
        <f t="shared" si="7"/>
        <v>1</v>
      </c>
      <c r="J155" s="24"/>
      <c r="K155" s="7" t="s">
        <v>2017</v>
      </c>
      <c r="L155" t="s">
        <v>29</v>
      </c>
      <c r="M155" t="s">
        <v>30</v>
      </c>
      <c r="N155" t="s">
        <v>31</v>
      </c>
      <c r="O155" t="s">
        <v>31</v>
      </c>
      <c r="P155" t="s">
        <v>31</v>
      </c>
      <c r="Q155" t="b">
        <f t="shared" si="8"/>
        <v>1</v>
      </c>
    </row>
    <row r="156" spans="1:17">
      <c r="A156" s="7" t="s">
        <v>2018</v>
      </c>
      <c r="B156" t="s">
        <v>29</v>
      </c>
      <c r="C156" t="s">
        <v>30</v>
      </c>
      <c r="D156" s="9" t="s">
        <v>31</v>
      </c>
      <c r="E156" s="9" t="s">
        <v>31</v>
      </c>
      <c r="F156" t="b">
        <f t="shared" si="6"/>
        <v>1</v>
      </c>
      <c r="H156" s="35" t="s">
        <v>31</v>
      </c>
      <c r="I156" t="b">
        <f t="shared" si="7"/>
        <v>1</v>
      </c>
      <c r="J156" s="24"/>
      <c r="K156" s="7" t="s">
        <v>2018</v>
      </c>
      <c r="L156" t="s">
        <v>29</v>
      </c>
      <c r="M156" t="s">
        <v>30</v>
      </c>
      <c r="N156" t="s">
        <v>31</v>
      </c>
      <c r="O156" t="s">
        <v>31</v>
      </c>
      <c r="P156" t="s">
        <v>31</v>
      </c>
      <c r="Q156" t="b">
        <f t="shared" si="8"/>
        <v>1</v>
      </c>
    </row>
    <row r="157" spans="1:17">
      <c r="A157" s="7" t="s">
        <v>2019</v>
      </c>
      <c r="B157" t="s">
        <v>29</v>
      </c>
      <c r="C157" t="s">
        <v>30</v>
      </c>
      <c r="D157" s="9" t="s">
        <v>31</v>
      </c>
      <c r="E157" s="9" t="s">
        <v>31</v>
      </c>
      <c r="F157" t="b">
        <f t="shared" si="6"/>
        <v>1</v>
      </c>
      <c r="H157" s="35" t="s">
        <v>31</v>
      </c>
      <c r="I157" t="b">
        <f t="shared" si="7"/>
        <v>1</v>
      </c>
      <c r="J157" s="24"/>
      <c r="K157" s="7" t="s">
        <v>2019</v>
      </c>
      <c r="L157" t="s">
        <v>29</v>
      </c>
      <c r="M157" t="s">
        <v>30</v>
      </c>
      <c r="N157" t="s">
        <v>31</v>
      </c>
      <c r="O157" t="s">
        <v>31</v>
      </c>
      <c r="P157" t="s">
        <v>31</v>
      </c>
      <c r="Q157" t="b">
        <f t="shared" si="8"/>
        <v>1</v>
      </c>
    </row>
    <row r="158" spans="1:17">
      <c r="A158" s="7" t="s">
        <v>2020</v>
      </c>
      <c r="B158" t="s">
        <v>42</v>
      </c>
      <c r="C158" t="s">
        <v>30</v>
      </c>
      <c r="D158" s="9" t="s">
        <v>31</v>
      </c>
      <c r="E158" s="9" t="s">
        <v>31</v>
      </c>
      <c r="F158" t="b">
        <f t="shared" si="6"/>
        <v>1</v>
      </c>
      <c r="H158" s="35" t="s">
        <v>31</v>
      </c>
      <c r="I158" t="b">
        <f t="shared" si="7"/>
        <v>1</v>
      </c>
      <c r="J158" s="24"/>
      <c r="K158" s="7" t="s">
        <v>2020</v>
      </c>
      <c r="L158" t="s">
        <v>42</v>
      </c>
      <c r="M158" t="s">
        <v>30</v>
      </c>
      <c r="N158" t="s">
        <v>31</v>
      </c>
      <c r="O158" t="s">
        <v>31</v>
      </c>
      <c r="P158" t="s">
        <v>31</v>
      </c>
      <c r="Q158" t="b">
        <f t="shared" si="8"/>
        <v>1</v>
      </c>
    </row>
    <row r="159" spans="1:17">
      <c r="A159" s="7" t="s">
        <v>2021</v>
      </c>
      <c r="B159" t="s">
        <v>29</v>
      </c>
      <c r="C159" t="s">
        <v>30</v>
      </c>
      <c r="D159" s="9" t="s">
        <v>31</v>
      </c>
      <c r="E159" s="9" t="s">
        <v>31</v>
      </c>
      <c r="F159" t="b">
        <f t="shared" si="6"/>
        <v>1</v>
      </c>
      <c r="H159" s="35" t="s">
        <v>31</v>
      </c>
      <c r="I159" t="b">
        <f t="shared" si="7"/>
        <v>1</v>
      </c>
      <c r="J159" s="24"/>
      <c r="K159" s="7" t="s">
        <v>2021</v>
      </c>
      <c r="L159" t="s">
        <v>29</v>
      </c>
      <c r="M159" t="s">
        <v>30</v>
      </c>
      <c r="N159" t="s">
        <v>31</v>
      </c>
      <c r="O159" t="s">
        <v>31</v>
      </c>
      <c r="P159" t="s">
        <v>31</v>
      </c>
      <c r="Q159" t="b">
        <f t="shared" si="8"/>
        <v>1</v>
      </c>
    </row>
    <row r="160" spans="1:17">
      <c r="A160" s="7" t="s">
        <v>2022</v>
      </c>
      <c r="B160" t="s">
        <v>29</v>
      </c>
      <c r="C160" t="s">
        <v>30</v>
      </c>
      <c r="D160" s="9" t="s">
        <v>31</v>
      </c>
      <c r="E160" s="9" t="s">
        <v>31</v>
      </c>
      <c r="F160" t="b">
        <f t="shared" si="6"/>
        <v>1</v>
      </c>
      <c r="H160" s="35" t="s">
        <v>31</v>
      </c>
      <c r="I160" t="b">
        <f t="shared" si="7"/>
        <v>1</v>
      </c>
      <c r="J160" s="24"/>
      <c r="K160" s="7" t="s">
        <v>2022</v>
      </c>
      <c r="L160" t="s">
        <v>29</v>
      </c>
      <c r="M160" t="s">
        <v>30</v>
      </c>
      <c r="N160" t="s">
        <v>31</v>
      </c>
      <c r="O160" t="s">
        <v>31</v>
      </c>
      <c r="P160" t="s">
        <v>31</v>
      </c>
      <c r="Q160" t="b">
        <f t="shared" si="8"/>
        <v>1</v>
      </c>
    </row>
    <row r="161" spans="1:17">
      <c r="A161" s="7" t="s">
        <v>2023</v>
      </c>
      <c r="B161" t="s">
        <v>29</v>
      </c>
      <c r="C161" t="s">
        <v>30</v>
      </c>
      <c r="D161" s="9" t="s">
        <v>31</v>
      </c>
      <c r="E161" s="9" t="s">
        <v>31</v>
      </c>
      <c r="F161" t="b">
        <f t="shared" si="6"/>
        <v>1</v>
      </c>
      <c r="H161" s="35" t="s">
        <v>31</v>
      </c>
      <c r="I161" t="b">
        <f t="shared" si="7"/>
        <v>1</v>
      </c>
      <c r="J161" s="24"/>
      <c r="K161" s="7" t="s">
        <v>2023</v>
      </c>
      <c r="L161" t="s">
        <v>29</v>
      </c>
      <c r="M161" t="s">
        <v>30</v>
      </c>
      <c r="N161" t="s">
        <v>31</v>
      </c>
      <c r="O161" t="s">
        <v>31</v>
      </c>
      <c r="P161" t="s">
        <v>31</v>
      </c>
      <c r="Q161" t="b">
        <f t="shared" si="8"/>
        <v>1</v>
      </c>
    </row>
    <row r="162" spans="1:17">
      <c r="A162" s="7" t="s">
        <v>2024</v>
      </c>
      <c r="B162" t="s">
        <v>29</v>
      </c>
      <c r="C162" t="s">
        <v>30</v>
      </c>
      <c r="D162" s="9" t="s">
        <v>31</v>
      </c>
      <c r="E162" s="9" t="s">
        <v>31</v>
      </c>
      <c r="F162" t="b">
        <f t="shared" si="6"/>
        <v>1</v>
      </c>
      <c r="H162" s="35" t="s">
        <v>31</v>
      </c>
      <c r="I162" t="b">
        <f t="shared" si="7"/>
        <v>1</v>
      </c>
      <c r="J162" s="24"/>
      <c r="K162" s="7" t="s">
        <v>2024</v>
      </c>
      <c r="L162" t="s">
        <v>29</v>
      </c>
      <c r="M162" t="s">
        <v>30</v>
      </c>
      <c r="N162" t="s">
        <v>31</v>
      </c>
      <c r="O162" t="s">
        <v>31</v>
      </c>
      <c r="P162" t="s">
        <v>31</v>
      </c>
      <c r="Q162" t="b">
        <f t="shared" si="8"/>
        <v>1</v>
      </c>
    </row>
    <row r="163" spans="1:17">
      <c r="A163" s="7" t="s">
        <v>2025</v>
      </c>
      <c r="B163" t="s">
        <v>29</v>
      </c>
      <c r="C163" t="s">
        <v>30</v>
      </c>
      <c r="D163" s="9" t="s">
        <v>31</v>
      </c>
      <c r="E163" s="9" t="s">
        <v>31</v>
      </c>
      <c r="F163" t="b">
        <f t="shared" si="6"/>
        <v>1</v>
      </c>
      <c r="H163" s="35" t="s">
        <v>31</v>
      </c>
      <c r="I163" t="b">
        <f t="shared" si="7"/>
        <v>1</v>
      </c>
      <c r="J163" s="24"/>
      <c r="K163" s="7" t="s">
        <v>2025</v>
      </c>
      <c r="L163" t="s">
        <v>29</v>
      </c>
      <c r="M163" t="s">
        <v>30</v>
      </c>
      <c r="N163" t="s">
        <v>31</v>
      </c>
      <c r="O163" t="s">
        <v>31</v>
      </c>
      <c r="P163" t="s">
        <v>31</v>
      </c>
      <c r="Q163" t="b">
        <f t="shared" si="8"/>
        <v>1</v>
      </c>
    </row>
    <row r="164" spans="1:17">
      <c r="A164" s="7" t="s">
        <v>2026</v>
      </c>
      <c r="B164" t="s">
        <v>29</v>
      </c>
      <c r="C164" t="s">
        <v>30</v>
      </c>
      <c r="D164" s="9" t="s">
        <v>31</v>
      </c>
      <c r="E164" s="9" t="s">
        <v>31</v>
      </c>
      <c r="F164" t="b">
        <f t="shared" si="6"/>
        <v>1</v>
      </c>
      <c r="H164" s="35" t="s">
        <v>31</v>
      </c>
      <c r="I164" t="b">
        <f t="shared" si="7"/>
        <v>1</v>
      </c>
      <c r="J164" s="24"/>
      <c r="K164" s="7" t="s">
        <v>2026</v>
      </c>
      <c r="L164" t="s">
        <v>29</v>
      </c>
      <c r="M164" t="s">
        <v>30</v>
      </c>
      <c r="N164" t="s">
        <v>31</v>
      </c>
      <c r="O164" t="s">
        <v>31</v>
      </c>
      <c r="P164" t="s">
        <v>31</v>
      </c>
      <c r="Q164" t="b">
        <f t="shared" si="8"/>
        <v>1</v>
      </c>
    </row>
    <row r="165" spans="1:17">
      <c r="A165" s="7" t="s">
        <v>2027</v>
      </c>
      <c r="B165" t="s">
        <v>29</v>
      </c>
      <c r="C165" t="s">
        <v>30</v>
      </c>
      <c r="D165" s="9" t="s">
        <v>31</v>
      </c>
      <c r="E165" s="9" t="s">
        <v>31</v>
      </c>
      <c r="F165" t="b">
        <f t="shared" si="6"/>
        <v>1</v>
      </c>
      <c r="H165" s="35" t="s">
        <v>31</v>
      </c>
      <c r="I165" t="b">
        <f t="shared" si="7"/>
        <v>1</v>
      </c>
      <c r="J165" s="24"/>
      <c r="K165" s="7" t="s">
        <v>2027</v>
      </c>
      <c r="L165" t="s">
        <v>29</v>
      </c>
      <c r="M165" t="s">
        <v>30</v>
      </c>
      <c r="N165" t="s">
        <v>31</v>
      </c>
      <c r="O165" t="s">
        <v>31</v>
      </c>
      <c r="P165" t="s">
        <v>31</v>
      </c>
      <c r="Q165" t="b">
        <f t="shared" si="8"/>
        <v>1</v>
      </c>
    </row>
    <row r="166" spans="1:17">
      <c r="A166" s="7" t="s">
        <v>2028</v>
      </c>
      <c r="B166" t="s">
        <v>29</v>
      </c>
      <c r="C166" t="s">
        <v>30</v>
      </c>
      <c r="D166" s="9" t="s">
        <v>31</v>
      </c>
      <c r="E166" s="9" t="s">
        <v>31</v>
      </c>
      <c r="F166" t="b">
        <f t="shared" si="6"/>
        <v>1</v>
      </c>
      <c r="H166" s="35" t="s">
        <v>31</v>
      </c>
      <c r="I166" t="b">
        <f t="shared" si="7"/>
        <v>1</v>
      </c>
      <c r="J166" s="24"/>
      <c r="K166" s="7" t="s">
        <v>2028</v>
      </c>
      <c r="L166" t="s">
        <v>29</v>
      </c>
      <c r="M166" t="s">
        <v>30</v>
      </c>
      <c r="N166" t="s">
        <v>31</v>
      </c>
      <c r="O166" t="s">
        <v>31</v>
      </c>
      <c r="P166" t="s">
        <v>31</v>
      </c>
      <c r="Q166" t="b">
        <f t="shared" si="8"/>
        <v>1</v>
      </c>
    </row>
    <row r="167" spans="1:17">
      <c r="A167" s="7" t="s">
        <v>2029</v>
      </c>
      <c r="B167" t="s">
        <v>29</v>
      </c>
      <c r="C167" t="s">
        <v>30</v>
      </c>
      <c r="D167" s="9" t="s">
        <v>31</v>
      </c>
      <c r="E167" s="9" t="s">
        <v>31</v>
      </c>
      <c r="F167" t="b">
        <f t="shared" si="6"/>
        <v>1</v>
      </c>
      <c r="H167" s="35" t="s">
        <v>31</v>
      </c>
      <c r="I167" t="b">
        <f t="shared" si="7"/>
        <v>1</v>
      </c>
      <c r="J167" s="24"/>
      <c r="K167" s="7" t="s">
        <v>2029</v>
      </c>
      <c r="L167" t="s">
        <v>29</v>
      </c>
      <c r="M167" t="s">
        <v>30</v>
      </c>
      <c r="N167" t="s">
        <v>31</v>
      </c>
      <c r="O167" t="s">
        <v>31</v>
      </c>
      <c r="P167" t="s">
        <v>31</v>
      </c>
      <c r="Q167" t="b">
        <f t="shared" si="8"/>
        <v>1</v>
      </c>
    </row>
    <row r="168" spans="1:17">
      <c r="A168" s="7" t="s">
        <v>2030</v>
      </c>
      <c r="B168" t="s">
        <v>29</v>
      </c>
      <c r="C168" t="s">
        <v>30</v>
      </c>
      <c r="D168" s="9" t="s">
        <v>31</v>
      </c>
      <c r="E168" s="9" t="s">
        <v>31</v>
      </c>
      <c r="F168" t="b">
        <f t="shared" si="6"/>
        <v>1</v>
      </c>
      <c r="H168" s="35" t="s">
        <v>31</v>
      </c>
      <c r="I168" t="b">
        <f t="shared" si="7"/>
        <v>1</v>
      </c>
      <c r="J168" s="24"/>
      <c r="K168" s="7" t="s">
        <v>2030</v>
      </c>
      <c r="L168" t="s">
        <v>29</v>
      </c>
      <c r="M168" t="s">
        <v>30</v>
      </c>
      <c r="N168" t="s">
        <v>31</v>
      </c>
      <c r="O168" t="s">
        <v>31</v>
      </c>
      <c r="P168" t="s">
        <v>31</v>
      </c>
      <c r="Q168" t="b">
        <f t="shared" si="8"/>
        <v>1</v>
      </c>
    </row>
    <row r="169" spans="1:17">
      <c r="A169" s="7" t="s">
        <v>2031</v>
      </c>
      <c r="B169" t="s">
        <v>29</v>
      </c>
      <c r="C169" t="s">
        <v>30</v>
      </c>
      <c r="D169" s="9" t="s">
        <v>31</v>
      </c>
      <c r="E169" s="9" t="s">
        <v>31</v>
      </c>
      <c r="F169" t="b">
        <f t="shared" si="6"/>
        <v>1</v>
      </c>
      <c r="H169" s="35" t="s">
        <v>31</v>
      </c>
      <c r="I169" t="b">
        <f t="shared" si="7"/>
        <v>1</v>
      </c>
      <c r="J169" s="24"/>
      <c r="K169" s="7" t="s">
        <v>2031</v>
      </c>
      <c r="L169" t="s">
        <v>29</v>
      </c>
      <c r="M169" t="s">
        <v>30</v>
      </c>
      <c r="N169" t="s">
        <v>31</v>
      </c>
      <c r="O169" t="s">
        <v>31</v>
      </c>
      <c r="P169" t="s">
        <v>31</v>
      </c>
      <c r="Q169" t="b">
        <f t="shared" si="8"/>
        <v>1</v>
      </c>
    </row>
    <row r="170" spans="1:17">
      <c r="A170" s="7" t="s">
        <v>2032</v>
      </c>
      <c r="B170" t="s">
        <v>29</v>
      </c>
      <c r="C170" t="s">
        <v>30</v>
      </c>
      <c r="D170" s="9" t="s">
        <v>31</v>
      </c>
      <c r="E170" s="9" t="s">
        <v>31</v>
      </c>
      <c r="F170" t="b">
        <f t="shared" si="6"/>
        <v>1</v>
      </c>
      <c r="H170" s="35" t="s">
        <v>31</v>
      </c>
      <c r="I170" t="b">
        <f t="shared" si="7"/>
        <v>1</v>
      </c>
      <c r="J170" s="24"/>
      <c r="K170" s="7" t="s">
        <v>2032</v>
      </c>
      <c r="L170" t="s">
        <v>29</v>
      </c>
      <c r="M170" t="s">
        <v>30</v>
      </c>
      <c r="N170" t="s">
        <v>31</v>
      </c>
      <c r="O170" t="s">
        <v>31</v>
      </c>
      <c r="P170" t="s">
        <v>31</v>
      </c>
      <c r="Q170" t="b">
        <f t="shared" si="8"/>
        <v>1</v>
      </c>
    </row>
    <row r="171" spans="1:17">
      <c r="A171" s="7" t="s">
        <v>2033</v>
      </c>
      <c r="B171" t="s">
        <v>29</v>
      </c>
      <c r="C171" t="s">
        <v>30</v>
      </c>
      <c r="D171" s="9" t="s">
        <v>31</v>
      </c>
      <c r="E171" s="9" t="s">
        <v>31</v>
      </c>
      <c r="F171" t="b">
        <f t="shared" si="6"/>
        <v>1</v>
      </c>
      <c r="H171" s="35" t="s">
        <v>31</v>
      </c>
      <c r="I171" t="b">
        <f t="shared" si="7"/>
        <v>1</v>
      </c>
      <c r="J171" s="24"/>
      <c r="K171" s="7" t="s">
        <v>2033</v>
      </c>
      <c r="L171" t="s">
        <v>29</v>
      </c>
      <c r="M171" t="s">
        <v>30</v>
      </c>
      <c r="N171" t="s">
        <v>31</v>
      </c>
      <c r="O171" t="s">
        <v>31</v>
      </c>
      <c r="P171" t="s">
        <v>31</v>
      </c>
      <c r="Q171" t="b">
        <f t="shared" si="8"/>
        <v>1</v>
      </c>
    </row>
    <row r="172" spans="1:17">
      <c r="A172" s="7" t="s">
        <v>2034</v>
      </c>
      <c r="B172" t="s">
        <v>29</v>
      </c>
      <c r="C172" t="s">
        <v>30</v>
      </c>
      <c r="D172" s="9" t="s">
        <v>31</v>
      </c>
      <c r="E172" s="9" t="s">
        <v>31</v>
      </c>
      <c r="F172" t="b">
        <f t="shared" si="6"/>
        <v>1</v>
      </c>
      <c r="H172" s="35" t="s">
        <v>31</v>
      </c>
      <c r="I172" t="b">
        <f t="shared" si="7"/>
        <v>1</v>
      </c>
      <c r="J172" s="24"/>
      <c r="K172" s="7" t="s">
        <v>2034</v>
      </c>
      <c r="L172" t="s">
        <v>29</v>
      </c>
      <c r="M172" t="s">
        <v>30</v>
      </c>
      <c r="N172" t="s">
        <v>31</v>
      </c>
      <c r="O172" t="s">
        <v>31</v>
      </c>
      <c r="P172" t="s">
        <v>31</v>
      </c>
      <c r="Q172" t="b">
        <f t="shared" si="8"/>
        <v>1</v>
      </c>
    </row>
    <row r="173" spans="1:17">
      <c r="A173" s="7" t="s">
        <v>2035</v>
      </c>
      <c r="B173" t="s">
        <v>29</v>
      </c>
      <c r="C173" t="s">
        <v>30</v>
      </c>
      <c r="D173" s="9" t="s">
        <v>31</v>
      </c>
      <c r="E173" s="9" t="s">
        <v>31</v>
      </c>
      <c r="F173" t="b">
        <f t="shared" si="6"/>
        <v>1</v>
      </c>
      <c r="H173" s="35" t="s">
        <v>31</v>
      </c>
      <c r="I173" t="b">
        <f t="shared" si="7"/>
        <v>1</v>
      </c>
      <c r="J173" s="24"/>
      <c r="K173" s="7" t="s">
        <v>2035</v>
      </c>
      <c r="L173" t="s">
        <v>29</v>
      </c>
      <c r="M173" t="s">
        <v>30</v>
      </c>
      <c r="N173" t="s">
        <v>31</v>
      </c>
      <c r="O173" t="s">
        <v>31</v>
      </c>
      <c r="P173" t="s">
        <v>31</v>
      </c>
      <c r="Q173" t="b">
        <f t="shared" si="8"/>
        <v>1</v>
      </c>
    </row>
    <row r="174" spans="1:17">
      <c r="A174" s="7" t="s">
        <v>2036</v>
      </c>
      <c r="B174" t="s">
        <v>29</v>
      </c>
      <c r="C174" t="s">
        <v>30</v>
      </c>
      <c r="D174" s="9" t="s">
        <v>31</v>
      </c>
      <c r="E174" s="9" t="s">
        <v>31</v>
      </c>
      <c r="F174" t="b">
        <f t="shared" si="6"/>
        <v>1</v>
      </c>
      <c r="H174" s="35" t="s">
        <v>31</v>
      </c>
      <c r="I174" t="b">
        <f t="shared" si="7"/>
        <v>1</v>
      </c>
      <c r="J174" s="24"/>
      <c r="K174" s="7" t="s">
        <v>2036</v>
      </c>
      <c r="L174" t="s">
        <v>29</v>
      </c>
      <c r="M174" t="s">
        <v>30</v>
      </c>
      <c r="N174" t="s">
        <v>31</v>
      </c>
      <c r="O174" t="s">
        <v>31</v>
      </c>
      <c r="P174" t="s">
        <v>31</v>
      </c>
      <c r="Q174" t="b">
        <f t="shared" si="8"/>
        <v>1</v>
      </c>
    </row>
    <row r="175" spans="1:17">
      <c r="A175" s="7" t="s">
        <v>2037</v>
      </c>
      <c r="B175" t="s">
        <v>29</v>
      </c>
      <c r="C175" t="s">
        <v>30</v>
      </c>
      <c r="D175" s="9" t="s">
        <v>31</v>
      </c>
      <c r="E175" s="9" t="s">
        <v>31</v>
      </c>
      <c r="F175" t="b">
        <f t="shared" si="6"/>
        <v>1</v>
      </c>
      <c r="H175" s="35" t="s">
        <v>31</v>
      </c>
      <c r="I175" t="b">
        <f t="shared" si="7"/>
        <v>1</v>
      </c>
      <c r="J175" s="24"/>
      <c r="K175" s="7" t="s">
        <v>2037</v>
      </c>
      <c r="L175" t="s">
        <v>29</v>
      </c>
      <c r="M175" t="s">
        <v>30</v>
      </c>
      <c r="N175" t="s">
        <v>31</v>
      </c>
      <c r="O175" t="s">
        <v>31</v>
      </c>
      <c r="P175" t="s">
        <v>31</v>
      </c>
      <c r="Q175" t="b">
        <f t="shared" si="8"/>
        <v>1</v>
      </c>
    </row>
    <row r="176" spans="1:17">
      <c r="A176" s="7" t="s">
        <v>2038</v>
      </c>
      <c r="B176" t="s">
        <v>29</v>
      </c>
      <c r="C176" t="s">
        <v>30</v>
      </c>
      <c r="D176" s="9" t="s">
        <v>31</v>
      </c>
      <c r="E176" s="9" t="s">
        <v>31</v>
      </c>
      <c r="F176" t="b">
        <f t="shared" si="6"/>
        <v>1</v>
      </c>
      <c r="H176" s="35" t="s">
        <v>31</v>
      </c>
      <c r="I176" t="b">
        <f t="shared" si="7"/>
        <v>1</v>
      </c>
      <c r="J176" s="24"/>
      <c r="K176" s="7" t="s">
        <v>2038</v>
      </c>
      <c r="L176" t="s">
        <v>29</v>
      </c>
      <c r="M176" t="s">
        <v>30</v>
      </c>
      <c r="N176" t="s">
        <v>31</v>
      </c>
      <c r="O176" t="s">
        <v>31</v>
      </c>
      <c r="P176" t="s">
        <v>31</v>
      </c>
      <c r="Q176" t="b">
        <f t="shared" si="8"/>
        <v>1</v>
      </c>
    </row>
    <row r="177" spans="1:17">
      <c r="A177" s="7" t="s">
        <v>2039</v>
      </c>
      <c r="B177" t="s">
        <v>29</v>
      </c>
      <c r="C177" t="s">
        <v>30</v>
      </c>
      <c r="D177" s="9" t="s">
        <v>31</v>
      </c>
      <c r="E177" s="9" t="s">
        <v>31</v>
      </c>
      <c r="F177" t="b">
        <f t="shared" si="6"/>
        <v>1</v>
      </c>
      <c r="H177" s="35" t="s">
        <v>31</v>
      </c>
      <c r="I177" t="b">
        <f t="shared" si="7"/>
        <v>1</v>
      </c>
      <c r="J177" s="24"/>
      <c r="K177" s="7" t="s">
        <v>2039</v>
      </c>
      <c r="L177" t="s">
        <v>29</v>
      </c>
      <c r="M177" t="s">
        <v>30</v>
      </c>
      <c r="N177" t="s">
        <v>31</v>
      </c>
      <c r="O177" t="s">
        <v>31</v>
      </c>
      <c r="P177" t="s">
        <v>31</v>
      </c>
      <c r="Q177" t="b">
        <f t="shared" si="8"/>
        <v>1</v>
      </c>
    </row>
    <row r="178" spans="1:17">
      <c r="A178" s="7" t="s">
        <v>2040</v>
      </c>
      <c r="B178" t="s">
        <v>29</v>
      </c>
      <c r="C178" t="s">
        <v>30</v>
      </c>
      <c r="D178" s="9" t="s">
        <v>31</v>
      </c>
      <c r="E178" s="9" t="s">
        <v>31</v>
      </c>
      <c r="F178" t="b">
        <f t="shared" si="6"/>
        <v>1</v>
      </c>
      <c r="H178" s="35" t="s">
        <v>31</v>
      </c>
      <c r="I178" t="b">
        <f t="shared" si="7"/>
        <v>1</v>
      </c>
      <c r="J178" s="24"/>
      <c r="K178" s="7" t="s">
        <v>2040</v>
      </c>
      <c r="L178" t="s">
        <v>29</v>
      </c>
      <c r="M178" t="s">
        <v>30</v>
      </c>
      <c r="N178" t="s">
        <v>31</v>
      </c>
      <c r="O178" t="s">
        <v>31</v>
      </c>
      <c r="P178" t="s">
        <v>31</v>
      </c>
      <c r="Q178" t="b">
        <f t="shared" si="8"/>
        <v>1</v>
      </c>
    </row>
    <row r="179" spans="1:17">
      <c r="A179" s="7" t="s">
        <v>2041</v>
      </c>
      <c r="B179" t="s">
        <v>29</v>
      </c>
      <c r="C179" t="s">
        <v>30</v>
      </c>
      <c r="D179" s="9" t="s">
        <v>31</v>
      </c>
      <c r="E179" s="9" t="s">
        <v>31</v>
      </c>
      <c r="F179" t="b">
        <f t="shared" si="6"/>
        <v>1</v>
      </c>
      <c r="H179" s="35" t="s">
        <v>31</v>
      </c>
      <c r="I179" t="b">
        <f t="shared" si="7"/>
        <v>1</v>
      </c>
      <c r="J179" s="24"/>
      <c r="K179" s="7" t="s">
        <v>2041</v>
      </c>
      <c r="L179" t="s">
        <v>29</v>
      </c>
      <c r="M179" t="s">
        <v>30</v>
      </c>
      <c r="N179" t="s">
        <v>31</v>
      </c>
      <c r="O179" t="s">
        <v>31</v>
      </c>
      <c r="P179" t="s">
        <v>31</v>
      </c>
      <c r="Q179" t="b">
        <f t="shared" si="8"/>
        <v>1</v>
      </c>
    </row>
    <row r="180" spans="1:17">
      <c r="A180" s="7" t="s">
        <v>2042</v>
      </c>
      <c r="B180" t="s">
        <v>29</v>
      </c>
      <c r="C180" t="s">
        <v>30</v>
      </c>
      <c r="D180" s="9" t="s">
        <v>31</v>
      </c>
      <c r="E180" s="9" t="s">
        <v>31</v>
      </c>
      <c r="F180" t="b">
        <f t="shared" si="6"/>
        <v>1</v>
      </c>
      <c r="G180" t="s">
        <v>3396</v>
      </c>
      <c r="H180" s="35" t="s">
        <v>31</v>
      </c>
      <c r="I180" t="b">
        <f t="shared" si="7"/>
        <v>1</v>
      </c>
      <c r="J180" s="24"/>
      <c r="K180" s="7" t="s">
        <v>2042</v>
      </c>
      <c r="L180" t="s">
        <v>29</v>
      </c>
      <c r="M180" t="s">
        <v>30</v>
      </c>
      <c r="N180" t="s">
        <v>31</v>
      </c>
      <c r="O180" t="s">
        <v>31</v>
      </c>
      <c r="P180" t="s">
        <v>31</v>
      </c>
      <c r="Q180" t="b">
        <f t="shared" si="8"/>
        <v>1</v>
      </c>
    </row>
    <row r="181" spans="1:17">
      <c r="A181" s="7" t="s">
        <v>2043</v>
      </c>
      <c r="B181" t="s">
        <v>29</v>
      </c>
      <c r="C181" t="s">
        <v>30</v>
      </c>
      <c r="D181" s="9" t="s">
        <v>31</v>
      </c>
      <c r="E181" s="9" t="s">
        <v>31</v>
      </c>
      <c r="F181" t="b">
        <f t="shared" si="6"/>
        <v>1</v>
      </c>
      <c r="H181" s="35" t="s">
        <v>31</v>
      </c>
      <c r="I181" t="b">
        <f t="shared" si="7"/>
        <v>1</v>
      </c>
      <c r="J181" s="24"/>
      <c r="K181" s="7" t="s">
        <v>2043</v>
      </c>
      <c r="L181" t="s">
        <v>29</v>
      </c>
      <c r="M181" t="s">
        <v>30</v>
      </c>
      <c r="N181" t="s">
        <v>31</v>
      </c>
      <c r="O181" t="s">
        <v>31</v>
      </c>
      <c r="P181" t="s">
        <v>31</v>
      </c>
      <c r="Q181" t="b">
        <f t="shared" si="8"/>
        <v>1</v>
      </c>
    </row>
    <row r="182" spans="1:17">
      <c r="A182" s="7" t="s">
        <v>2044</v>
      </c>
      <c r="B182" t="s">
        <v>29</v>
      </c>
      <c r="C182" t="s">
        <v>30</v>
      </c>
      <c r="D182" s="9" t="s">
        <v>31</v>
      </c>
      <c r="E182" s="9" t="s">
        <v>31</v>
      </c>
      <c r="F182" t="b">
        <f t="shared" si="6"/>
        <v>1</v>
      </c>
      <c r="H182" s="35" t="s">
        <v>31</v>
      </c>
      <c r="I182" t="b">
        <f t="shared" si="7"/>
        <v>1</v>
      </c>
      <c r="J182" s="24"/>
      <c r="K182" s="7" t="s">
        <v>2044</v>
      </c>
      <c r="L182" t="s">
        <v>29</v>
      </c>
      <c r="M182" t="s">
        <v>30</v>
      </c>
      <c r="N182" t="s">
        <v>31</v>
      </c>
      <c r="O182" t="s">
        <v>31</v>
      </c>
      <c r="P182" t="s">
        <v>31</v>
      </c>
      <c r="Q182" t="b">
        <f t="shared" si="8"/>
        <v>1</v>
      </c>
    </row>
    <row r="183" spans="1:17">
      <c r="A183" s="7" t="s">
        <v>2045</v>
      </c>
      <c r="B183" t="s">
        <v>29</v>
      </c>
      <c r="C183" t="s">
        <v>36</v>
      </c>
      <c r="D183" s="9" t="s">
        <v>31</v>
      </c>
      <c r="E183" s="9" t="s">
        <v>31</v>
      </c>
      <c r="F183" t="b">
        <f t="shared" si="6"/>
        <v>1</v>
      </c>
      <c r="H183" s="35" t="s">
        <v>31</v>
      </c>
      <c r="I183" t="b">
        <f t="shared" si="7"/>
        <v>1</v>
      </c>
      <c r="J183" s="24"/>
      <c r="K183" s="7" t="s">
        <v>2045</v>
      </c>
      <c r="L183" t="s">
        <v>29</v>
      </c>
      <c r="M183" t="s">
        <v>36</v>
      </c>
      <c r="N183" t="s">
        <v>31</v>
      </c>
      <c r="O183" t="s">
        <v>31</v>
      </c>
      <c r="P183" t="s">
        <v>31</v>
      </c>
      <c r="Q183" t="b">
        <f t="shared" si="8"/>
        <v>1</v>
      </c>
    </row>
    <row r="184" spans="1:17">
      <c r="A184" s="7" t="s">
        <v>2046</v>
      </c>
      <c r="B184" t="s">
        <v>29</v>
      </c>
      <c r="C184" t="s">
        <v>36</v>
      </c>
      <c r="D184" s="9" t="s">
        <v>31</v>
      </c>
      <c r="E184" s="9" t="s">
        <v>31</v>
      </c>
      <c r="F184" t="b">
        <f t="shared" si="6"/>
        <v>1</v>
      </c>
      <c r="H184" s="35" t="s">
        <v>31</v>
      </c>
      <c r="I184" t="b">
        <f t="shared" si="7"/>
        <v>1</v>
      </c>
      <c r="J184" s="24"/>
      <c r="K184" s="7" t="s">
        <v>2046</v>
      </c>
      <c r="L184" t="s">
        <v>29</v>
      </c>
      <c r="M184" t="s">
        <v>36</v>
      </c>
      <c r="N184" t="s">
        <v>31</v>
      </c>
      <c r="O184" t="s">
        <v>31</v>
      </c>
      <c r="P184" t="s">
        <v>31</v>
      </c>
      <c r="Q184" t="b">
        <f t="shared" si="8"/>
        <v>1</v>
      </c>
    </row>
    <row r="185" spans="1:17">
      <c r="A185" s="7" t="s">
        <v>2047</v>
      </c>
      <c r="B185" t="s">
        <v>29</v>
      </c>
      <c r="C185" t="s">
        <v>36</v>
      </c>
      <c r="D185" s="9" t="s">
        <v>31</v>
      </c>
      <c r="E185" s="9" t="s">
        <v>31</v>
      </c>
      <c r="F185" t="b">
        <f t="shared" si="6"/>
        <v>1</v>
      </c>
      <c r="H185" s="35" t="s">
        <v>31</v>
      </c>
      <c r="I185" t="b">
        <f t="shared" si="7"/>
        <v>1</v>
      </c>
      <c r="J185" s="24"/>
      <c r="K185" s="7" t="s">
        <v>2047</v>
      </c>
      <c r="L185" t="s">
        <v>29</v>
      </c>
      <c r="M185" t="s">
        <v>36</v>
      </c>
      <c r="N185" t="s">
        <v>31</v>
      </c>
      <c r="O185" t="s">
        <v>31</v>
      </c>
      <c r="P185" t="s">
        <v>31</v>
      </c>
      <c r="Q185" t="b">
        <f t="shared" si="8"/>
        <v>1</v>
      </c>
    </row>
    <row r="186" spans="1:17">
      <c r="A186" s="7" t="s">
        <v>2048</v>
      </c>
      <c r="B186" t="s">
        <v>29</v>
      </c>
      <c r="C186" t="s">
        <v>36</v>
      </c>
      <c r="D186" s="9" t="s">
        <v>31</v>
      </c>
      <c r="E186" s="9" t="s">
        <v>31</v>
      </c>
      <c r="F186" t="b">
        <f t="shared" si="6"/>
        <v>1</v>
      </c>
      <c r="H186" s="35" t="s">
        <v>31</v>
      </c>
      <c r="I186" t="b">
        <f t="shared" si="7"/>
        <v>1</v>
      </c>
      <c r="J186" s="24"/>
      <c r="K186" s="7" t="s">
        <v>2048</v>
      </c>
      <c r="L186" t="s">
        <v>29</v>
      </c>
      <c r="M186" t="s">
        <v>36</v>
      </c>
      <c r="N186" t="s">
        <v>31</v>
      </c>
      <c r="O186" t="s">
        <v>31</v>
      </c>
      <c r="P186" t="s">
        <v>31</v>
      </c>
      <c r="Q186" t="b">
        <f t="shared" si="8"/>
        <v>1</v>
      </c>
    </row>
    <row r="187" spans="1:17">
      <c r="A187" s="7" t="s">
        <v>2049</v>
      </c>
      <c r="B187" t="s">
        <v>29</v>
      </c>
      <c r="C187" t="s">
        <v>36</v>
      </c>
      <c r="D187" s="9" t="s">
        <v>31</v>
      </c>
      <c r="E187" s="9" t="s">
        <v>31</v>
      </c>
      <c r="F187" t="b">
        <f t="shared" si="6"/>
        <v>1</v>
      </c>
      <c r="H187" s="35" t="s">
        <v>31</v>
      </c>
      <c r="I187" t="b">
        <f t="shared" si="7"/>
        <v>1</v>
      </c>
      <c r="J187" s="24"/>
      <c r="K187" s="7" t="s">
        <v>2049</v>
      </c>
      <c r="L187" t="s">
        <v>29</v>
      </c>
      <c r="M187" t="s">
        <v>36</v>
      </c>
      <c r="N187" t="s">
        <v>31</v>
      </c>
      <c r="O187" t="s">
        <v>31</v>
      </c>
      <c r="P187" t="s">
        <v>31</v>
      </c>
      <c r="Q187" t="b">
        <f t="shared" si="8"/>
        <v>1</v>
      </c>
    </row>
    <row r="188" spans="1:17">
      <c r="A188" s="7" t="s">
        <v>2050</v>
      </c>
      <c r="B188" t="s">
        <v>29</v>
      </c>
      <c r="C188" t="s">
        <v>36</v>
      </c>
      <c r="D188" s="9" t="s">
        <v>31</v>
      </c>
      <c r="E188" s="9" t="s">
        <v>31</v>
      </c>
      <c r="F188" t="b">
        <f t="shared" si="6"/>
        <v>1</v>
      </c>
      <c r="H188" s="35" t="s">
        <v>31</v>
      </c>
      <c r="I188" t="b">
        <f t="shared" si="7"/>
        <v>1</v>
      </c>
      <c r="J188" s="24"/>
      <c r="K188" s="7" t="s">
        <v>2050</v>
      </c>
      <c r="L188" t="s">
        <v>29</v>
      </c>
      <c r="M188" t="s">
        <v>36</v>
      </c>
      <c r="N188" t="s">
        <v>31</v>
      </c>
      <c r="O188" t="s">
        <v>31</v>
      </c>
      <c r="P188" t="s">
        <v>31</v>
      </c>
      <c r="Q188" t="b">
        <f t="shared" si="8"/>
        <v>1</v>
      </c>
    </row>
    <row r="189" spans="1:17">
      <c r="A189" s="7" t="s">
        <v>2051</v>
      </c>
      <c r="B189" t="s">
        <v>29</v>
      </c>
      <c r="C189" t="s">
        <v>30</v>
      </c>
      <c r="D189" s="9" t="s">
        <v>31</v>
      </c>
      <c r="E189" s="9" t="s">
        <v>31</v>
      </c>
      <c r="F189" t="b">
        <f t="shared" si="6"/>
        <v>1</v>
      </c>
      <c r="H189" s="35" t="s">
        <v>31</v>
      </c>
      <c r="I189" t="b">
        <f t="shared" si="7"/>
        <v>1</v>
      </c>
      <c r="J189" s="24"/>
      <c r="K189" s="7" t="s">
        <v>2051</v>
      </c>
      <c r="L189" t="s">
        <v>29</v>
      </c>
      <c r="M189" t="s">
        <v>30</v>
      </c>
      <c r="N189" t="s">
        <v>31</v>
      </c>
      <c r="O189" t="s">
        <v>31</v>
      </c>
      <c r="P189" t="s">
        <v>31</v>
      </c>
      <c r="Q189" t="b">
        <f t="shared" si="8"/>
        <v>1</v>
      </c>
    </row>
    <row r="190" spans="1:17">
      <c r="A190" s="7" t="s">
        <v>2052</v>
      </c>
      <c r="B190" t="s">
        <v>42</v>
      </c>
      <c r="C190" t="s">
        <v>36</v>
      </c>
      <c r="D190" s="9" t="s">
        <v>31</v>
      </c>
      <c r="E190" s="9" t="s">
        <v>31</v>
      </c>
      <c r="F190" t="b">
        <f t="shared" si="6"/>
        <v>1</v>
      </c>
      <c r="H190" s="35" t="s">
        <v>31</v>
      </c>
      <c r="I190" t="b">
        <f t="shared" si="7"/>
        <v>1</v>
      </c>
      <c r="J190" s="24"/>
      <c r="K190" s="7" t="s">
        <v>2052</v>
      </c>
      <c r="L190" t="s">
        <v>42</v>
      </c>
      <c r="M190" t="s">
        <v>36</v>
      </c>
      <c r="N190" t="s">
        <v>31</v>
      </c>
      <c r="O190" t="s">
        <v>31</v>
      </c>
      <c r="P190" t="s">
        <v>31</v>
      </c>
      <c r="Q190" t="b">
        <f t="shared" si="8"/>
        <v>1</v>
      </c>
    </row>
    <row r="191" spans="1:17">
      <c r="A191" s="7" t="s">
        <v>2053</v>
      </c>
      <c r="B191" t="s">
        <v>54</v>
      </c>
      <c r="C191" t="s">
        <v>36</v>
      </c>
      <c r="D191" s="9" t="s">
        <v>31</v>
      </c>
      <c r="E191" s="9" t="s">
        <v>31</v>
      </c>
      <c r="F191" t="b">
        <f t="shared" si="6"/>
        <v>1</v>
      </c>
      <c r="H191" s="35" t="s">
        <v>31</v>
      </c>
      <c r="I191" t="b">
        <f t="shared" si="7"/>
        <v>1</v>
      </c>
      <c r="J191" s="24"/>
      <c r="K191" s="7" t="s">
        <v>2053</v>
      </c>
      <c r="L191" t="s">
        <v>54</v>
      </c>
      <c r="M191" t="s">
        <v>36</v>
      </c>
      <c r="N191" t="s">
        <v>31</v>
      </c>
      <c r="O191" t="s">
        <v>31</v>
      </c>
      <c r="P191" t="s">
        <v>31</v>
      </c>
      <c r="Q191" t="b">
        <f t="shared" si="8"/>
        <v>1</v>
      </c>
    </row>
    <row r="192" spans="1:17">
      <c r="A192" s="7" t="s">
        <v>2054</v>
      </c>
      <c r="B192" t="s">
        <v>29</v>
      </c>
      <c r="C192" t="s">
        <v>36</v>
      </c>
      <c r="D192" s="9" t="s">
        <v>31</v>
      </c>
      <c r="E192" s="9" t="s">
        <v>31</v>
      </c>
      <c r="F192" t="b">
        <f t="shared" si="6"/>
        <v>1</v>
      </c>
      <c r="H192" s="35" t="s">
        <v>31</v>
      </c>
      <c r="I192" t="b">
        <f t="shared" si="7"/>
        <v>1</v>
      </c>
      <c r="J192" s="24"/>
      <c r="K192" s="7" t="s">
        <v>2054</v>
      </c>
      <c r="L192" t="s">
        <v>29</v>
      </c>
      <c r="M192" t="s">
        <v>36</v>
      </c>
      <c r="N192" t="s">
        <v>31</v>
      </c>
      <c r="O192" t="s">
        <v>31</v>
      </c>
      <c r="P192" t="s">
        <v>31</v>
      </c>
      <c r="Q192" t="b">
        <f t="shared" si="8"/>
        <v>1</v>
      </c>
    </row>
    <row r="193" spans="1:17">
      <c r="A193" s="7" t="s">
        <v>2055</v>
      </c>
      <c r="B193" t="s">
        <v>29</v>
      </c>
      <c r="C193" t="s">
        <v>36</v>
      </c>
      <c r="D193" s="9" t="s">
        <v>31</v>
      </c>
      <c r="E193" s="9" t="s">
        <v>31</v>
      </c>
      <c r="F193" t="b">
        <f t="shared" si="6"/>
        <v>1</v>
      </c>
      <c r="H193" s="35" t="s">
        <v>31</v>
      </c>
      <c r="I193" t="b">
        <f t="shared" si="7"/>
        <v>1</v>
      </c>
      <c r="J193" s="24"/>
      <c r="K193" s="7" t="s">
        <v>2055</v>
      </c>
      <c r="L193" t="s">
        <v>29</v>
      </c>
      <c r="M193" t="s">
        <v>36</v>
      </c>
      <c r="N193" t="s">
        <v>31</v>
      </c>
      <c r="O193" t="s">
        <v>31</v>
      </c>
      <c r="P193" t="s">
        <v>31</v>
      </c>
      <c r="Q193" t="b">
        <f t="shared" si="8"/>
        <v>1</v>
      </c>
    </row>
    <row r="194" spans="1:17">
      <c r="A194" s="7" t="s">
        <v>2056</v>
      </c>
      <c r="B194" t="s">
        <v>29</v>
      </c>
      <c r="C194" t="s">
        <v>36</v>
      </c>
      <c r="D194" s="9" t="s">
        <v>31</v>
      </c>
      <c r="E194" s="9" t="s">
        <v>31</v>
      </c>
      <c r="F194" t="b">
        <f t="shared" si="6"/>
        <v>1</v>
      </c>
      <c r="H194" s="35" t="s">
        <v>31</v>
      </c>
      <c r="I194" t="b">
        <f t="shared" si="7"/>
        <v>1</v>
      </c>
      <c r="J194" s="24"/>
      <c r="K194" s="7" t="s">
        <v>2056</v>
      </c>
      <c r="L194" t="s">
        <v>29</v>
      </c>
      <c r="M194" t="s">
        <v>36</v>
      </c>
      <c r="N194" t="s">
        <v>31</v>
      </c>
      <c r="O194" t="s">
        <v>31</v>
      </c>
      <c r="P194" t="s">
        <v>31</v>
      </c>
      <c r="Q194" t="b">
        <f t="shared" si="8"/>
        <v>1</v>
      </c>
    </row>
    <row r="195" spans="1:17">
      <c r="A195" s="7" t="s">
        <v>2057</v>
      </c>
      <c r="B195" t="s">
        <v>29</v>
      </c>
      <c r="C195" t="s">
        <v>36</v>
      </c>
      <c r="D195" s="9" t="s">
        <v>31</v>
      </c>
      <c r="E195" s="9" t="s">
        <v>31</v>
      </c>
      <c r="F195" t="b">
        <f t="shared" ref="F195:F258" si="9">D195=E195</f>
        <v>1</v>
      </c>
      <c r="H195" s="35" t="s">
        <v>31</v>
      </c>
      <c r="I195" t="b">
        <f t="shared" ref="I195:I258" si="10">D195=H195</f>
        <v>1</v>
      </c>
      <c r="J195" s="24"/>
      <c r="K195" s="7" t="s">
        <v>2057</v>
      </c>
      <c r="L195" t="s">
        <v>29</v>
      </c>
      <c r="M195" t="s">
        <v>36</v>
      </c>
      <c r="N195" t="s">
        <v>31</v>
      </c>
      <c r="O195" t="s">
        <v>31</v>
      </c>
      <c r="P195" t="s">
        <v>31</v>
      </c>
      <c r="Q195" t="b">
        <f t="shared" ref="Q195:Q258" si="11">N195=O195</f>
        <v>1</v>
      </c>
    </row>
    <row r="196" spans="1:17">
      <c r="A196" s="7" t="s">
        <v>2058</v>
      </c>
      <c r="B196" t="s">
        <v>54</v>
      </c>
      <c r="C196" t="s">
        <v>30</v>
      </c>
      <c r="D196" s="9" t="s">
        <v>31</v>
      </c>
      <c r="E196" s="9" t="s">
        <v>31</v>
      </c>
      <c r="F196" t="b">
        <f t="shared" si="9"/>
        <v>1</v>
      </c>
      <c r="H196" s="35" t="s">
        <v>31</v>
      </c>
      <c r="I196" t="b">
        <f t="shared" si="10"/>
        <v>1</v>
      </c>
      <c r="J196" s="24"/>
      <c r="K196" s="7" t="s">
        <v>2058</v>
      </c>
      <c r="L196" t="s">
        <v>54</v>
      </c>
      <c r="M196" t="s">
        <v>30</v>
      </c>
      <c r="N196" t="s">
        <v>31</v>
      </c>
      <c r="O196" t="s">
        <v>31</v>
      </c>
      <c r="P196" t="s">
        <v>31</v>
      </c>
      <c r="Q196" t="b">
        <f t="shared" si="11"/>
        <v>1</v>
      </c>
    </row>
    <row r="197" spans="1:17">
      <c r="A197" s="7" t="s">
        <v>2059</v>
      </c>
      <c r="B197" t="s">
        <v>29</v>
      </c>
      <c r="C197" t="s">
        <v>30</v>
      </c>
      <c r="D197" s="9" t="s">
        <v>31</v>
      </c>
      <c r="E197" s="9" t="s">
        <v>31</v>
      </c>
      <c r="F197" t="b">
        <f t="shared" si="9"/>
        <v>1</v>
      </c>
      <c r="H197" s="35" t="s">
        <v>31</v>
      </c>
      <c r="I197" t="b">
        <f t="shared" si="10"/>
        <v>1</v>
      </c>
      <c r="J197" s="24"/>
      <c r="K197" s="7" t="s">
        <v>2059</v>
      </c>
      <c r="L197" t="s">
        <v>29</v>
      </c>
      <c r="M197" t="s">
        <v>30</v>
      </c>
      <c r="N197" t="s">
        <v>31</v>
      </c>
      <c r="O197" t="s">
        <v>31</v>
      </c>
      <c r="P197" t="s">
        <v>31</v>
      </c>
      <c r="Q197" t="b">
        <f t="shared" si="11"/>
        <v>1</v>
      </c>
    </row>
    <row r="198" spans="1:17">
      <c r="A198" s="7" t="s">
        <v>2060</v>
      </c>
      <c r="B198" t="s">
        <v>29</v>
      </c>
      <c r="C198" t="s">
        <v>30</v>
      </c>
      <c r="D198" s="9" t="s">
        <v>31</v>
      </c>
      <c r="E198" s="9" t="s">
        <v>31</v>
      </c>
      <c r="F198" t="b">
        <f t="shared" si="9"/>
        <v>1</v>
      </c>
      <c r="H198" s="35" t="s">
        <v>31</v>
      </c>
      <c r="I198" t="b">
        <f t="shared" si="10"/>
        <v>1</v>
      </c>
      <c r="J198" s="24"/>
      <c r="K198" s="7" t="s">
        <v>2060</v>
      </c>
      <c r="L198" t="s">
        <v>29</v>
      </c>
      <c r="M198" t="s">
        <v>30</v>
      </c>
      <c r="N198" t="s">
        <v>31</v>
      </c>
      <c r="O198" t="s">
        <v>31</v>
      </c>
      <c r="P198" t="s">
        <v>31</v>
      </c>
      <c r="Q198" t="b">
        <f t="shared" si="11"/>
        <v>1</v>
      </c>
    </row>
    <row r="199" spans="1:17">
      <c r="A199" s="7" t="s">
        <v>2061</v>
      </c>
      <c r="B199" t="s">
        <v>29</v>
      </c>
      <c r="C199" t="s">
        <v>30</v>
      </c>
      <c r="D199" s="9" t="s">
        <v>31</v>
      </c>
      <c r="E199" s="9" t="s">
        <v>31</v>
      </c>
      <c r="F199" t="b">
        <f t="shared" si="9"/>
        <v>1</v>
      </c>
      <c r="H199" s="35" t="s">
        <v>31</v>
      </c>
      <c r="I199" t="b">
        <f t="shared" si="10"/>
        <v>1</v>
      </c>
      <c r="J199" s="24"/>
      <c r="K199" s="7" t="s">
        <v>2061</v>
      </c>
      <c r="L199" t="s">
        <v>29</v>
      </c>
      <c r="M199" t="s">
        <v>30</v>
      </c>
      <c r="N199" t="s">
        <v>31</v>
      </c>
      <c r="O199" t="s">
        <v>31</v>
      </c>
      <c r="P199" t="s">
        <v>31</v>
      </c>
      <c r="Q199" t="b">
        <f t="shared" si="11"/>
        <v>1</v>
      </c>
    </row>
    <row r="200" spans="1:17">
      <c r="A200" s="7" t="s">
        <v>2062</v>
      </c>
      <c r="B200" t="s">
        <v>29</v>
      </c>
      <c r="C200" t="s">
        <v>30</v>
      </c>
      <c r="D200" s="9" t="s">
        <v>31</v>
      </c>
      <c r="E200" s="9" t="s">
        <v>31</v>
      </c>
      <c r="F200" t="b">
        <f t="shared" si="9"/>
        <v>1</v>
      </c>
      <c r="H200" s="35" t="s">
        <v>31</v>
      </c>
      <c r="I200" t="b">
        <f t="shared" si="10"/>
        <v>1</v>
      </c>
      <c r="J200" s="24"/>
      <c r="K200" s="7" t="s">
        <v>2062</v>
      </c>
      <c r="L200" t="s">
        <v>29</v>
      </c>
      <c r="M200" t="s">
        <v>30</v>
      </c>
      <c r="N200" t="s">
        <v>31</v>
      </c>
      <c r="O200" t="s">
        <v>31</v>
      </c>
      <c r="P200" t="s">
        <v>31</v>
      </c>
      <c r="Q200" t="b">
        <f t="shared" si="11"/>
        <v>1</v>
      </c>
    </row>
    <row r="201" spans="1:17">
      <c r="A201" s="7" t="s">
        <v>2063</v>
      </c>
      <c r="B201" t="s">
        <v>29</v>
      </c>
      <c r="C201" t="s">
        <v>30</v>
      </c>
      <c r="D201" s="9" t="s">
        <v>31</v>
      </c>
      <c r="E201" s="9" t="s">
        <v>31</v>
      </c>
      <c r="F201" t="b">
        <f t="shared" si="9"/>
        <v>1</v>
      </c>
      <c r="H201" s="35" t="s">
        <v>31</v>
      </c>
      <c r="I201" t="b">
        <f t="shared" si="10"/>
        <v>1</v>
      </c>
      <c r="J201" s="24"/>
      <c r="K201" s="7" t="s">
        <v>2063</v>
      </c>
      <c r="L201" t="s">
        <v>29</v>
      </c>
      <c r="M201" t="s">
        <v>30</v>
      </c>
      <c r="N201" t="s">
        <v>31</v>
      </c>
      <c r="O201" t="s">
        <v>31</v>
      </c>
      <c r="P201" t="s">
        <v>31</v>
      </c>
      <c r="Q201" t="b">
        <f t="shared" si="11"/>
        <v>1</v>
      </c>
    </row>
    <row r="202" spans="1:17">
      <c r="A202" s="7" t="s">
        <v>2064</v>
      </c>
      <c r="B202" t="s">
        <v>29</v>
      </c>
      <c r="C202" t="s">
        <v>30</v>
      </c>
      <c r="D202" s="9" t="s">
        <v>31</v>
      </c>
      <c r="E202" s="9" t="s">
        <v>31</v>
      </c>
      <c r="F202" t="b">
        <f t="shared" si="9"/>
        <v>1</v>
      </c>
      <c r="H202" s="35" t="s">
        <v>31</v>
      </c>
      <c r="I202" t="b">
        <f t="shared" si="10"/>
        <v>1</v>
      </c>
      <c r="J202" s="24"/>
      <c r="K202" s="7" t="s">
        <v>2064</v>
      </c>
      <c r="L202" t="s">
        <v>29</v>
      </c>
      <c r="M202" t="s">
        <v>30</v>
      </c>
      <c r="N202" t="s">
        <v>31</v>
      </c>
      <c r="O202" t="s">
        <v>31</v>
      </c>
      <c r="P202" t="s">
        <v>31</v>
      </c>
      <c r="Q202" t="b">
        <f t="shared" si="11"/>
        <v>1</v>
      </c>
    </row>
    <row r="203" spans="1:17">
      <c r="A203" s="7" t="s">
        <v>2065</v>
      </c>
      <c r="B203" t="s">
        <v>29</v>
      </c>
      <c r="C203" t="s">
        <v>30</v>
      </c>
      <c r="D203" s="9" t="s">
        <v>31</v>
      </c>
      <c r="E203" s="9" t="s">
        <v>31</v>
      </c>
      <c r="F203" t="b">
        <f t="shared" si="9"/>
        <v>1</v>
      </c>
      <c r="H203" s="35" t="s">
        <v>31</v>
      </c>
      <c r="I203" t="b">
        <f t="shared" si="10"/>
        <v>1</v>
      </c>
      <c r="J203" s="24"/>
      <c r="K203" s="7" t="s">
        <v>2065</v>
      </c>
      <c r="L203" t="s">
        <v>29</v>
      </c>
      <c r="M203" t="s">
        <v>30</v>
      </c>
      <c r="N203" t="s">
        <v>31</v>
      </c>
      <c r="O203" t="s">
        <v>31</v>
      </c>
      <c r="P203" t="s">
        <v>31</v>
      </c>
      <c r="Q203" t="b">
        <f t="shared" si="11"/>
        <v>1</v>
      </c>
    </row>
    <row r="204" spans="1:17">
      <c r="A204" s="7" t="s">
        <v>2066</v>
      </c>
      <c r="B204" t="s">
        <v>29</v>
      </c>
      <c r="C204" t="s">
        <v>30</v>
      </c>
      <c r="D204" s="9" t="s">
        <v>31</v>
      </c>
      <c r="E204" s="9" t="s">
        <v>31</v>
      </c>
      <c r="F204" t="b">
        <f t="shared" si="9"/>
        <v>1</v>
      </c>
      <c r="H204" s="35" t="s">
        <v>31</v>
      </c>
      <c r="I204" t="b">
        <f t="shared" si="10"/>
        <v>1</v>
      </c>
      <c r="J204" s="24"/>
      <c r="K204" s="7" t="s">
        <v>2066</v>
      </c>
      <c r="L204" t="s">
        <v>29</v>
      </c>
      <c r="M204" t="s">
        <v>30</v>
      </c>
      <c r="N204" t="s">
        <v>31</v>
      </c>
      <c r="O204" t="s">
        <v>31</v>
      </c>
      <c r="P204" t="s">
        <v>31</v>
      </c>
      <c r="Q204" t="b">
        <f t="shared" si="11"/>
        <v>1</v>
      </c>
    </row>
    <row r="205" spans="1:17">
      <c r="A205" s="7" t="s">
        <v>2067</v>
      </c>
      <c r="B205" t="s">
        <v>29</v>
      </c>
      <c r="C205" t="s">
        <v>30</v>
      </c>
      <c r="D205" s="9" t="s">
        <v>31</v>
      </c>
      <c r="E205" s="9" t="s">
        <v>31</v>
      </c>
      <c r="F205" t="b">
        <f t="shared" si="9"/>
        <v>1</v>
      </c>
      <c r="H205" s="35" t="s">
        <v>31</v>
      </c>
      <c r="I205" t="b">
        <f t="shared" si="10"/>
        <v>1</v>
      </c>
      <c r="J205" s="24"/>
      <c r="K205" s="7" t="s">
        <v>2067</v>
      </c>
      <c r="L205" t="s">
        <v>29</v>
      </c>
      <c r="M205" t="s">
        <v>30</v>
      </c>
      <c r="N205" t="s">
        <v>31</v>
      </c>
      <c r="O205" t="s">
        <v>31</v>
      </c>
      <c r="P205" t="s">
        <v>31</v>
      </c>
      <c r="Q205" t="b">
        <f t="shared" si="11"/>
        <v>1</v>
      </c>
    </row>
    <row r="206" spans="1:17">
      <c r="A206" s="7" t="s">
        <v>2068</v>
      </c>
      <c r="B206" t="s">
        <v>29</v>
      </c>
      <c r="C206" t="s">
        <v>30</v>
      </c>
      <c r="D206" s="9" t="s">
        <v>31</v>
      </c>
      <c r="E206" s="9" t="s">
        <v>31</v>
      </c>
      <c r="F206" t="b">
        <f t="shared" si="9"/>
        <v>1</v>
      </c>
      <c r="H206" s="35" t="s">
        <v>31</v>
      </c>
      <c r="I206" t="b">
        <f t="shared" si="10"/>
        <v>1</v>
      </c>
      <c r="J206" s="24"/>
      <c r="K206" s="7" t="s">
        <v>2068</v>
      </c>
      <c r="L206" t="s">
        <v>29</v>
      </c>
      <c r="M206" t="s">
        <v>30</v>
      </c>
      <c r="N206" t="s">
        <v>31</v>
      </c>
      <c r="O206" t="s">
        <v>31</v>
      </c>
      <c r="P206" t="s">
        <v>31</v>
      </c>
      <c r="Q206" t="b">
        <f t="shared" si="11"/>
        <v>1</v>
      </c>
    </row>
    <row r="207" spans="1:17">
      <c r="A207" s="7" t="s">
        <v>2069</v>
      </c>
      <c r="B207" t="s">
        <v>29</v>
      </c>
      <c r="C207" t="s">
        <v>30</v>
      </c>
      <c r="D207" s="9" t="s">
        <v>31</v>
      </c>
      <c r="E207" s="9" t="s">
        <v>31</v>
      </c>
      <c r="F207" t="b">
        <f t="shared" si="9"/>
        <v>1</v>
      </c>
      <c r="H207" s="35" t="s">
        <v>31</v>
      </c>
      <c r="I207" t="b">
        <f t="shared" si="10"/>
        <v>1</v>
      </c>
      <c r="J207" s="24"/>
      <c r="K207" s="7" t="s">
        <v>2069</v>
      </c>
      <c r="L207" t="s">
        <v>29</v>
      </c>
      <c r="M207" t="s">
        <v>30</v>
      </c>
      <c r="N207" t="s">
        <v>31</v>
      </c>
      <c r="O207" t="s">
        <v>31</v>
      </c>
      <c r="P207" t="s">
        <v>31</v>
      </c>
      <c r="Q207" t="b">
        <f t="shared" si="11"/>
        <v>1</v>
      </c>
    </row>
    <row r="208" spans="1:17">
      <c r="A208" s="7" t="s">
        <v>2070</v>
      </c>
      <c r="B208" t="s">
        <v>29</v>
      </c>
      <c r="C208" t="s">
        <v>30</v>
      </c>
      <c r="D208" s="9" t="s">
        <v>31</v>
      </c>
      <c r="E208" s="9" t="s">
        <v>31</v>
      </c>
      <c r="F208" t="b">
        <f t="shared" si="9"/>
        <v>1</v>
      </c>
      <c r="H208" s="35" t="s">
        <v>31</v>
      </c>
      <c r="I208" t="b">
        <f t="shared" si="10"/>
        <v>1</v>
      </c>
      <c r="J208" s="24"/>
      <c r="K208" s="7" t="s">
        <v>2070</v>
      </c>
      <c r="L208" t="s">
        <v>29</v>
      </c>
      <c r="M208" t="s">
        <v>30</v>
      </c>
      <c r="N208" t="s">
        <v>31</v>
      </c>
      <c r="O208" t="s">
        <v>31</v>
      </c>
      <c r="P208" t="s">
        <v>31</v>
      </c>
      <c r="Q208" t="b">
        <f t="shared" si="11"/>
        <v>1</v>
      </c>
    </row>
    <row r="209" spans="1:17">
      <c r="A209" s="7" t="s">
        <v>2071</v>
      </c>
      <c r="B209" t="s">
        <v>29</v>
      </c>
      <c r="C209" t="s">
        <v>30</v>
      </c>
      <c r="D209" s="9" t="s">
        <v>31</v>
      </c>
      <c r="E209" s="9" t="s">
        <v>31</v>
      </c>
      <c r="F209" t="b">
        <f t="shared" si="9"/>
        <v>1</v>
      </c>
      <c r="H209" s="35" t="s">
        <v>31</v>
      </c>
      <c r="I209" t="b">
        <f t="shared" si="10"/>
        <v>1</v>
      </c>
      <c r="J209" s="24"/>
      <c r="K209" s="7" t="s">
        <v>2071</v>
      </c>
      <c r="L209" t="s">
        <v>29</v>
      </c>
      <c r="M209" t="s">
        <v>30</v>
      </c>
      <c r="N209" t="s">
        <v>31</v>
      </c>
      <c r="O209" t="s">
        <v>31</v>
      </c>
      <c r="P209" t="s">
        <v>31</v>
      </c>
      <c r="Q209" t="b">
        <f t="shared" si="11"/>
        <v>1</v>
      </c>
    </row>
    <row r="210" spans="1:17">
      <c r="A210" s="7" t="s">
        <v>2072</v>
      </c>
      <c r="B210" t="s">
        <v>29</v>
      </c>
      <c r="C210" t="s">
        <v>30</v>
      </c>
      <c r="D210" s="9" t="s">
        <v>31</v>
      </c>
      <c r="E210" s="9" t="s">
        <v>31</v>
      </c>
      <c r="F210" t="b">
        <f t="shared" si="9"/>
        <v>1</v>
      </c>
      <c r="H210" s="35" t="s">
        <v>31</v>
      </c>
      <c r="I210" t="b">
        <f t="shared" si="10"/>
        <v>1</v>
      </c>
      <c r="J210" s="24"/>
      <c r="K210" s="7" t="s">
        <v>2072</v>
      </c>
      <c r="L210" t="s">
        <v>29</v>
      </c>
      <c r="M210" t="s">
        <v>30</v>
      </c>
      <c r="N210" t="s">
        <v>31</v>
      </c>
      <c r="O210" t="s">
        <v>31</v>
      </c>
      <c r="P210" t="s">
        <v>31</v>
      </c>
      <c r="Q210" t="b">
        <f t="shared" si="11"/>
        <v>1</v>
      </c>
    </row>
    <row r="211" spans="1:17">
      <c r="A211" s="7" t="s">
        <v>2073</v>
      </c>
      <c r="B211" t="s">
        <v>29</v>
      </c>
      <c r="C211" t="s">
        <v>36</v>
      </c>
      <c r="D211" s="9" t="s">
        <v>31</v>
      </c>
      <c r="E211" s="9" t="s">
        <v>31</v>
      </c>
      <c r="F211" t="b">
        <f t="shared" si="9"/>
        <v>1</v>
      </c>
      <c r="H211" s="35" t="s">
        <v>31</v>
      </c>
      <c r="I211" t="b">
        <f t="shared" si="10"/>
        <v>1</v>
      </c>
      <c r="J211" s="24"/>
      <c r="K211" s="7" t="s">
        <v>2073</v>
      </c>
      <c r="L211" t="s">
        <v>29</v>
      </c>
      <c r="M211" t="s">
        <v>36</v>
      </c>
      <c r="N211" t="s">
        <v>31</v>
      </c>
      <c r="O211" t="s">
        <v>31</v>
      </c>
      <c r="P211" t="s">
        <v>31</v>
      </c>
      <c r="Q211" t="b">
        <f t="shared" si="11"/>
        <v>1</v>
      </c>
    </row>
    <row r="212" spans="1:17">
      <c r="A212" s="7" t="s">
        <v>2074</v>
      </c>
      <c r="B212" t="s">
        <v>42</v>
      </c>
      <c r="C212" t="s">
        <v>30</v>
      </c>
      <c r="D212" s="9" t="s">
        <v>31</v>
      </c>
      <c r="E212" s="9" t="s">
        <v>31</v>
      </c>
      <c r="F212" t="b">
        <f t="shared" si="9"/>
        <v>1</v>
      </c>
      <c r="H212" s="35" t="s">
        <v>31</v>
      </c>
      <c r="I212" t="b">
        <f t="shared" si="10"/>
        <v>1</v>
      </c>
      <c r="J212" s="24"/>
      <c r="K212" s="7" t="s">
        <v>2074</v>
      </c>
      <c r="L212" t="s">
        <v>42</v>
      </c>
      <c r="M212" t="s">
        <v>30</v>
      </c>
      <c r="N212" t="s">
        <v>31</v>
      </c>
      <c r="O212" t="s">
        <v>31</v>
      </c>
      <c r="P212" t="s">
        <v>31</v>
      </c>
      <c r="Q212" t="b">
        <f t="shared" si="11"/>
        <v>1</v>
      </c>
    </row>
    <row r="213" spans="1:17">
      <c r="A213" s="7" t="s">
        <v>2075</v>
      </c>
      <c r="B213" t="s">
        <v>29</v>
      </c>
      <c r="C213" t="s">
        <v>36</v>
      </c>
      <c r="D213" s="9" t="s">
        <v>31</v>
      </c>
      <c r="E213" s="9" t="s">
        <v>31</v>
      </c>
      <c r="F213" t="b">
        <f t="shared" si="9"/>
        <v>1</v>
      </c>
      <c r="H213" s="35" t="s">
        <v>31</v>
      </c>
      <c r="I213" t="b">
        <f t="shared" si="10"/>
        <v>1</v>
      </c>
      <c r="J213" s="24"/>
      <c r="K213" s="7" t="s">
        <v>2075</v>
      </c>
      <c r="L213" t="s">
        <v>29</v>
      </c>
      <c r="M213" t="s">
        <v>36</v>
      </c>
      <c r="N213" t="s">
        <v>31</v>
      </c>
      <c r="O213" t="s">
        <v>31</v>
      </c>
      <c r="P213" t="s">
        <v>31</v>
      </c>
      <c r="Q213" t="b">
        <f t="shared" si="11"/>
        <v>1</v>
      </c>
    </row>
    <row r="214" spans="1:17">
      <c r="A214" s="7" t="s">
        <v>2076</v>
      </c>
      <c r="B214" t="s">
        <v>42</v>
      </c>
      <c r="C214" t="s">
        <v>36</v>
      </c>
      <c r="D214" s="9" t="s">
        <v>31</v>
      </c>
      <c r="E214" s="9" t="s">
        <v>31</v>
      </c>
      <c r="F214" t="b">
        <f t="shared" si="9"/>
        <v>1</v>
      </c>
      <c r="H214" s="35" t="s">
        <v>31</v>
      </c>
      <c r="I214" t="b">
        <f t="shared" si="10"/>
        <v>1</v>
      </c>
      <c r="J214" s="24"/>
      <c r="K214" s="7" t="s">
        <v>2076</v>
      </c>
      <c r="L214" t="s">
        <v>42</v>
      </c>
      <c r="M214" t="s">
        <v>36</v>
      </c>
      <c r="N214" t="s">
        <v>31</v>
      </c>
      <c r="O214" t="s">
        <v>31</v>
      </c>
      <c r="P214" t="s">
        <v>31</v>
      </c>
      <c r="Q214" t="b">
        <f t="shared" si="11"/>
        <v>1</v>
      </c>
    </row>
    <row r="215" spans="1:17">
      <c r="A215" s="7" t="s">
        <v>2077</v>
      </c>
      <c r="B215" t="s">
        <v>29</v>
      </c>
      <c r="C215" t="s">
        <v>30</v>
      </c>
      <c r="D215" s="9" t="s">
        <v>31</v>
      </c>
      <c r="E215" s="9" t="s">
        <v>31</v>
      </c>
      <c r="F215" t="b">
        <f t="shared" si="9"/>
        <v>1</v>
      </c>
      <c r="H215" s="35" t="s">
        <v>31</v>
      </c>
      <c r="I215" t="b">
        <f t="shared" si="10"/>
        <v>1</v>
      </c>
      <c r="J215" s="24"/>
      <c r="K215" s="7" t="s">
        <v>2077</v>
      </c>
      <c r="L215" t="s">
        <v>29</v>
      </c>
      <c r="M215" t="s">
        <v>30</v>
      </c>
      <c r="N215" t="s">
        <v>31</v>
      </c>
      <c r="O215" t="s">
        <v>31</v>
      </c>
      <c r="P215" t="s">
        <v>31</v>
      </c>
      <c r="Q215" t="b">
        <f t="shared" si="11"/>
        <v>1</v>
      </c>
    </row>
    <row r="216" spans="1:17">
      <c r="A216" s="7" t="s">
        <v>2078</v>
      </c>
      <c r="B216" t="s">
        <v>29</v>
      </c>
      <c r="C216" t="s">
        <v>30</v>
      </c>
      <c r="D216" s="9" t="s">
        <v>31</v>
      </c>
      <c r="E216" s="9" t="s">
        <v>31</v>
      </c>
      <c r="F216" t="b">
        <f t="shared" si="9"/>
        <v>1</v>
      </c>
      <c r="H216" s="35" t="s">
        <v>31</v>
      </c>
      <c r="I216" t="b">
        <f t="shared" si="10"/>
        <v>1</v>
      </c>
      <c r="J216" s="24"/>
      <c r="K216" s="7" t="s">
        <v>2078</v>
      </c>
      <c r="L216" t="s">
        <v>29</v>
      </c>
      <c r="M216" t="s">
        <v>30</v>
      </c>
      <c r="N216" t="s">
        <v>31</v>
      </c>
      <c r="O216" t="s">
        <v>31</v>
      </c>
      <c r="P216" t="s">
        <v>31</v>
      </c>
      <c r="Q216" t="b">
        <f t="shared" si="11"/>
        <v>1</v>
      </c>
    </row>
    <row r="217" spans="1:17">
      <c r="A217" s="7" t="s">
        <v>2079</v>
      </c>
      <c r="B217" t="s">
        <v>29</v>
      </c>
      <c r="C217" t="s">
        <v>30</v>
      </c>
      <c r="D217" s="9" t="s">
        <v>31</v>
      </c>
      <c r="E217" s="9" t="s">
        <v>31</v>
      </c>
      <c r="F217" t="b">
        <f t="shared" si="9"/>
        <v>1</v>
      </c>
      <c r="H217" s="35" t="s">
        <v>31</v>
      </c>
      <c r="I217" t="b">
        <f t="shared" si="10"/>
        <v>1</v>
      </c>
      <c r="J217" s="24"/>
      <c r="K217" s="7" t="s">
        <v>2079</v>
      </c>
      <c r="L217" t="s">
        <v>29</v>
      </c>
      <c r="M217" t="s">
        <v>30</v>
      </c>
      <c r="N217" t="s">
        <v>31</v>
      </c>
      <c r="O217" t="s">
        <v>31</v>
      </c>
      <c r="P217" t="s">
        <v>31</v>
      </c>
      <c r="Q217" t="b">
        <f t="shared" si="11"/>
        <v>1</v>
      </c>
    </row>
    <row r="218" spans="1:17">
      <c r="A218" s="7" t="s">
        <v>2080</v>
      </c>
      <c r="B218" t="s">
        <v>29</v>
      </c>
      <c r="C218" t="s">
        <v>36</v>
      </c>
      <c r="D218" s="9" t="s">
        <v>31</v>
      </c>
      <c r="E218" s="9" t="s">
        <v>31</v>
      </c>
      <c r="F218" t="b">
        <f t="shared" si="9"/>
        <v>1</v>
      </c>
      <c r="H218" s="35" t="s">
        <v>31</v>
      </c>
      <c r="I218" t="b">
        <f t="shared" si="10"/>
        <v>1</v>
      </c>
      <c r="J218" s="24"/>
      <c r="K218" s="7" t="s">
        <v>2080</v>
      </c>
      <c r="L218" t="s">
        <v>29</v>
      </c>
      <c r="M218" t="s">
        <v>36</v>
      </c>
      <c r="N218" t="s">
        <v>31</v>
      </c>
      <c r="O218" t="s">
        <v>31</v>
      </c>
      <c r="P218" t="s">
        <v>31</v>
      </c>
      <c r="Q218" t="b">
        <f t="shared" si="11"/>
        <v>1</v>
      </c>
    </row>
    <row r="219" spans="1:17">
      <c r="A219" s="7" t="s">
        <v>2081</v>
      </c>
      <c r="B219" t="s">
        <v>29</v>
      </c>
      <c r="C219" t="s">
        <v>36</v>
      </c>
      <c r="D219" s="9" t="s">
        <v>31</v>
      </c>
      <c r="E219" s="9" t="s">
        <v>31</v>
      </c>
      <c r="F219" t="b">
        <f t="shared" si="9"/>
        <v>1</v>
      </c>
      <c r="H219" s="35" t="s">
        <v>31</v>
      </c>
      <c r="I219" t="b">
        <f t="shared" si="10"/>
        <v>1</v>
      </c>
      <c r="J219" s="24"/>
      <c r="K219" s="7" t="s">
        <v>2081</v>
      </c>
      <c r="L219" t="s">
        <v>29</v>
      </c>
      <c r="M219" t="s">
        <v>36</v>
      </c>
      <c r="N219" t="s">
        <v>31</v>
      </c>
      <c r="O219" t="s">
        <v>31</v>
      </c>
      <c r="P219" t="s">
        <v>31</v>
      </c>
      <c r="Q219" t="b">
        <f t="shared" si="11"/>
        <v>1</v>
      </c>
    </row>
    <row r="220" spans="1:17">
      <c r="A220" s="7" t="s">
        <v>2082</v>
      </c>
      <c r="B220" t="s">
        <v>29</v>
      </c>
      <c r="C220" t="s">
        <v>36</v>
      </c>
      <c r="D220" s="9" t="s">
        <v>31</v>
      </c>
      <c r="E220" s="9" t="s">
        <v>31</v>
      </c>
      <c r="F220" t="b">
        <f t="shared" si="9"/>
        <v>1</v>
      </c>
      <c r="H220" s="35" t="s">
        <v>31</v>
      </c>
      <c r="I220" t="b">
        <f t="shared" si="10"/>
        <v>1</v>
      </c>
      <c r="J220" s="24"/>
      <c r="K220" s="7" t="s">
        <v>2082</v>
      </c>
      <c r="L220" t="s">
        <v>29</v>
      </c>
      <c r="M220" t="s">
        <v>36</v>
      </c>
      <c r="N220" t="s">
        <v>31</v>
      </c>
      <c r="O220" t="s">
        <v>31</v>
      </c>
      <c r="P220" t="s">
        <v>31</v>
      </c>
      <c r="Q220" t="b">
        <f t="shared" si="11"/>
        <v>1</v>
      </c>
    </row>
    <row r="221" spans="1:17">
      <c r="A221" s="7" t="s">
        <v>2083</v>
      </c>
      <c r="B221" t="s">
        <v>29</v>
      </c>
      <c r="C221" t="s">
        <v>30</v>
      </c>
      <c r="D221" s="9" t="s">
        <v>31</v>
      </c>
      <c r="E221" s="9" t="s">
        <v>31</v>
      </c>
      <c r="F221" t="b">
        <f t="shared" si="9"/>
        <v>1</v>
      </c>
      <c r="H221" s="35" t="s">
        <v>31</v>
      </c>
      <c r="I221" t="b">
        <f t="shared" si="10"/>
        <v>1</v>
      </c>
      <c r="J221" s="24"/>
      <c r="K221" s="7" t="s">
        <v>2083</v>
      </c>
      <c r="L221" t="s">
        <v>29</v>
      </c>
      <c r="M221" t="s">
        <v>30</v>
      </c>
      <c r="N221" t="s">
        <v>31</v>
      </c>
      <c r="O221" t="s">
        <v>31</v>
      </c>
      <c r="P221" t="s">
        <v>31</v>
      </c>
      <c r="Q221" t="b">
        <f t="shared" si="11"/>
        <v>1</v>
      </c>
    </row>
    <row r="222" spans="1:17">
      <c r="A222" s="7" t="s">
        <v>2084</v>
      </c>
      <c r="B222" t="s">
        <v>29</v>
      </c>
      <c r="C222" t="s">
        <v>30</v>
      </c>
      <c r="D222" s="9" t="s">
        <v>31</v>
      </c>
      <c r="E222" s="9" t="s">
        <v>31</v>
      </c>
      <c r="F222" t="b">
        <f t="shared" si="9"/>
        <v>1</v>
      </c>
      <c r="H222" s="35" t="s">
        <v>31</v>
      </c>
      <c r="I222" t="b">
        <f t="shared" si="10"/>
        <v>1</v>
      </c>
      <c r="J222" s="24"/>
      <c r="K222" s="7" t="s">
        <v>2084</v>
      </c>
      <c r="L222" t="s">
        <v>29</v>
      </c>
      <c r="M222" t="s">
        <v>30</v>
      </c>
      <c r="N222" t="s">
        <v>31</v>
      </c>
      <c r="O222" t="s">
        <v>31</v>
      </c>
      <c r="P222" t="s">
        <v>31</v>
      </c>
      <c r="Q222" t="b">
        <f t="shared" si="11"/>
        <v>1</v>
      </c>
    </row>
    <row r="223" spans="1:17">
      <c r="A223" s="7" t="s">
        <v>2085</v>
      </c>
      <c r="B223" t="s">
        <v>29</v>
      </c>
      <c r="C223" t="s">
        <v>30</v>
      </c>
      <c r="D223" s="9" t="s">
        <v>31</v>
      </c>
      <c r="E223" s="9" t="s">
        <v>31</v>
      </c>
      <c r="F223" t="b">
        <f t="shared" si="9"/>
        <v>1</v>
      </c>
      <c r="H223" s="35" t="s">
        <v>31</v>
      </c>
      <c r="I223" t="b">
        <f t="shared" si="10"/>
        <v>1</v>
      </c>
      <c r="J223" s="24"/>
      <c r="K223" s="7" t="s">
        <v>2085</v>
      </c>
      <c r="L223" t="s">
        <v>29</v>
      </c>
      <c r="M223" t="s">
        <v>30</v>
      </c>
      <c r="N223" t="s">
        <v>31</v>
      </c>
      <c r="O223" t="s">
        <v>31</v>
      </c>
      <c r="P223" t="s">
        <v>31</v>
      </c>
      <c r="Q223" t="b">
        <f t="shared" si="11"/>
        <v>1</v>
      </c>
    </row>
    <row r="224" spans="1:17">
      <c r="A224" s="7" t="s">
        <v>2086</v>
      </c>
      <c r="B224" t="s">
        <v>29</v>
      </c>
      <c r="C224" t="s">
        <v>36</v>
      </c>
      <c r="D224" s="9" t="s">
        <v>31</v>
      </c>
      <c r="E224" s="9" t="s">
        <v>31</v>
      </c>
      <c r="F224" t="b">
        <f t="shared" si="9"/>
        <v>1</v>
      </c>
      <c r="H224" s="35" t="s">
        <v>31</v>
      </c>
      <c r="I224" t="b">
        <f t="shared" si="10"/>
        <v>1</v>
      </c>
      <c r="J224" s="24"/>
      <c r="K224" s="7" t="s">
        <v>2086</v>
      </c>
      <c r="L224" t="s">
        <v>29</v>
      </c>
      <c r="M224" t="s">
        <v>36</v>
      </c>
      <c r="N224" t="s">
        <v>31</v>
      </c>
      <c r="O224" t="s">
        <v>31</v>
      </c>
      <c r="P224" t="s">
        <v>31</v>
      </c>
      <c r="Q224" t="b">
        <f t="shared" si="11"/>
        <v>1</v>
      </c>
    </row>
    <row r="225" spans="1:17">
      <c r="A225" s="7" t="s">
        <v>2087</v>
      </c>
      <c r="B225" t="s">
        <v>29</v>
      </c>
      <c r="C225" t="s">
        <v>36</v>
      </c>
      <c r="D225" s="9" t="s">
        <v>31</v>
      </c>
      <c r="E225" s="9" t="s">
        <v>31</v>
      </c>
      <c r="F225" t="b">
        <f t="shared" si="9"/>
        <v>1</v>
      </c>
      <c r="H225" s="35" t="s">
        <v>31</v>
      </c>
      <c r="I225" t="b">
        <f t="shared" si="10"/>
        <v>1</v>
      </c>
      <c r="J225" s="24"/>
      <c r="K225" s="7" t="s">
        <v>2087</v>
      </c>
      <c r="L225" t="s">
        <v>29</v>
      </c>
      <c r="M225" t="s">
        <v>36</v>
      </c>
      <c r="N225" t="s">
        <v>31</v>
      </c>
      <c r="O225" t="s">
        <v>31</v>
      </c>
      <c r="P225" t="s">
        <v>31</v>
      </c>
      <c r="Q225" t="b">
        <f t="shared" si="11"/>
        <v>1</v>
      </c>
    </row>
    <row r="226" spans="1:17">
      <c r="A226" s="7" t="s">
        <v>2088</v>
      </c>
      <c r="B226" t="s">
        <v>29</v>
      </c>
      <c r="C226" t="s">
        <v>30</v>
      </c>
      <c r="D226" s="9" t="s">
        <v>31</v>
      </c>
      <c r="E226" s="9" t="s">
        <v>31</v>
      </c>
      <c r="F226" t="b">
        <f t="shared" si="9"/>
        <v>1</v>
      </c>
      <c r="H226" s="35" t="s">
        <v>31</v>
      </c>
      <c r="I226" t="b">
        <f t="shared" si="10"/>
        <v>1</v>
      </c>
      <c r="J226" s="24"/>
      <c r="K226" s="7" t="s">
        <v>2088</v>
      </c>
      <c r="L226" t="s">
        <v>29</v>
      </c>
      <c r="M226" t="s">
        <v>30</v>
      </c>
      <c r="N226" t="s">
        <v>31</v>
      </c>
      <c r="O226" t="s">
        <v>31</v>
      </c>
      <c r="P226" t="s">
        <v>31</v>
      </c>
      <c r="Q226" t="b">
        <f t="shared" si="11"/>
        <v>1</v>
      </c>
    </row>
    <row r="227" spans="1:17">
      <c r="A227" s="7" t="s">
        <v>2089</v>
      </c>
      <c r="B227" t="s">
        <v>29</v>
      </c>
      <c r="C227" t="s">
        <v>36</v>
      </c>
      <c r="D227" s="9" t="s">
        <v>31</v>
      </c>
      <c r="E227" s="9" t="s">
        <v>31</v>
      </c>
      <c r="F227" t="b">
        <f t="shared" si="9"/>
        <v>1</v>
      </c>
      <c r="H227" s="35" t="s">
        <v>31</v>
      </c>
      <c r="I227" t="b">
        <f t="shared" si="10"/>
        <v>1</v>
      </c>
      <c r="J227" s="24"/>
      <c r="K227" s="7" t="s">
        <v>2089</v>
      </c>
      <c r="L227" t="s">
        <v>29</v>
      </c>
      <c r="M227" t="s">
        <v>36</v>
      </c>
      <c r="N227" t="s">
        <v>31</v>
      </c>
      <c r="O227" t="s">
        <v>31</v>
      </c>
      <c r="P227" t="s">
        <v>31</v>
      </c>
      <c r="Q227" t="b">
        <f t="shared" si="11"/>
        <v>1</v>
      </c>
    </row>
    <row r="228" spans="1:17">
      <c r="A228" s="7" t="s">
        <v>2090</v>
      </c>
      <c r="B228" t="s">
        <v>29</v>
      </c>
      <c r="C228" t="s">
        <v>36</v>
      </c>
      <c r="D228" s="9" t="s">
        <v>31</v>
      </c>
      <c r="E228" s="9" t="s">
        <v>31</v>
      </c>
      <c r="F228" t="b">
        <f t="shared" si="9"/>
        <v>1</v>
      </c>
      <c r="H228" s="35" t="s">
        <v>31</v>
      </c>
      <c r="I228" t="b">
        <f t="shared" si="10"/>
        <v>1</v>
      </c>
      <c r="J228" s="24"/>
      <c r="K228" s="7" t="s">
        <v>2090</v>
      </c>
      <c r="L228" t="s">
        <v>29</v>
      </c>
      <c r="M228" t="s">
        <v>36</v>
      </c>
      <c r="N228" t="s">
        <v>31</v>
      </c>
      <c r="O228" t="s">
        <v>31</v>
      </c>
      <c r="P228" t="s">
        <v>31</v>
      </c>
      <c r="Q228" t="b">
        <f t="shared" si="11"/>
        <v>1</v>
      </c>
    </row>
    <row r="229" spans="1:17">
      <c r="A229" s="7" t="s">
        <v>2091</v>
      </c>
      <c r="B229" t="s">
        <v>29</v>
      </c>
      <c r="C229" t="s">
        <v>36</v>
      </c>
      <c r="D229" s="9" t="s">
        <v>31</v>
      </c>
      <c r="E229" s="9" t="s">
        <v>31</v>
      </c>
      <c r="F229" t="b">
        <f t="shared" si="9"/>
        <v>1</v>
      </c>
      <c r="H229" s="35" t="s">
        <v>31</v>
      </c>
      <c r="I229" t="b">
        <f t="shared" si="10"/>
        <v>1</v>
      </c>
      <c r="J229" s="24"/>
      <c r="K229" s="7" t="s">
        <v>2091</v>
      </c>
      <c r="L229" t="s">
        <v>29</v>
      </c>
      <c r="M229" t="s">
        <v>36</v>
      </c>
      <c r="N229" t="s">
        <v>31</v>
      </c>
      <c r="O229" t="s">
        <v>31</v>
      </c>
      <c r="P229" t="s">
        <v>31</v>
      </c>
      <c r="Q229" t="b">
        <f t="shared" si="11"/>
        <v>1</v>
      </c>
    </row>
    <row r="230" spans="1:17">
      <c r="A230" s="7" t="s">
        <v>2092</v>
      </c>
      <c r="B230" t="s">
        <v>29</v>
      </c>
      <c r="C230" t="s">
        <v>36</v>
      </c>
      <c r="D230" s="9" t="s">
        <v>31</v>
      </c>
      <c r="E230" s="9" t="s">
        <v>31</v>
      </c>
      <c r="F230" t="b">
        <f t="shared" si="9"/>
        <v>1</v>
      </c>
      <c r="H230" s="35" t="s">
        <v>31</v>
      </c>
      <c r="I230" t="b">
        <f t="shared" si="10"/>
        <v>1</v>
      </c>
      <c r="J230" s="24"/>
      <c r="K230" s="7" t="s">
        <v>2092</v>
      </c>
      <c r="L230" t="s">
        <v>29</v>
      </c>
      <c r="M230" t="s">
        <v>36</v>
      </c>
      <c r="N230" t="s">
        <v>31</v>
      </c>
      <c r="O230" t="s">
        <v>31</v>
      </c>
      <c r="P230" t="s">
        <v>31</v>
      </c>
      <c r="Q230" t="b">
        <f t="shared" si="11"/>
        <v>1</v>
      </c>
    </row>
    <row r="231" spans="1:17">
      <c r="A231" s="7" t="s">
        <v>2093</v>
      </c>
      <c r="B231" t="s">
        <v>29</v>
      </c>
      <c r="C231" t="s">
        <v>30</v>
      </c>
      <c r="D231" s="9" t="s">
        <v>31</v>
      </c>
      <c r="E231" s="9" t="s">
        <v>31</v>
      </c>
      <c r="F231" t="b">
        <f t="shared" si="9"/>
        <v>1</v>
      </c>
      <c r="H231" s="35" t="s">
        <v>31</v>
      </c>
      <c r="I231" t="b">
        <f t="shared" si="10"/>
        <v>1</v>
      </c>
      <c r="J231" s="24"/>
      <c r="K231" s="7" t="s">
        <v>2093</v>
      </c>
      <c r="L231" t="s">
        <v>29</v>
      </c>
      <c r="M231" t="s">
        <v>30</v>
      </c>
      <c r="N231" t="s">
        <v>31</v>
      </c>
      <c r="O231" t="s">
        <v>31</v>
      </c>
      <c r="P231" t="s">
        <v>31</v>
      </c>
      <c r="Q231" t="b">
        <f t="shared" si="11"/>
        <v>1</v>
      </c>
    </row>
    <row r="232" spans="1:17">
      <c r="A232" s="7" t="s">
        <v>2094</v>
      </c>
      <c r="B232" t="s">
        <v>29</v>
      </c>
      <c r="C232" t="s">
        <v>30</v>
      </c>
      <c r="D232" s="9" t="s">
        <v>31</v>
      </c>
      <c r="E232" s="9" t="s">
        <v>31</v>
      </c>
      <c r="F232" t="b">
        <f t="shared" si="9"/>
        <v>1</v>
      </c>
      <c r="H232" s="35" t="s">
        <v>31</v>
      </c>
      <c r="I232" t="b">
        <f t="shared" si="10"/>
        <v>1</v>
      </c>
      <c r="J232" s="24"/>
      <c r="K232" s="7" t="s">
        <v>2094</v>
      </c>
      <c r="L232" t="s">
        <v>29</v>
      </c>
      <c r="M232" t="s">
        <v>30</v>
      </c>
      <c r="N232" t="s">
        <v>31</v>
      </c>
      <c r="O232" t="s">
        <v>31</v>
      </c>
      <c r="P232" t="s">
        <v>31</v>
      </c>
      <c r="Q232" t="b">
        <f t="shared" si="11"/>
        <v>1</v>
      </c>
    </row>
    <row r="233" spans="1:17">
      <c r="A233" s="7" t="s">
        <v>2095</v>
      </c>
      <c r="B233" t="s">
        <v>42</v>
      </c>
      <c r="C233" t="s">
        <v>30</v>
      </c>
      <c r="D233" s="9" t="s">
        <v>31</v>
      </c>
      <c r="E233" s="9" t="s">
        <v>31</v>
      </c>
      <c r="F233" t="b">
        <f t="shared" si="9"/>
        <v>1</v>
      </c>
      <c r="H233" s="35" t="s">
        <v>31</v>
      </c>
      <c r="I233" t="b">
        <f t="shared" si="10"/>
        <v>1</v>
      </c>
      <c r="J233" s="24"/>
      <c r="K233" s="7" t="s">
        <v>2095</v>
      </c>
      <c r="L233" t="s">
        <v>42</v>
      </c>
      <c r="M233" t="s">
        <v>30</v>
      </c>
      <c r="N233" t="s">
        <v>31</v>
      </c>
      <c r="O233" t="s">
        <v>31</v>
      </c>
      <c r="P233" t="s">
        <v>31</v>
      </c>
      <c r="Q233" t="b">
        <f t="shared" si="11"/>
        <v>1</v>
      </c>
    </row>
    <row r="234" spans="1:17">
      <c r="A234" s="7" t="s">
        <v>2096</v>
      </c>
      <c r="B234" t="s">
        <v>29</v>
      </c>
      <c r="C234" t="s">
        <v>36</v>
      </c>
      <c r="D234" s="9" t="s">
        <v>31</v>
      </c>
      <c r="E234" s="9" t="s">
        <v>31</v>
      </c>
      <c r="F234" t="b">
        <f t="shared" si="9"/>
        <v>1</v>
      </c>
      <c r="H234" s="35" t="s">
        <v>31</v>
      </c>
      <c r="I234" t="b">
        <f t="shared" si="10"/>
        <v>1</v>
      </c>
      <c r="J234" s="24"/>
      <c r="K234" s="7" t="s">
        <v>2096</v>
      </c>
      <c r="L234" t="s">
        <v>29</v>
      </c>
      <c r="M234" t="s">
        <v>36</v>
      </c>
      <c r="N234" t="s">
        <v>31</v>
      </c>
      <c r="O234" t="s">
        <v>31</v>
      </c>
      <c r="P234" t="s">
        <v>31</v>
      </c>
      <c r="Q234" t="b">
        <f t="shared" si="11"/>
        <v>1</v>
      </c>
    </row>
    <row r="235" spans="1:17">
      <c r="A235" s="7" t="s">
        <v>2097</v>
      </c>
      <c r="B235" t="s">
        <v>29</v>
      </c>
      <c r="C235" t="s">
        <v>30</v>
      </c>
      <c r="D235" s="9" t="s">
        <v>31</v>
      </c>
      <c r="E235" s="9" t="s">
        <v>31</v>
      </c>
      <c r="F235" t="b">
        <f t="shared" si="9"/>
        <v>1</v>
      </c>
      <c r="H235" s="35" t="s">
        <v>31</v>
      </c>
      <c r="I235" t="b">
        <f t="shared" si="10"/>
        <v>1</v>
      </c>
      <c r="J235" s="24"/>
      <c r="K235" s="7" t="s">
        <v>2097</v>
      </c>
      <c r="L235" t="s">
        <v>29</v>
      </c>
      <c r="M235" t="s">
        <v>30</v>
      </c>
      <c r="N235" t="s">
        <v>31</v>
      </c>
      <c r="O235" t="s">
        <v>31</v>
      </c>
      <c r="P235" t="s">
        <v>31</v>
      </c>
      <c r="Q235" t="b">
        <f t="shared" si="11"/>
        <v>1</v>
      </c>
    </row>
    <row r="236" spans="1:17">
      <c r="A236" s="7" t="s">
        <v>2098</v>
      </c>
      <c r="B236" t="s">
        <v>29</v>
      </c>
      <c r="C236" t="s">
        <v>30</v>
      </c>
      <c r="D236" s="9" t="s">
        <v>31</v>
      </c>
      <c r="E236" s="9" t="s">
        <v>31</v>
      </c>
      <c r="F236" t="b">
        <f t="shared" si="9"/>
        <v>1</v>
      </c>
      <c r="H236" s="35" t="s">
        <v>31</v>
      </c>
      <c r="I236" t="b">
        <f t="shared" si="10"/>
        <v>1</v>
      </c>
      <c r="J236" s="24"/>
      <c r="K236" s="7" t="s">
        <v>2098</v>
      </c>
      <c r="L236" t="s">
        <v>29</v>
      </c>
      <c r="M236" t="s">
        <v>30</v>
      </c>
      <c r="N236" t="s">
        <v>31</v>
      </c>
      <c r="O236" t="s">
        <v>31</v>
      </c>
      <c r="P236" t="s">
        <v>31</v>
      </c>
      <c r="Q236" t="b">
        <f t="shared" si="11"/>
        <v>1</v>
      </c>
    </row>
    <row r="237" spans="1:17">
      <c r="A237" s="7" t="s">
        <v>2099</v>
      </c>
      <c r="B237" t="s">
        <v>29</v>
      </c>
      <c r="C237" t="s">
        <v>30</v>
      </c>
      <c r="D237" s="9" t="s">
        <v>31</v>
      </c>
      <c r="E237" s="9" t="s">
        <v>31</v>
      </c>
      <c r="F237" t="b">
        <f t="shared" si="9"/>
        <v>1</v>
      </c>
      <c r="H237" s="35" t="s">
        <v>31</v>
      </c>
      <c r="I237" t="b">
        <f t="shared" si="10"/>
        <v>1</v>
      </c>
      <c r="J237" s="24"/>
      <c r="K237" s="7" t="s">
        <v>2099</v>
      </c>
      <c r="L237" t="s">
        <v>29</v>
      </c>
      <c r="M237" t="s">
        <v>30</v>
      </c>
      <c r="N237" t="s">
        <v>31</v>
      </c>
      <c r="O237" t="s">
        <v>31</v>
      </c>
      <c r="P237" t="s">
        <v>31</v>
      </c>
      <c r="Q237" t="b">
        <f t="shared" si="11"/>
        <v>1</v>
      </c>
    </row>
    <row r="238" spans="1:17">
      <c r="A238" s="7" t="s">
        <v>2100</v>
      </c>
      <c r="B238" t="s">
        <v>29</v>
      </c>
      <c r="C238" t="s">
        <v>30</v>
      </c>
      <c r="D238" s="9" t="s">
        <v>31</v>
      </c>
      <c r="E238" s="9" t="s">
        <v>31</v>
      </c>
      <c r="F238" t="b">
        <f t="shared" si="9"/>
        <v>1</v>
      </c>
      <c r="H238" s="35" t="s">
        <v>31</v>
      </c>
      <c r="I238" t="b">
        <f t="shared" si="10"/>
        <v>1</v>
      </c>
      <c r="J238" s="24"/>
      <c r="K238" s="7" t="s">
        <v>2100</v>
      </c>
      <c r="L238" t="s">
        <v>29</v>
      </c>
      <c r="M238" t="s">
        <v>30</v>
      </c>
      <c r="N238" t="s">
        <v>31</v>
      </c>
      <c r="O238" t="s">
        <v>31</v>
      </c>
      <c r="P238" t="s">
        <v>31</v>
      </c>
      <c r="Q238" t="b">
        <f t="shared" si="11"/>
        <v>1</v>
      </c>
    </row>
    <row r="239" spans="1:17">
      <c r="A239" s="7" t="s">
        <v>2101</v>
      </c>
      <c r="B239" t="s">
        <v>29</v>
      </c>
      <c r="C239" t="s">
        <v>36</v>
      </c>
      <c r="D239" s="9" t="s">
        <v>31</v>
      </c>
      <c r="E239" s="9" t="s">
        <v>31</v>
      </c>
      <c r="F239" t="b">
        <f t="shared" si="9"/>
        <v>1</v>
      </c>
      <c r="H239" s="35" t="s">
        <v>31</v>
      </c>
      <c r="I239" t="b">
        <f t="shared" si="10"/>
        <v>1</v>
      </c>
      <c r="J239" s="24"/>
      <c r="K239" s="7" t="s">
        <v>2101</v>
      </c>
      <c r="L239" t="s">
        <v>29</v>
      </c>
      <c r="M239" t="s">
        <v>36</v>
      </c>
      <c r="N239" t="s">
        <v>31</v>
      </c>
      <c r="O239" t="s">
        <v>31</v>
      </c>
      <c r="P239" t="s">
        <v>31</v>
      </c>
      <c r="Q239" t="b">
        <f t="shared" si="11"/>
        <v>1</v>
      </c>
    </row>
    <row r="240" spans="1:17">
      <c r="A240" s="7" t="s">
        <v>2102</v>
      </c>
      <c r="B240" t="s">
        <v>29</v>
      </c>
      <c r="C240" t="s">
        <v>36</v>
      </c>
      <c r="D240" s="9" t="s">
        <v>31</v>
      </c>
      <c r="E240" s="9" t="s">
        <v>31</v>
      </c>
      <c r="F240" t="b">
        <f t="shared" si="9"/>
        <v>1</v>
      </c>
      <c r="H240" s="35" t="s">
        <v>31</v>
      </c>
      <c r="I240" t="b">
        <f t="shared" si="10"/>
        <v>1</v>
      </c>
      <c r="J240" s="24"/>
      <c r="K240" s="7" t="s">
        <v>2102</v>
      </c>
      <c r="L240" t="s">
        <v>29</v>
      </c>
      <c r="M240" t="s">
        <v>36</v>
      </c>
      <c r="N240" t="s">
        <v>31</v>
      </c>
      <c r="O240" t="s">
        <v>31</v>
      </c>
      <c r="P240" t="s">
        <v>31</v>
      </c>
      <c r="Q240" t="b">
        <f t="shared" si="11"/>
        <v>1</v>
      </c>
    </row>
    <row r="241" spans="1:17">
      <c r="A241" s="7" t="s">
        <v>2103</v>
      </c>
      <c r="B241" t="s">
        <v>29</v>
      </c>
      <c r="C241" t="s">
        <v>36</v>
      </c>
      <c r="D241" s="9" t="s">
        <v>31</v>
      </c>
      <c r="E241" s="9" t="s">
        <v>31</v>
      </c>
      <c r="F241" t="b">
        <f t="shared" si="9"/>
        <v>1</v>
      </c>
      <c r="H241" s="35" t="s">
        <v>31</v>
      </c>
      <c r="I241" t="b">
        <f t="shared" si="10"/>
        <v>1</v>
      </c>
      <c r="J241" s="24"/>
      <c r="K241" s="7" t="s">
        <v>2103</v>
      </c>
      <c r="L241" t="s">
        <v>29</v>
      </c>
      <c r="M241" t="s">
        <v>36</v>
      </c>
      <c r="N241" t="s">
        <v>31</v>
      </c>
      <c r="O241" t="s">
        <v>31</v>
      </c>
      <c r="P241" t="s">
        <v>31</v>
      </c>
      <c r="Q241" t="b">
        <f t="shared" si="11"/>
        <v>1</v>
      </c>
    </row>
    <row r="242" spans="1:17">
      <c r="A242" s="7" t="s">
        <v>2104</v>
      </c>
      <c r="B242" t="s">
        <v>29</v>
      </c>
      <c r="C242" t="s">
        <v>30</v>
      </c>
      <c r="D242" s="9" t="s">
        <v>31</v>
      </c>
      <c r="E242" s="9" t="s">
        <v>31</v>
      </c>
      <c r="F242" t="b">
        <f t="shared" si="9"/>
        <v>1</v>
      </c>
      <c r="H242" s="35" t="s">
        <v>31</v>
      </c>
      <c r="I242" t="b">
        <f t="shared" si="10"/>
        <v>1</v>
      </c>
      <c r="J242" s="24"/>
      <c r="K242" s="7" t="s">
        <v>2104</v>
      </c>
      <c r="L242" t="s">
        <v>29</v>
      </c>
      <c r="M242" t="s">
        <v>30</v>
      </c>
      <c r="N242" t="s">
        <v>31</v>
      </c>
      <c r="O242" t="s">
        <v>31</v>
      </c>
      <c r="P242" t="s">
        <v>31</v>
      </c>
      <c r="Q242" t="b">
        <f t="shared" si="11"/>
        <v>1</v>
      </c>
    </row>
    <row r="243" spans="1:17">
      <c r="A243" s="7" t="s">
        <v>2105</v>
      </c>
      <c r="B243" t="s">
        <v>29</v>
      </c>
      <c r="C243" t="s">
        <v>36</v>
      </c>
      <c r="D243" s="9" t="s">
        <v>31</v>
      </c>
      <c r="E243" s="9" t="s">
        <v>31</v>
      </c>
      <c r="F243" t="b">
        <f t="shared" si="9"/>
        <v>1</v>
      </c>
      <c r="H243" s="35" t="s">
        <v>31</v>
      </c>
      <c r="I243" t="b">
        <f t="shared" si="10"/>
        <v>1</v>
      </c>
      <c r="J243" s="24"/>
      <c r="K243" s="7" t="s">
        <v>2105</v>
      </c>
      <c r="L243" t="s">
        <v>29</v>
      </c>
      <c r="M243" t="s">
        <v>36</v>
      </c>
      <c r="N243" t="s">
        <v>31</v>
      </c>
      <c r="O243" t="s">
        <v>31</v>
      </c>
      <c r="P243" t="s">
        <v>31</v>
      </c>
      <c r="Q243" t="b">
        <f t="shared" si="11"/>
        <v>1</v>
      </c>
    </row>
    <row r="244" spans="1:17">
      <c r="A244" s="7" t="s">
        <v>2106</v>
      </c>
      <c r="B244" t="s">
        <v>29</v>
      </c>
      <c r="C244" t="s">
        <v>36</v>
      </c>
      <c r="D244" s="9" t="s">
        <v>31</v>
      </c>
      <c r="E244" s="9" t="s">
        <v>31</v>
      </c>
      <c r="F244" t="b">
        <f t="shared" si="9"/>
        <v>1</v>
      </c>
      <c r="H244" s="35" t="s">
        <v>31</v>
      </c>
      <c r="I244" t="b">
        <f t="shared" si="10"/>
        <v>1</v>
      </c>
      <c r="J244" s="24"/>
      <c r="K244" s="7" t="s">
        <v>2106</v>
      </c>
      <c r="L244" t="s">
        <v>29</v>
      </c>
      <c r="M244" t="s">
        <v>36</v>
      </c>
      <c r="N244" t="s">
        <v>31</v>
      </c>
      <c r="O244" t="s">
        <v>31</v>
      </c>
      <c r="P244" t="s">
        <v>31</v>
      </c>
      <c r="Q244" t="b">
        <f t="shared" si="11"/>
        <v>1</v>
      </c>
    </row>
    <row r="245" spans="1:17">
      <c r="A245" s="7" t="s">
        <v>2107</v>
      </c>
      <c r="B245" t="s">
        <v>29</v>
      </c>
      <c r="C245" t="s">
        <v>36</v>
      </c>
      <c r="D245" s="9" t="s">
        <v>31</v>
      </c>
      <c r="E245" s="9" t="s">
        <v>31</v>
      </c>
      <c r="F245" t="b">
        <f t="shared" si="9"/>
        <v>1</v>
      </c>
      <c r="H245" s="35" t="s">
        <v>31</v>
      </c>
      <c r="I245" t="b">
        <f t="shared" si="10"/>
        <v>1</v>
      </c>
      <c r="J245" s="24"/>
      <c r="K245" s="7" t="s">
        <v>2107</v>
      </c>
      <c r="L245" t="s">
        <v>29</v>
      </c>
      <c r="M245" t="s">
        <v>36</v>
      </c>
      <c r="N245" t="s">
        <v>31</v>
      </c>
      <c r="O245" t="s">
        <v>31</v>
      </c>
      <c r="P245" t="s">
        <v>31</v>
      </c>
      <c r="Q245" t="b">
        <f t="shared" si="11"/>
        <v>1</v>
      </c>
    </row>
    <row r="246" spans="1:17">
      <c r="A246" s="7" t="s">
        <v>2108</v>
      </c>
      <c r="B246" t="s">
        <v>29</v>
      </c>
      <c r="C246" t="s">
        <v>30</v>
      </c>
      <c r="D246" s="9" t="s">
        <v>31</v>
      </c>
      <c r="E246" s="9" t="s">
        <v>31</v>
      </c>
      <c r="F246" t="b">
        <f t="shared" si="9"/>
        <v>1</v>
      </c>
      <c r="H246" s="35" t="s">
        <v>31</v>
      </c>
      <c r="I246" t="b">
        <f t="shared" si="10"/>
        <v>1</v>
      </c>
      <c r="J246" s="24"/>
      <c r="K246" s="7" t="s">
        <v>2108</v>
      </c>
      <c r="L246" t="s">
        <v>29</v>
      </c>
      <c r="M246" t="s">
        <v>30</v>
      </c>
      <c r="N246" t="s">
        <v>31</v>
      </c>
      <c r="O246" t="s">
        <v>31</v>
      </c>
      <c r="P246" t="s">
        <v>31</v>
      </c>
      <c r="Q246" t="b">
        <f t="shared" si="11"/>
        <v>1</v>
      </c>
    </row>
    <row r="247" spans="1:17">
      <c r="A247" s="7" t="s">
        <v>2109</v>
      </c>
      <c r="B247" t="s">
        <v>29</v>
      </c>
      <c r="C247" t="s">
        <v>36</v>
      </c>
      <c r="D247" s="9" t="s">
        <v>31</v>
      </c>
      <c r="E247" s="9" t="s">
        <v>31</v>
      </c>
      <c r="F247" t="b">
        <f t="shared" si="9"/>
        <v>1</v>
      </c>
      <c r="H247" s="35" t="s">
        <v>31</v>
      </c>
      <c r="I247" t="b">
        <f t="shared" si="10"/>
        <v>1</v>
      </c>
      <c r="J247" s="24"/>
      <c r="K247" s="7" t="s">
        <v>2109</v>
      </c>
      <c r="L247" t="s">
        <v>29</v>
      </c>
      <c r="M247" t="s">
        <v>36</v>
      </c>
      <c r="N247" t="s">
        <v>31</v>
      </c>
      <c r="O247" t="s">
        <v>31</v>
      </c>
      <c r="P247" t="s">
        <v>31</v>
      </c>
      <c r="Q247" t="b">
        <f t="shared" si="11"/>
        <v>1</v>
      </c>
    </row>
    <row r="248" spans="1:17">
      <c r="A248" s="7" t="s">
        <v>2110</v>
      </c>
      <c r="B248" t="s">
        <v>29</v>
      </c>
      <c r="C248" t="s">
        <v>36</v>
      </c>
      <c r="D248" s="9" t="s">
        <v>31</v>
      </c>
      <c r="E248" s="9" t="s">
        <v>31</v>
      </c>
      <c r="F248" t="b">
        <f t="shared" si="9"/>
        <v>1</v>
      </c>
      <c r="H248" s="35" t="s">
        <v>31</v>
      </c>
      <c r="I248" t="b">
        <f t="shared" si="10"/>
        <v>1</v>
      </c>
      <c r="J248" s="24"/>
      <c r="K248" s="7" t="s">
        <v>2110</v>
      </c>
      <c r="L248" t="s">
        <v>29</v>
      </c>
      <c r="M248" t="s">
        <v>36</v>
      </c>
      <c r="N248" t="s">
        <v>31</v>
      </c>
      <c r="O248" t="s">
        <v>31</v>
      </c>
      <c r="P248" t="s">
        <v>31</v>
      </c>
      <c r="Q248" t="b">
        <f t="shared" si="11"/>
        <v>1</v>
      </c>
    </row>
    <row r="249" spans="1:17">
      <c r="A249" s="7" t="s">
        <v>2111</v>
      </c>
      <c r="B249" t="s">
        <v>29</v>
      </c>
      <c r="C249" t="s">
        <v>36</v>
      </c>
      <c r="D249" s="9" t="s">
        <v>31</v>
      </c>
      <c r="E249" s="9" t="s">
        <v>31</v>
      </c>
      <c r="F249" t="b">
        <f t="shared" si="9"/>
        <v>1</v>
      </c>
      <c r="H249" s="35" t="s">
        <v>31</v>
      </c>
      <c r="I249" t="b">
        <f t="shared" si="10"/>
        <v>1</v>
      </c>
      <c r="J249" s="24"/>
      <c r="K249" s="7" t="s">
        <v>2111</v>
      </c>
      <c r="L249" t="s">
        <v>29</v>
      </c>
      <c r="M249" t="s">
        <v>36</v>
      </c>
      <c r="N249" t="s">
        <v>31</v>
      </c>
      <c r="O249" t="s">
        <v>31</v>
      </c>
      <c r="P249" t="s">
        <v>31</v>
      </c>
      <c r="Q249" t="b">
        <f t="shared" si="11"/>
        <v>1</v>
      </c>
    </row>
    <row r="250" spans="1:17">
      <c r="A250" s="7" t="s">
        <v>2112</v>
      </c>
      <c r="B250" t="s">
        <v>29</v>
      </c>
      <c r="C250" t="s">
        <v>30</v>
      </c>
      <c r="D250" s="9" t="s">
        <v>31</v>
      </c>
      <c r="E250" s="9" t="s">
        <v>31</v>
      </c>
      <c r="F250" t="b">
        <f t="shared" si="9"/>
        <v>1</v>
      </c>
      <c r="H250" s="35" t="s">
        <v>31</v>
      </c>
      <c r="I250" t="b">
        <f t="shared" si="10"/>
        <v>1</v>
      </c>
      <c r="J250" s="24"/>
      <c r="K250" s="7" t="s">
        <v>2112</v>
      </c>
      <c r="L250" t="s">
        <v>29</v>
      </c>
      <c r="M250" t="s">
        <v>30</v>
      </c>
      <c r="N250" t="s">
        <v>31</v>
      </c>
      <c r="O250" t="s">
        <v>31</v>
      </c>
      <c r="P250" t="s">
        <v>31</v>
      </c>
      <c r="Q250" t="b">
        <f t="shared" si="11"/>
        <v>1</v>
      </c>
    </row>
    <row r="251" spans="1:17">
      <c r="A251" s="7" t="s">
        <v>2113</v>
      </c>
      <c r="B251" t="s">
        <v>29</v>
      </c>
      <c r="C251" t="s">
        <v>36</v>
      </c>
      <c r="D251" s="9" t="s">
        <v>37</v>
      </c>
      <c r="E251" s="9" t="s">
        <v>31</v>
      </c>
      <c r="F251" t="b">
        <f t="shared" si="9"/>
        <v>0</v>
      </c>
      <c r="G251" t="s">
        <v>3364</v>
      </c>
      <c r="H251" s="35" t="s">
        <v>45</v>
      </c>
      <c r="I251" t="b">
        <f t="shared" si="10"/>
        <v>0</v>
      </c>
      <c r="J251" s="24"/>
      <c r="K251" s="7" t="s">
        <v>2113</v>
      </c>
      <c r="L251" t="s">
        <v>29</v>
      </c>
      <c r="M251" t="s">
        <v>36</v>
      </c>
      <c r="N251" t="s">
        <v>45</v>
      </c>
      <c r="O251" t="s">
        <v>45</v>
      </c>
      <c r="P251" t="s">
        <v>31</v>
      </c>
      <c r="Q251" t="b">
        <f t="shared" si="11"/>
        <v>1</v>
      </c>
    </row>
    <row r="252" spans="1:17">
      <c r="A252" s="7" t="s">
        <v>2114</v>
      </c>
      <c r="B252" t="s">
        <v>29</v>
      </c>
      <c r="C252" t="s">
        <v>36</v>
      </c>
      <c r="D252" s="9" t="s">
        <v>31</v>
      </c>
      <c r="E252" s="9" t="s">
        <v>31</v>
      </c>
      <c r="F252" t="b">
        <f t="shared" si="9"/>
        <v>1</v>
      </c>
      <c r="H252" s="35" t="s">
        <v>31</v>
      </c>
      <c r="I252" t="b">
        <f t="shared" si="10"/>
        <v>1</v>
      </c>
      <c r="J252" s="24"/>
      <c r="K252" s="7" t="s">
        <v>2114</v>
      </c>
      <c r="L252" t="s">
        <v>29</v>
      </c>
      <c r="M252" t="s">
        <v>36</v>
      </c>
      <c r="N252" t="s">
        <v>31</v>
      </c>
      <c r="O252" t="s">
        <v>31</v>
      </c>
      <c r="P252" t="s">
        <v>31</v>
      </c>
      <c r="Q252" t="b">
        <f t="shared" si="11"/>
        <v>1</v>
      </c>
    </row>
    <row r="253" spans="1:17">
      <c r="A253" s="7" t="s">
        <v>2115</v>
      </c>
      <c r="B253" t="s">
        <v>29</v>
      </c>
      <c r="C253" t="s">
        <v>30</v>
      </c>
      <c r="D253" s="9" t="s">
        <v>31</v>
      </c>
      <c r="E253" s="9" t="s">
        <v>31</v>
      </c>
      <c r="F253" t="b">
        <f t="shared" si="9"/>
        <v>1</v>
      </c>
      <c r="H253" s="35" t="s">
        <v>31</v>
      </c>
      <c r="I253" t="b">
        <f t="shared" si="10"/>
        <v>1</v>
      </c>
      <c r="J253" s="24"/>
      <c r="K253" s="7" t="s">
        <v>2115</v>
      </c>
      <c r="L253" t="s">
        <v>29</v>
      </c>
      <c r="M253" t="s">
        <v>30</v>
      </c>
      <c r="N253" t="s">
        <v>31</v>
      </c>
      <c r="O253" t="s">
        <v>31</v>
      </c>
      <c r="P253" t="s">
        <v>31</v>
      </c>
      <c r="Q253" t="b">
        <f t="shared" si="11"/>
        <v>1</v>
      </c>
    </row>
    <row r="254" spans="1:17">
      <c r="A254" s="7" t="s">
        <v>2116</v>
      </c>
      <c r="B254" t="s">
        <v>29</v>
      </c>
      <c r="C254" t="s">
        <v>30</v>
      </c>
      <c r="D254" s="9" t="s">
        <v>31</v>
      </c>
      <c r="E254" s="9" t="s">
        <v>31</v>
      </c>
      <c r="F254" t="b">
        <f t="shared" si="9"/>
        <v>1</v>
      </c>
      <c r="H254" s="35" t="s">
        <v>31</v>
      </c>
      <c r="I254" t="b">
        <f t="shared" si="10"/>
        <v>1</v>
      </c>
      <c r="J254" s="24"/>
      <c r="K254" s="7" t="s">
        <v>2116</v>
      </c>
      <c r="L254" t="s">
        <v>29</v>
      </c>
      <c r="M254" t="s">
        <v>30</v>
      </c>
      <c r="N254" t="s">
        <v>31</v>
      </c>
      <c r="O254" t="s">
        <v>31</v>
      </c>
      <c r="P254" t="s">
        <v>31</v>
      </c>
      <c r="Q254" t="b">
        <f t="shared" si="11"/>
        <v>1</v>
      </c>
    </row>
    <row r="255" spans="1:17">
      <c r="A255" s="7" t="s">
        <v>2117</v>
      </c>
      <c r="B255" t="s">
        <v>60</v>
      </c>
      <c r="C255" t="s">
        <v>36</v>
      </c>
      <c r="D255" s="9" t="s">
        <v>31</v>
      </c>
      <c r="E255" s="9" t="s">
        <v>31</v>
      </c>
      <c r="F255" t="b">
        <f t="shared" si="9"/>
        <v>1</v>
      </c>
      <c r="G255" t="s">
        <v>3397</v>
      </c>
      <c r="H255" s="35" t="s">
        <v>31</v>
      </c>
      <c r="I255" t="b">
        <f t="shared" si="10"/>
        <v>1</v>
      </c>
      <c r="J255" s="24"/>
      <c r="K255" s="7" t="s">
        <v>2117</v>
      </c>
      <c r="L255" t="s">
        <v>60</v>
      </c>
      <c r="M255" t="s">
        <v>36</v>
      </c>
      <c r="N255" t="s">
        <v>31</v>
      </c>
      <c r="O255" t="s">
        <v>31</v>
      </c>
      <c r="P255" t="s">
        <v>31</v>
      </c>
      <c r="Q255" t="b">
        <f t="shared" si="11"/>
        <v>1</v>
      </c>
    </row>
    <row r="256" spans="1:17">
      <c r="A256" s="7" t="s">
        <v>2118</v>
      </c>
      <c r="B256" t="s">
        <v>29</v>
      </c>
      <c r="C256" t="s">
        <v>36</v>
      </c>
      <c r="D256" s="9" t="s">
        <v>31</v>
      </c>
      <c r="E256" s="9" t="s">
        <v>31</v>
      </c>
      <c r="F256" t="b">
        <f t="shared" si="9"/>
        <v>1</v>
      </c>
      <c r="H256" s="35" t="s">
        <v>31</v>
      </c>
      <c r="I256" t="b">
        <f t="shared" si="10"/>
        <v>1</v>
      </c>
      <c r="J256" s="24"/>
      <c r="K256" s="7" t="s">
        <v>2118</v>
      </c>
      <c r="L256" t="s">
        <v>29</v>
      </c>
      <c r="M256" t="s">
        <v>36</v>
      </c>
      <c r="N256" t="s">
        <v>31</v>
      </c>
      <c r="O256" t="s">
        <v>31</v>
      </c>
      <c r="P256" t="s">
        <v>31</v>
      </c>
      <c r="Q256" t="b">
        <f t="shared" si="11"/>
        <v>1</v>
      </c>
    </row>
    <row r="257" spans="1:17">
      <c r="A257" s="7" t="s">
        <v>2119</v>
      </c>
      <c r="B257" t="s">
        <v>29</v>
      </c>
      <c r="C257" t="s">
        <v>36</v>
      </c>
      <c r="D257" s="9" t="s">
        <v>31</v>
      </c>
      <c r="E257" s="9" t="s">
        <v>31</v>
      </c>
      <c r="F257" t="b">
        <f t="shared" si="9"/>
        <v>1</v>
      </c>
      <c r="H257" s="35" t="s">
        <v>31</v>
      </c>
      <c r="I257" t="b">
        <f t="shared" si="10"/>
        <v>1</v>
      </c>
      <c r="J257" s="24"/>
      <c r="K257" s="7" t="s">
        <v>2119</v>
      </c>
      <c r="L257" t="s">
        <v>29</v>
      </c>
      <c r="M257" t="s">
        <v>36</v>
      </c>
      <c r="N257" t="s">
        <v>31</v>
      </c>
      <c r="O257" t="s">
        <v>31</v>
      </c>
      <c r="P257" t="s">
        <v>31</v>
      </c>
      <c r="Q257" t="b">
        <f t="shared" si="11"/>
        <v>1</v>
      </c>
    </row>
    <row r="258" spans="1:17">
      <c r="A258" s="7" t="s">
        <v>2120</v>
      </c>
      <c r="B258" t="s">
        <v>29</v>
      </c>
      <c r="C258" t="s">
        <v>30</v>
      </c>
      <c r="D258" s="9" t="s">
        <v>31</v>
      </c>
      <c r="E258" s="9" t="s">
        <v>31</v>
      </c>
      <c r="F258" t="b">
        <f t="shared" si="9"/>
        <v>1</v>
      </c>
      <c r="H258" s="35" t="s">
        <v>31</v>
      </c>
      <c r="I258" t="b">
        <f t="shared" si="10"/>
        <v>1</v>
      </c>
      <c r="J258" s="24"/>
      <c r="K258" s="7" t="s">
        <v>2120</v>
      </c>
      <c r="L258" t="s">
        <v>29</v>
      </c>
      <c r="M258" t="s">
        <v>30</v>
      </c>
      <c r="N258" t="s">
        <v>31</v>
      </c>
      <c r="O258" t="s">
        <v>31</v>
      </c>
      <c r="P258" t="s">
        <v>31</v>
      </c>
      <c r="Q258" t="b">
        <f t="shared" si="11"/>
        <v>1</v>
      </c>
    </row>
    <row r="259" spans="1:17">
      <c r="A259" s="7" t="s">
        <v>2121</v>
      </c>
      <c r="B259" t="s">
        <v>29</v>
      </c>
      <c r="C259" t="s">
        <v>30</v>
      </c>
      <c r="D259" s="9" t="s">
        <v>31</v>
      </c>
      <c r="E259" s="9" t="s">
        <v>31</v>
      </c>
      <c r="F259" t="b">
        <f t="shared" ref="F259:F322" si="12">D259=E259</f>
        <v>1</v>
      </c>
      <c r="H259" s="35" t="s">
        <v>31</v>
      </c>
      <c r="I259" t="b">
        <f t="shared" ref="I259:I322" si="13">D259=H259</f>
        <v>1</v>
      </c>
      <c r="J259" s="24"/>
      <c r="K259" s="7" t="s">
        <v>2121</v>
      </c>
      <c r="L259" t="s">
        <v>29</v>
      </c>
      <c r="M259" t="s">
        <v>30</v>
      </c>
      <c r="N259" t="s">
        <v>31</v>
      </c>
      <c r="O259" t="s">
        <v>31</v>
      </c>
      <c r="P259" t="s">
        <v>31</v>
      </c>
      <c r="Q259" t="b">
        <f t="shared" ref="Q259:Q322" si="14">N259=O259</f>
        <v>1</v>
      </c>
    </row>
    <row r="260" spans="1:17">
      <c r="A260" s="7" t="s">
        <v>2122</v>
      </c>
      <c r="B260" t="s">
        <v>29</v>
      </c>
      <c r="C260" t="s">
        <v>30</v>
      </c>
      <c r="D260" s="9" t="s">
        <v>31</v>
      </c>
      <c r="E260" s="9" t="s">
        <v>31</v>
      </c>
      <c r="F260" t="b">
        <f t="shared" si="12"/>
        <v>1</v>
      </c>
      <c r="H260" s="35" t="s">
        <v>31</v>
      </c>
      <c r="I260" t="b">
        <f t="shared" si="13"/>
        <v>1</v>
      </c>
      <c r="J260" s="24"/>
      <c r="K260" s="7" t="s">
        <v>2122</v>
      </c>
      <c r="L260" t="s">
        <v>29</v>
      </c>
      <c r="M260" t="s">
        <v>30</v>
      </c>
      <c r="N260" t="s">
        <v>31</v>
      </c>
      <c r="O260" t="s">
        <v>31</v>
      </c>
      <c r="P260" t="s">
        <v>31</v>
      </c>
      <c r="Q260" t="b">
        <f t="shared" si="14"/>
        <v>1</v>
      </c>
    </row>
    <row r="261" spans="1:17">
      <c r="A261" s="7" t="s">
        <v>2123</v>
      </c>
      <c r="B261" t="s">
        <v>29</v>
      </c>
      <c r="C261" t="s">
        <v>30</v>
      </c>
      <c r="D261" s="9" t="s">
        <v>31</v>
      </c>
      <c r="E261" s="9" t="s">
        <v>31</v>
      </c>
      <c r="F261" t="b">
        <f t="shared" si="12"/>
        <v>1</v>
      </c>
      <c r="H261" s="35" t="s">
        <v>31</v>
      </c>
      <c r="I261" t="b">
        <f t="shared" si="13"/>
        <v>1</v>
      </c>
      <c r="J261" s="24"/>
      <c r="K261" s="7" t="s">
        <v>2123</v>
      </c>
      <c r="L261" t="s">
        <v>29</v>
      </c>
      <c r="M261" t="s">
        <v>30</v>
      </c>
      <c r="N261" t="s">
        <v>31</v>
      </c>
      <c r="O261" t="s">
        <v>31</v>
      </c>
      <c r="P261" t="s">
        <v>31</v>
      </c>
      <c r="Q261" t="b">
        <f t="shared" si="14"/>
        <v>1</v>
      </c>
    </row>
    <row r="262" spans="1:17">
      <c r="A262" s="7" t="s">
        <v>2124</v>
      </c>
      <c r="B262" t="s">
        <v>29</v>
      </c>
      <c r="C262" t="s">
        <v>30</v>
      </c>
      <c r="D262" s="9" t="s">
        <v>31</v>
      </c>
      <c r="E262" s="9" t="s">
        <v>31</v>
      </c>
      <c r="F262" t="b">
        <f t="shared" si="12"/>
        <v>1</v>
      </c>
      <c r="H262" s="35" t="s">
        <v>31</v>
      </c>
      <c r="I262" t="b">
        <f t="shared" si="13"/>
        <v>1</v>
      </c>
      <c r="J262" s="24"/>
      <c r="K262" s="7" t="s">
        <v>2124</v>
      </c>
      <c r="L262" t="s">
        <v>29</v>
      </c>
      <c r="M262" t="s">
        <v>30</v>
      </c>
      <c r="N262" t="s">
        <v>31</v>
      </c>
      <c r="O262" t="s">
        <v>31</v>
      </c>
      <c r="P262" t="s">
        <v>31</v>
      </c>
      <c r="Q262" t="b">
        <f t="shared" si="14"/>
        <v>1</v>
      </c>
    </row>
    <row r="263" spans="1:17">
      <c r="A263" s="7" t="s">
        <v>2125</v>
      </c>
      <c r="B263" t="s">
        <v>29</v>
      </c>
      <c r="C263" t="s">
        <v>30</v>
      </c>
      <c r="D263" s="9" t="s">
        <v>31</v>
      </c>
      <c r="E263" s="9" t="s">
        <v>31</v>
      </c>
      <c r="F263" t="b">
        <f t="shared" si="12"/>
        <v>1</v>
      </c>
      <c r="H263" s="35" t="s">
        <v>31</v>
      </c>
      <c r="I263" t="b">
        <f t="shared" si="13"/>
        <v>1</v>
      </c>
      <c r="J263" s="24"/>
      <c r="K263" s="7" t="s">
        <v>2125</v>
      </c>
      <c r="L263" t="s">
        <v>29</v>
      </c>
      <c r="M263" t="s">
        <v>30</v>
      </c>
      <c r="N263" t="s">
        <v>31</v>
      </c>
      <c r="O263" t="s">
        <v>31</v>
      </c>
      <c r="P263" t="s">
        <v>31</v>
      </c>
      <c r="Q263" t="b">
        <f t="shared" si="14"/>
        <v>1</v>
      </c>
    </row>
    <row r="264" spans="1:17">
      <c r="A264" s="7" t="s">
        <v>2126</v>
      </c>
      <c r="B264" t="s">
        <v>29</v>
      </c>
      <c r="C264" t="s">
        <v>30</v>
      </c>
      <c r="D264" s="9" t="s">
        <v>31</v>
      </c>
      <c r="E264" s="9" t="s">
        <v>31</v>
      </c>
      <c r="F264" t="b">
        <f t="shared" si="12"/>
        <v>1</v>
      </c>
      <c r="H264" s="35" t="s">
        <v>31</v>
      </c>
      <c r="I264" t="b">
        <f t="shared" si="13"/>
        <v>1</v>
      </c>
      <c r="J264" s="24"/>
      <c r="K264" s="7" t="s">
        <v>2126</v>
      </c>
      <c r="L264" t="s">
        <v>29</v>
      </c>
      <c r="M264" t="s">
        <v>30</v>
      </c>
      <c r="N264" t="s">
        <v>31</v>
      </c>
      <c r="O264" t="s">
        <v>31</v>
      </c>
      <c r="P264" t="s">
        <v>31</v>
      </c>
      <c r="Q264" t="b">
        <f t="shared" si="14"/>
        <v>1</v>
      </c>
    </row>
    <row r="265" spans="1:17">
      <c r="A265" s="7" t="s">
        <v>2127</v>
      </c>
      <c r="B265" t="s">
        <v>29</v>
      </c>
      <c r="C265" t="s">
        <v>30</v>
      </c>
      <c r="D265" s="9" t="s">
        <v>31</v>
      </c>
      <c r="E265" s="9" t="s">
        <v>31</v>
      </c>
      <c r="F265" t="b">
        <f t="shared" si="12"/>
        <v>1</v>
      </c>
      <c r="H265" s="35" t="s">
        <v>31</v>
      </c>
      <c r="I265" t="b">
        <f t="shared" si="13"/>
        <v>1</v>
      </c>
      <c r="J265" s="24"/>
      <c r="K265" s="7" t="s">
        <v>2127</v>
      </c>
      <c r="L265" t="s">
        <v>29</v>
      </c>
      <c r="M265" t="s">
        <v>30</v>
      </c>
      <c r="N265" t="s">
        <v>31</v>
      </c>
      <c r="O265" t="s">
        <v>31</v>
      </c>
      <c r="P265" t="s">
        <v>31</v>
      </c>
      <c r="Q265" t="b">
        <f t="shared" si="14"/>
        <v>1</v>
      </c>
    </row>
    <row r="266" spans="1:17">
      <c r="A266" s="7" t="s">
        <v>2128</v>
      </c>
      <c r="B266" t="s">
        <v>29</v>
      </c>
      <c r="C266" t="s">
        <v>30</v>
      </c>
      <c r="D266" s="9" t="s">
        <v>31</v>
      </c>
      <c r="E266" s="9" t="s">
        <v>31</v>
      </c>
      <c r="F266" t="b">
        <f t="shared" si="12"/>
        <v>1</v>
      </c>
      <c r="H266" s="35" t="s">
        <v>31</v>
      </c>
      <c r="I266" t="b">
        <f t="shared" si="13"/>
        <v>1</v>
      </c>
      <c r="J266" s="24"/>
      <c r="K266" s="7" t="s">
        <v>2128</v>
      </c>
      <c r="L266" t="s">
        <v>29</v>
      </c>
      <c r="M266" t="s">
        <v>30</v>
      </c>
      <c r="N266" t="s">
        <v>31</v>
      </c>
      <c r="O266" t="s">
        <v>31</v>
      </c>
      <c r="P266" t="s">
        <v>31</v>
      </c>
      <c r="Q266" t="b">
        <f t="shared" si="14"/>
        <v>1</v>
      </c>
    </row>
    <row r="267" spans="1:17">
      <c r="A267" s="7" t="s">
        <v>2129</v>
      </c>
      <c r="B267" t="s">
        <v>29</v>
      </c>
      <c r="C267" t="s">
        <v>36</v>
      </c>
      <c r="D267" s="9" t="s">
        <v>31</v>
      </c>
      <c r="E267" s="9" t="s">
        <v>31</v>
      </c>
      <c r="F267" t="b">
        <f t="shared" si="12"/>
        <v>1</v>
      </c>
      <c r="H267" s="35" t="s">
        <v>31</v>
      </c>
      <c r="I267" t="b">
        <f t="shared" si="13"/>
        <v>1</v>
      </c>
      <c r="J267" s="24"/>
      <c r="K267" s="7" t="s">
        <v>2129</v>
      </c>
      <c r="L267" t="s">
        <v>29</v>
      </c>
      <c r="M267" t="s">
        <v>36</v>
      </c>
      <c r="N267" t="s">
        <v>31</v>
      </c>
      <c r="O267" t="s">
        <v>31</v>
      </c>
      <c r="P267" t="s">
        <v>31</v>
      </c>
      <c r="Q267" t="b">
        <f t="shared" si="14"/>
        <v>1</v>
      </c>
    </row>
    <row r="268" spans="1:17">
      <c r="A268" s="7" t="s">
        <v>2130</v>
      </c>
      <c r="B268" t="s">
        <v>29</v>
      </c>
      <c r="C268" t="s">
        <v>30</v>
      </c>
      <c r="D268" s="9" t="s">
        <v>31</v>
      </c>
      <c r="E268" s="9" t="s">
        <v>31</v>
      </c>
      <c r="F268" t="b">
        <f t="shared" si="12"/>
        <v>1</v>
      </c>
      <c r="H268" s="35" t="s">
        <v>31</v>
      </c>
      <c r="I268" t="b">
        <f t="shared" si="13"/>
        <v>1</v>
      </c>
      <c r="J268" s="24"/>
      <c r="K268" s="7" t="s">
        <v>2130</v>
      </c>
      <c r="L268" t="s">
        <v>29</v>
      </c>
      <c r="M268" t="s">
        <v>30</v>
      </c>
      <c r="N268" t="s">
        <v>31</v>
      </c>
      <c r="O268" t="s">
        <v>31</v>
      </c>
      <c r="P268" t="s">
        <v>31</v>
      </c>
      <c r="Q268" t="b">
        <f t="shared" si="14"/>
        <v>1</v>
      </c>
    </row>
    <row r="269" spans="1:17">
      <c r="A269" s="7" t="s">
        <v>2131</v>
      </c>
      <c r="B269" t="s">
        <v>29</v>
      </c>
      <c r="C269" t="s">
        <v>30</v>
      </c>
      <c r="D269" s="9" t="s">
        <v>31</v>
      </c>
      <c r="E269" s="9" t="s">
        <v>31</v>
      </c>
      <c r="F269" t="b">
        <f t="shared" si="12"/>
        <v>1</v>
      </c>
      <c r="H269" s="35" t="s">
        <v>31</v>
      </c>
      <c r="I269" t="b">
        <f t="shared" si="13"/>
        <v>1</v>
      </c>
      <c r="J269" s="24"/>
      <c r="K269" s="7" t="s">
        <v>2131</v>
      </c>
      <c r="L269" t="s">
        <v>29</v>
      </c>
      <c r="M269" t="s">
        <v>30</v>
      </c>
      <c r="N269" t="s">
        <v>31</v>
      </c>
      <c r="O269" t="s">
        <v>31</v>
      </c>
      <c r="P269" t="s">
        <v>31</v>
      </c>
      <c r="Q269" t="b">
        <f t="shared" si="14"/>
        <v>1</v>
      </c>
    </row>
    <row r="270" spans="1:17">
      <c r="A270" s="7" t="s">
        <v>2132</v>
      </c>
      <c r="B270" t="s">
        <v>29</v>
      </c>
      <c r="C270" t="s">
        <v>30</v>
      </c>
      <c r="D270" s="9" t="s">
        <v>31</v>
      </c>
      <c r="E270" s="9" t="s">
        <v>31</v>
      </c>
      <c r="F270" t="b">
        <f t="shared" si="12"/>
        <v>1</v>
      </c>
      <c r="H270" s="35" t="s">
        <v>31</v>
      </c>
      <c r="I270" t="b">
        <f t="shared" si="13"/>
        <v>1</v>
      </c>
      <c r="J270" s="24"/>
      <c r="K270" s="7" t="s">
        <v>2132</v>
      </c>
      <c r="L270" t="s">
        <v>29</v>
      </c>
      <c r="M270" t="s">
        <v>30</v>
      </c>
      <c r="N270" t="s">
        <v>31</v>
      </c>
      <c r="O270" t="s">
        <v>31</v>
      </c>
      <c r="P270" t="s">
        <v>31</v>
      </c>
      <c r="Q270" t="b">
        <f t="shared" si="14"/>
        <v>1</v>
      </c>
    </row>
    <row r="271" spans="1:17">
      <c r="A271" s="7" t="s">
        <v>2133</v>
      </c>
      <c r="B271" t="s">
        <v>29</v>
      </c>
      <c r="C271" t="s">
        <v>30</v>
      </c>
      <c r="D271" s="9" t="s">
        <v>31</v>
      </c>
      <c r="E271" s="9" t="s">
        <v>31</v>
      </c>
      <c r="F271" t="b">
        <f t="shared" si="12"/>
        <v>1</v>
      </c>
      <c r="H271" s="35" t="s">
        <v>31</v>
      </c>
      <c r="I271" t="b">
        <f t="shared" si="13"/>
        <v>1</v>
      </c>
      <c r="J271" s="24"/>
      <c r="K271" s="7" t="s">
        <v>2133</v>
      </c>
      <c r="L271" t="s">
        <v>29</v>
      </c>
      <c r="M271" t="s">
        <v>30</v>
      </c>
      <c r="N271" t="s">
        <v>31</v>
      </c>
      <c r="O271" t="s">
        <v>31</v>
      </c>
      <c r="P271" t="s">
        <v>31</v>
      </c>
      <c r="Q271" t="b">
        <f t="shared" si="14"/>
        <v>1</v>
      </c>
    </row>
    <row r="272" spans="1:17">
      <c r="A272" s="7" t="s">
        <v>2134</v>
      </c>
      <c r="B272" t="s">
        <v>54</v>
      </c>
      <c r="C272" t="s">
        <v>36</v>
      </c>
      <c r="D272" s="9" t="s">
        <v>31</v>
      </c>
      <c r="E272" s="9" t="s">
        <v>31</v>
      </c>
      <c r="F272" t="b">
        <f t="shared" si="12"/>
        <v>1</v>
      </c>
      <c r="H272" s="35" t="s">
        <v>31</v>
      </c>
      <c r="I272" t="b">
        <f t="shared" si="13"/>
        <v>1</v>
      </c>
      <c r="J272" s="24"/>
      <c r="K272" s="7" t="s">
        <v>2134</v>
      </c>
      <c r="L272" t="s">
        <v>54</v>
      </c>
      <c r="M272" t="s">
        <v>36</v>
      </c>
      <c r="N272" t="s">
        <v>31</v>
      </c>
      <c r="O272" t="s">
        <v>31</v>
      </c>
      <c r="P272" t="s">
        <v>31</v>
      </c>
      <c r="Q272" t="b">
        <f t="shared" si="14"/>
        <v>1</v>
      </c>
    </row>
    <row r="273" spans="1:17">
      <c r="A273" s="7" t="s">
        <v>2135</v>
      </c>
      <c r="B273" t="s">
        <v>29</v>
      </c>
      <c r="C273" t="s">
        <v>36</v>
      </c>
      <c r="D273" s="9" t="s">
        <v>31</v>
      </c>
      <c r="E273" s="9" t="s">
        <v>31</v>
      </c>
      <c r="F273" t="b">
        <f t="shared" si="12"/>
        <v>1</v>
      </c>
      <c r="H273" s="35" t="s">
        <v>31</v>
      </c>
      <c r="I273" t="b">
        <f t="shared" si="13"/>
        <v>1</v>
      </c>
      <c r="J273" s="24"/>
      <c r="K273" s="7" t="s">
        <v>2135</v>
      </c>
      <c r="L273" t="s">
        <v>29</v>
      </c>
      <c r="M273" t="s">
        <v>36</v>
      </c>
      <c r="N273" t="s">
        <v>31</v>
      </c>
      <c r="O273" t="s">
        <v>31</v>
      </c>
      <c r="P273" t="s">
        <v>31</v>
      </c>
      <c r="Q273" t="b">
        <f t="shared" si="14"/>
        <v>1</v>
      </c>
    </row>
    <row r="274" spans="1:17">
      <c r="A274" s="7" t="s">
        <v>2136</v>
      </c>
      <c r="B274" t="s">
        <v>29</v>
      </c>
      <c r="C274" t="s">
        <v>30</v>
      </c>
      <c r="D274" s="9" t="s">
        <v>31</v>
      </c>
      <c r="E274" s="9" t="s">
        <v>31</v>
      </c>
      <c r="F274" t="b">
        <f t="shared" si="12"/>
        <v>1</v>
      </c>
      <c r="H274" s="35" t="s">
        <v>31</v>
      </c>
      <c r="I274" t="b">
        <f t="shared" si="13"/>
        <v>1</v>
      </c>
      <c r="J274" s="24"/>
      <c r="K274" s="7" t="s">
        <v>2136</v>
      </c>
      <c r="L274" t="s">
        <v>29</v>
      </c>
      <c r="M274" t="s">
        <v>30</v>
      </c>
      <c r="N274" t="s">
        <v>31</v>
      </c>
      <c r="O274" t="s">
        <v>31</v>
      </c>
      <c r="P274" t="s">
        <v>31</v>
      </c>
      <c r="Q274" t="b">
        <f t="shared" si="14"/>
        <v>1</v>
      </c>
    </row>
    <row r="275" spans="1:17">
      <c r="A275" s="7" t="s">
        <v>2137</v>
      </c>
      <c r="B275" t="s">
        <v>29</v>
      </c>
      <c r="C275" t="s">
        <v>36</v>
      </c>
      <c r="D275" s="9" t="s">
        <v>31</v>
      </c>
      <c r="E275" s="9" t="s">
        <v>31</v>
      </c>
      <c r="F275" t="b">
        <f t="shared" si="12"/>
        <v>1</v>
      </c>
      <c r="H275" s="35" t="s">
        <v>31</v>
      </c>
      <c r="I275" t="b">
        <f t="shared" si="13"/>
        <v>1</v>
      </c>
      <c r="J275" s="24"/>
      <c r="K275" s="7" t="s">
        <v>2137</v>
      </c>
      <c r="L275" t="s">
        <v>29</v>
      </c>
      <c r="M275" t="s">
        <v>36</v>
      </c>
      <c r="N275" t="s">
        <v>31</v>
      </c>
      <c r="O275" t="s">
        <v>31</v>
      </c>
      <c r="P275" t="s">
        <v>31</v>
      </c>
      <c r="Q275" t="b">
        <f t="shared" si="14"/>
        <v>1</v>
      </c>
    </row>
    <row r="276" spans="1:17">
      <c r="A276" s="7" t="s">
        <v>2138</v>
      </c>
      <c r="B276" t="s">
        <v>29</v>
      </c>
      <c r="C276" t="s">
        <v>36</v>
      </c>
      <c r="D276" s="9" t="s">
        <v>31</v>
      </c>
      <c r="E276" s="9" t="s">
        <v>31</v>
      </c>
      <c r="F276" t="b">
        <f t="shared" si="12"/>
        <v>1</v>
      </c>
      <c r="H276" s="35" t="s">
        <v>31</v>
      </c>
      <c r="I276" t="b">
        <f t="shared" si="13"/>
        <v>1</v>
      </c>
      <c r="J276" s="24"/>
      <c r="K276" s="7" t="s">
        <v>2138</v>
      </c>
      <c r="L276" t="s">
        <v>29</v>
      </c>
      <c r="M276" t="s">
        <v>36</v>
      </c>
      <c r="N276" t="s">
        <v>31</v>
      </c>
      <c r="O276" t="s">
        <v>31</v>
      </c>
      <c r="P276" t="s">
        <v>31</v>
      </c>
      <c r="Q276" t="b">
        <f t="shared" si="14"/>
        <v>1</v>
      </c>
    </row>
    <row r="277" spans="1:17">
      <c r="A277" s="7" t="s">
        <v>2139</v>
      </c>
      <c r="B277" t="s">
        <v>29</v>
      </c>
      <c r="C277" t="s">
        <v>36</v>
      </c>
      <c r="D277" s="9" t="s">
        <v>31</v>
      </c>
      <c r="E277" s="9" t="s">
        <v>31</v>
      </c>
      <c r="F277" t="b">
        <f t="shared" si="12"/>
        <v>1</v>
      </c>
      <c r="H277" s="35" t="s">
        <v>31</v>
      </c>
      <c r="I277" t="b">
        <f t="shared" si="13"/>
        <v>1</v>
      </c>
      <c r="J277" s="24"/>
      <c r="K277" s="7" t="s">
        <v>2139</v>
      </c>
      <c r="L277" t="s">
        <v>29</v>
      </c>
      <c r="M277" t="s">
        <v>36</v>
      </c>
      <c r="N277" t="s">
        <v>31</v>
      </c>
      <c r="O277" t="s">
        <v>31</v>
      </c>
      <c r="P277" t="s">
        <v>31</v>
      </c>
      <c r="Q277" t="b">
        <f t="shared" si="14"/>
        <v>1</v>
      </c>
    </row>
    <row r="278" spans="1:17">
      <c r="A278" s="7" t="s">
        <v>2140</v>
      </c>
      <c r="B278" t="s">
        <v>29</v>
      </c>
      <c r="C278" t="s">
        <v>30</v>
      </c>
      <c r="D278" s="9" t="s">
        <v>31</v>
      </c>
      <c r="E278" s="9" t="s">
        <v>31</v>
      </c>
      <c r="F278" t="b">
        <f t="shared" si="12"/>
        <v>1</v>
      </c>
      <c r="H278" s="35" t="s">
        <v>31</v>
      </c>
      <c r="I278" t="b">
        <f t="shared" si="13"/>
        <v>1</v>
      </c>
      <c r="J278" s="24"/>
      <c r="K278" s="7" t="s">
        <v>2140</v>
      </c>
      <c r="L278" t="s">
        <v>29</v>
      </c>
      <c r="M278" t="s">
        <v>30</v>
      </c>
      <c r="N278" t="s">
        <v>31</v>
      </c>
      <c r="O278" t="s">
        <v>31</v>
      </c>
      <c r="P278" t="s">
        <v>31</v>
      </c>
      <c r="Q278" t="b">
        <f t="shared" si="14"/>
        <v>1</v>
      </c>
    </row>
    <row r="279" spans="1:17">
      <c r="A279" s="7" t="s">
        <v>2141</v>
      </c>
      <c r="B279" t="s">
        <v>29</v>
      </c>
      <c r="C279" t="s">
        <v>36</v>
      </c>
      <c r="D279" s="9" t="s">
        <v>31</v>
      </c>
      <c r="E279" s="9" t="s">
        <v>31</v>
      </c>
      <c r="F279" t="b">
        <f t="shared" si="12"/>
        <v>1</v>
      </c>
      <c r="H279" s="35" t="s">
        <v>31</v>
      </c>
      <c r="I279" t="b">
        <f t="shared" si="13"/>
        <v>1</v>
      </c>
      <c r="J279" s="24"/>
      <c r="K279" s="7" t="s">
        <v>2141</v>
      </c>
      <c r="L279" t="s">
        <v>29</v>
      </c>
      <c r="M279" t="s">
        <v>36</v>
      </c>
      <c r="N279" t="s">
        <v>31</v>
      </c>
      <c r="O279" t="s">
        <v>31</v>
      </c>
      <c r="P279" t="s">
        <v>31</v>
      </c>
      <c r="Q279" t="b">
        <f t="shared" si="14"/>
        <v>1</v>
      </c>
    </row>
    <row r="280" spans="1:17">
      <c r="A280" s="7" t="s">
        <v>2142</v>
      </c>
      <c r="B280" t="s">
        <v>29</v>
      </c>
      <c r="C280" t="s">
        <v>36</v>
      </c>
      <c r="D280" s="9" t="s">
        <v>31</v>
      </c>
      <c r="E280" s="9" t="s">
        <v>37</v>
      </c>
      <c r="F280" t="b">
        <f t="shared" si="12"/>
        <v>0</v>
      </c>
      <c r="G280" t="s">
        <v>3394</v>
      </c>
      <c r="H280" s="35" t="s">
        <v>31</v>
      </c>
      <c r="I280" t="b">
        <f t="shared" si="13"/>
        <v>1</v>
      </c>
      <c r="J280" s="24"/>
      <c r="K280" s="7" t="s">
        <v>2142</v>
      </c>
      <c r="L280" t="s">
        <v>29</v>
      </c>
      <c r="M280" t="s">
        <v>36</v>
      </c>
      <c r="N280" t="s">
        <v>31</v>
      </c>
      <c r="O280" t="s">
        <v>31</v>
      </c>
      <c r="P280" t="s">
        <v>31</v>
      </c>
      <c r="Q280" t="b">
        <f t="shared" si="14"/>
        <v>1</v>
      </c>
    </row>
    <row r="281" spans="1:17">
      <c r="A281" s="7" t="s">
        <v>2143</v>
      </c>
      <c r="B281" t="s">
        <v>54</v>
      </c>
      <c r="C281" t="s">
        <v>36</v>
      </c>
      <c r="D281" s="9" t="s">
        <v>31</v>
      </c>
      <c r="E281" s="9" t="s">
        <v>31</v>
      </c>
      <c r="F281" t="b">
        <f t="shared" si="12"/>
        <v>1</v>
      </c>
      <c r="H281" s="35" t="s">
        <v>31</v>
      </c>
      <c r="I281" t="b">
        <f t="shared" si="13"/>
        <v>1</v>
      </c>
      <c r="J281" s="24"/>
      <c r="K281" s="7" t="s">
        <v>2143</v>
      </c>
      <c r="L281" t="s">
        <v>54</v>
      </c>
      <c r="M281" t="s">
        <v>36</v>
      </c>
      <c r="N281" t="s">
        <v>31</v>
      </c>
      <c r="O281" t="s">
        <v>31</v>
      </c>
      <c r="P281" t="s">
        <v>31</v>
      </c>
      <c r="Q281" t="b">
        <f t="shared" si="14"/>
        <v>1</v>
      </c>
    </row>
    <row r="282" spans="1:17">
      <c r="A282" s="7" t="s">
        <v>2144</v>
      </c>
      <c r="B282" t="s">
        <v>2145</v>
      </c>
      <c r="C282" t="s">
        <v>36</v>
      </c>
      <c r="D282" s="9" t="s">
        <v>2271</v>
      </c>
      <c r="E282" s="9" t="s">
        <v>2271</v>
      </c>
      <c r="F282" t="b">
        <f t="shared" si="12"/>
        <v>1</v>
      </c>
      <c r="H282" s="35" t="s">
        <v>2271</v>
      </c>
      <c r="I282" t="b">
        <f t="shared" si="13"/>
        <v>1</v>
      </c>
      <c r="J282" s="24"/>
      <c r="K282" s="7" t="s">
        <v>2144</v>
      </c>
      <c r="L282" t="s">
        <v>2145</v>
      </c>
      <c r="M282" t="s">
        <v>36</v>
      </c>
      <c r="N282" t="s">
        <v>49</v>
      </c>
      <c r="O282" t="s">
        <v>49</v>
      </c>
      <c r="P282" t="s">
        <v>31</v>
      </c>
      <c r="Q282" t="b">
        <f t="shared" si="14"/>
        <v>1</v>
      </c>
    </row>
    <row r="283" spans="1:17">
      <c r="A283" s="7" t="s">
        <v>2146</v>
      </c>
      <c r="B283" t="s">
        <v>35</v>
      </c>
      <c r="C283" t="s">
        <v>36</v>
      </c>
      <c r="D283" s="9" t="s">
        <v>31</v>
      </c>
      <c r="E283" s="9" t="s">
        <v>31</v>
      </c>
      <c r="F283" t="b">
        <f t="shared" si="12"/>
        <v>1</v>
      </c>
      <c r="H283" s="35" t="s">
        <v>31</v>
      </c>
      <c r="I283" t="b">
        <f t="shared" si="13"/>
        <v>1</v>
      </c>
      <c r="J283" s="24"/>
      <c r="K283" s="7" t="s">
        <v>2146</v>
      </c>
      <c r="L283" t="s">
        <v>35</v>
      </c>
      <c r="M283" t="s">
        <v>36</v>
      </c>
      <c r="N283" t="s">
        <v>31</v>
      </c>
      <c r="O283" t="s">
        <v>31</v>
      </c>
      <c r="P283" t="s">
        <v>31</v>
      </c>
      <c r="Q283" t="b">
        <f t="shared" si="14"/>
        <v>1</v>
      </c>
    </row>
    <row r="284" spans="1:17">
      <c r="A284" s="7" t="s">
        <v>2147</v>
      </c>
      <c r="B284" t="s">
        <v>29</v>
      </c>
      <c r="C284" t="s">
        <v>36</v>
      </c>
      <c r="D284" s="9" t="s">
        <v>31</v>
      </c>
      <c r="E284" s="9" t="s">
        <v>31</v>
      </c>
      <c r="F284" t="b">
        <f t="shared" si="12"/>
        <v>1</v>
      </c>
      <c r="H284" s="35" t="s">
        <v>31</v>
      </c>
      <c r="I284" t="b">
        <f t="shared" si="13"/>
        <v>1</v>
      </c>
      <c r="J284" s="24"/>
      <c r="K284" s="7" t="s">
        <v>2147</v>
      </c>
      <c r="L284" t="s">
        <v>29</v>
      </c>
      <c r="M284" t="s">
        <v>36</v>
      </c>
      <c r="N284" t="s">
        <v>31</v>
      </c>
      <c r="O284" t="s">
        <v>31</v>
      </c>
      <c r="P284" t="s">
        <v>31</v>
      </c>
      <c r="Q284" t="b">
        <f t="shared" si="14"/>
        <v>1</v>
      </c>
    </row>
    <row r="285" spans="1:17">
      <c r="A285" s="7" t="s">
        <v>2148</v>
      </c>
      <c r="B285" t="s">
        <v>54</v>
      </c>
      <c r="C285" t="s">
        <v>36</v>
      </c>
      <c r="D285" s="9" t="s">
        <v>31</v>
      </c>
      <c r="E285" s="9" t="s">
        <v>31</v>
      </c>
      <c r="F285" t="b">
        <f t="shared" si="12"/>
        <v>1</v>
      </c>
      <c r="H285" s="35" t="s">
        <v>31</v>
      </c>
      <c r="I285" t="b">
        <f t="shared" si="13"/>
        <v>1</v>
      </c>
      <c r="J285" s="24"/>
      <c r="K285" s="7" t="s">
        <v>2148</v>
      </c>
      <c r="L285" t="s">
        <v>54</v>
      </c>
      <c r="M285" t="s">
        <v>36</v>
      </c>
      <c r="N285" t="s">
        <v>31</v>
      </c>
      <c r="O285" t="s">
        <v>31</v>
      </c>
      <c r="P285" t="s">
        <v>31</v>
      </c>
      <c r="Q285" t="b">
        <f t="shared" si="14"/>
        <v>1</v>
      </c>
    </row>
    <row r="286" spans="1:17">
      <c r="A286" s="7" t="s">
        <v>2149</v>
      </c>
      <c r="B286" t="s">
        <v>54</v>
      </c>
      <c r="C286" t="s">
        <v>36</v>
      </c>
      <c r="D286" s="9" t="s">
        <v>31</v>
      </c>
      <c r="E286" s="9" t="s">
        <v>31</v>
      </c>
      <c r="F286" t="b">
        <f t="shared" si="12"/>
        <v>1</v>
      </c>
      <c r="H286" s="35" t="s">
        <v>31</v>
      </c>
      <c r="I286" t="b">
        <f t="shared" si="13"/>
        <v>1</v>
      </c>
      <c r="J286" s="24"/>
      <c r="K286" s="7" t="s">
        <v>2149</v>
      </c>
      <c r="L286" t="s">
        <v>54</v>
      </c>
      <c r="M286" t="s">
        <v>36</v>
      </c>
      <c r="N286" t="s">
        <v>31</v>
      </c>
      <c r="O286" t="s">
        <v>31</v>
      </c>
      <c r="P286" t="s">
        <v>31</v>
      </c>
      <c r="Q286" t="b">
        <f t="shared" si="14"/>
        <v>1</v>
      </c>
    </row>
    <row r="287" spans="1:17">
      <c r="A287" s="7" t="s">
        <v>2150</v>
      </c>
      <c r="B287" t="s">
        <v>42</v>
      </c>
      <c r="C287" t="s">
        <v>36</v>
      </c>
      <c r="D287" s="9" t="s">
        <v>31</v>
      </c>
      <c r="E287" s="9" t="s">
        <v>31</v>
      </c>
      <c r="F287" t="b">
        <f t="shared" si="12"/>
        <v>1</v>
      </c>
      <c r="H287" s="35" t="s">
        <v>31</v>
      </c>
      <c r="I287" t="b">
        <f t="shared" si="13"/>
        <v>1</v>
      </c>
      <c r="J287" s="24"/>
      <c r="K287" s="7" t="s">
        <v>2150</v>
      </c>
      <c r="L287" t="s">
        <v>42</v>
      </c>
      <c r="M287" t="s">
        <v>36</v>
      </c>
      <c r="N287" t="s">
        <v>31</v>
      </c>
      <c r="O287" t="s">
        <v>31</v>
      </c>
      <c r="P287" t="s">
        <v>31</v>
      </c>
      <c r="Q287" t="b">
        <f t="shared" si="14"/>
        <v>1</v>
      </c>
    </row>
    <row r="288" spans="1:17">
      <c r="A288" s="7" t="s">
        <v>2151</v>
      </c>
      <c r="B288" t="s">
        <v>29</v>
      </c>
      <c r="C288" t="s">
        <v>30</v>
      </c>
      <c r="D288" s="9" t="s">
        <v>31</v>
      </c>
      <c r="E288" s="9" t="s">
        <v>31</v>
      </c>
      <c r="F288" t="b">
        <f t="shared" si="12"/>
        <v>1</v>
      </c>
      <c r="H288" s="35" t="s">
        <v>31</v>
      </c>
      <c r="I288" t="b">
        <f t="shared" si="13"/>
        <v>1</v>
      </c>
      <c r="J288" s="24"/>
      <c r="K288" s="7" t="s">
        <v>2151</v>
      </c>
      <c r="L288" t="s">
        <v>29</v>
      </c>
      <c r="M288" t="s">
        <v>30</v>
      </c>
      <c r="N288" t="s">
        <v>31</v>
      </c>
      <c r="O288" t="s">
        <v>31</v>
      </c>
      <c r="P288" t="s">
        <v>31</v>
      </c>
      <c r="Q288" t="b">
        <f t="shared" si="14"/>
        <v>1</v>
      </c>
    </row>
    <row r="289" spans="1:24">
      <c r="A289" s="7" t="s">
        <v>2152</v>
      </c>
      <c r="B289" t="s">
        <v>29</v>
      </c>
      <c r="C289" t="s">
        <v>36</v>
      </c>
      <c r="D289" s="9" t="s">
        <v>31</v>
      </c>
      <c r="E289" s="9" t="s">
        <v>31</v>
      </c>
      <c r="F289" t="b">
        <f t="shared" si="12"/>
        <v>1</v>
      </c>
      <c r="H289" s="35" t="s">
        <v>31</v>
      </c>
      <c r="I289" t="b">
        <f t="shared" si="13"/>
        <v>1</v>
      </c>
      <c r="J289" s="24"/>
      <c r="K289" s="7" t="s">
        <v>2152</v>
      </c>
      <c r="L289" t="s">
        <v>29</v>
      </c>
      <c r="M289" t="s">
        <v>36</v>
      </c>
      <c r="N289" t="s">
        <v>31</v>
      </c>
      <c r="O289" t="s">
        <v>31</v>
      </c>
      <c r="P289" t="s">
        <v>31</v>
      </c>
      <c r="Q289" t="b">
        <f t="shared" si="14"/>
        <v>1</v>
      </c>
    </row>
    <row r="290" spans="1:24">
      <c r="A290" s="7" t="s">
        <v>2153</v>
      </c>
      <c r="B290" t="s">
        <v>35</v>
      </c>
      <c r="C290" t="s">
        <v>36</v>
      </c>
      <c r="D290" s="9" t="s">
        <v>31</v>
      </c>
      <c r="E290" s="9" t="s">
        <v>31</v>
      </c>
      <c r="F290" t="b">
        <f t="shared" si="12"/>
        <v>1</v>
      </c>
      <c r="H290" s="35" t="s">
        <v>31</v>
      </c>
      <c r="I290" t="b">
        <f t="shared" si="13"/>
        <v>1</v>
      </c>
      <c r="J290" s="24"/>
      <c r="K290" s="7" t="s">
        <v>2153</v>
      </c>
      <c r="L290" t="s">
        <v>35</v>
      </c>
      <c r="M290" t="s">
        <v>36</v>
      </c>
      <c r="N290" t="s">
        <v>31</v>
      </c>
      <c r="O290" t="s">
        <v>31</v>
      </c>
      <c r="P290" t="s">
        <v>31</v>
      </c>
      <c r="Q290" t="b">
        <f t="shared" si="14"/>
        <v>1</v>
      </c>
    </row>
    <row r="291" spans="1:24">
      <c r="A291" s="7" t="s">
        <v>2154</v>
      </c>
      <c r="B291" t="s">
        <v>29</v>
      </c>
      <c r="C291" t="s">
        <v>36</v>
      </c>
      <c r="D291" s="9" t="s">
        <v>31</v>
      </c>
      <c r="E291" s="9" t="s">
        <v>31</v>
      </c>
      <c r="F291" t="b">
        <f t="shared" si="12"/>
        <v>1</v>
      </c>
      <c r="H291" s="35" t="s">
        <v>31</v>
      </c>
      <c r="I291" t="b">
        <f t="shared" si="13"/>
        <v>1</v>
      </c>
      <c r="J291" s="24"/>
      <c r="K291" s="7" t="s">
        <v>2154</v>
      </c>
      <c r="L291" t="s">
        <v>29</v>
      </c>
      <c r="M291" t="s">
        <v>36</v>
      </c>
      <c r="N291" t="s">
        <v>31</v>
      </c>
      <c r="O291" t="s">
        <v>31</v>
      </c>
      <c r="P291" t="s">
        <v>31</v>
      </c>
      <c r="Q291" t="b">
        <f t="shared" si="14"/>
        <v>1</v>
      </c>
    </row>
    <row r="292" spans="1:24">
      <c r="A292" s="7" t="s">
        <v>2155</v>
      </c>
      <c r="B292" t="s">
        <v>29</v>
      </c>
      <c r="C292" t="s">
        <v>30</v>
      </c>
      <c r="D292" s="9" t="s">
        <v>31</v>
      </c>
      <c r="E292" s="9" t="s">
        <v>31</v>
      </c>
      <c r="F292" t="b">
        <f t="shared" si="12"/>
        <v>1</v>
      </c>
      <c r="H292" s="35" t="s">
        <v>31</v>
      </c>
      <c r="I292" t="b">
        <f t="shared" si="13"/>
        <v>1</v>
      </c>
      <c r="J292" s="24"/>
      <c r="K292" s="7" t="s">
        <v>2155</v>
      </c>
      <c r="L292" t="s">
        <v>29</v>
      </c>
      <c r="M292" t="s">
        <v>30</v>
      </c>
      <c r="N292" t="s">
        <v>31</v>
      </c>
      <c r="O292" t="s">
        <v>31</v>
      </c>
      <c r="P292" t="s">
        <v>31</v>
      </c>
      <c r="Q292" t="b">
        <f t="shared" si="14"/>
        <v>1</v>
      </c>
    </row>
    <row r="293" spans="1:24">
      <c r="A293" s="7" t="s">
        <v>2156</v>
      </c>
      <c r="B293" t="s">
        <v>54</v>
      </c>
      <c r="C293" t="s">
        <v>36</v>
      </c>
      <c r="D293" s="9" t="s">
        <v>31</v>
      </c>
      <c r="E293" s="9" t="s">
        <v>31</v>
      </c>
      <c r="F293" t="b">
        <f t="shared" si="12"/>
        <v>1</v>
      </c>
      <c r="H293" s="35" t="s">
        <v>31</v>
      </c>
      <c r="I293" t="b">
        <f t="shared" si="13"/>
        <v>1</v>
      </c>
      <c r="J293" s="24"/>
      <c r="K293" s="7" t="s">
        <v>2156</v>
      </c>
      <c r="L293" t="s">
        <v>54</v>
      </c>
      <c r="M293" t="s">
        <v>36</v>
      </c>
      <c r="N293" t="s">
        <v>31</v>
      </c>
      <c r="O293" t="s">
        <v>31</v>
      </c>
      <c r="P293" t="s">
        <v>31</v>
      </c>
      <c r="Q293" t="b">
        <f t="shared" si="14"/>
        <v>1</v>
      </c>
    </row>
    <row r="294" spans="1:24">
      <c r="A294" s="7" t="s">
        <v>2157</v>
      </c>
      <c r="B294" t="s">
        <v>29</v>
      </c>
      <c r="C294" t="s">
        <v>36</v>
      </c>
      <c r="D294" s="9" t="s">
        <v>31</v>
      </c>
      <c r="E294" s="9" t="s">
        <v>31</v>
      </c>
      <c r="F294" t="b">
        <f t="shared" si="12"/>
        <v>1</v>
      </c>
      <c r="H294" s="35" t="s">
        <v>31</v>
      </c>
      <c r="I294" t="b">
        <f t="shared" si="13"/>
        <v>1</v>
      </c>
      <c r="J294" s="24"/>
      <c r="K294" s="7" t="s">
        <v>2157</v>
      </c>
      <c r="L294" t="s">
        <v>29</v>
      </c>
      <c r="M294" t="s">
        <v>36</v>
      </c>
      <c r="N294" t="s">
        <v>31</v>
      </c>
      <c r="O294" t="s">
        <v>31</v>
      </c>
      <c r="P294" t="s">
        <v>31</v>
      </c>
      <c r="Q294" t="b">
        <f t="shared" si="14"/>
        <v>1</v>
      </c>
    </row>
    <row r="295" spans="1:24">
      <c r="A295" s="7" t="s">
        <v>2158</v>
      </c>
      <c r="B295" t="s">
        <v>29</v>
      </c>
      <c r="C295" t="s">
        <v>36</v>
      </c>
      <c r="D295" s="9" t="s">
        <v>45</v>
      </c>
      <c r="E295" s="9" t="s">
        <v>31</v>
      </c>
      <c r="F295" t="b">
        <f t="shared" si="12"/>
        <v>0</v>
      </c>
      <c r="H295" s="35" t="s">
        <v>45</v>
      </c>
      <c r="I295" t="b">
        <f t="shared" si="13"/>
        <v>1</v>
      </c>
      <c r="J295" s="24"/>
      <c r="K295" s="7" t="s">
        <v>2158</v>
      </c>
      <c r="L295" t="s">
        <v>29</v>
      </c>
      <c r="M295" t="s">
        <v>36</v>
      </c>
      <c r="N295" t="s">
        <v>37</v>
      </c>
      <c r="O295" t="s">
        <v>45</v>
      </c>
      <c r="P295" t="s">
        <v>31</v>
      </c>
      <c r="Q295" t="b">
        <f t="shared" si="14"/>
        <v>0</v>
      </c>
      <c r="R295" t="s">
        <v>2159</v>
      </c>
      <c r="X295" s="17"/>
    </row>
    <row r="296" spans="1:24">
      <c r="A296" s="7" t="s">
        <v>2160</v>
      </c>
      <c r="B296" t="s">
        <v>29</v>
      </c>
      <c r="C296" t="s">
        <v>36</v>
      </c>
      <c r="D296" s="9" t="s">
        <v>31</v>
      </c>
      <c r="E296" s="9" t="s">
        <v>31</v>
      </c>
      <c r="F296" t="b">
        <f t="shared" si="12"/>
        <v>1</v>
      </c>
      <c r="H296" s="35" t="s">
        <v>31</v>
      </c>
      <c r="I296" t="b">
        <f t="shared" si="13"/>
        <v>1</v>
      </c>
      <c r="J296" s="24"/>
      <c r="K296" s="7" t="s">
        <v>2160</v>
      </c>
      <c r="L296" t="s">
        <v>29</v>
      </c>
      <c r="M296" t="s">
        <v>36</v>
      </c>
      <c r="N296" t="s">
        <v>31</v>
      </c>
      <c r="O296" t="s">
        <v>31</v>
      </c>
      <c r="P296" t="s">
        <v>31</v>
      </c>
      <c r="Q296" t="b">
        <f t="shared" si="14"/>
        <v>1</v>
      </c>
    </row>
    <row r="297" spans="1:24">
      <c r="A297" s="7" t="s">
        <v>2161</v>
      </c>
      <c r="B297" t="s">
        <v>60</v>
      </c>
      <c r="C297" t="s">
        <v>36</v>
      </c>
      <c r="D297" s="9" t="s">
        <v>49</v>
      </c>
      <c r="E297" s="9" t="s">
        <v>49</v>
      </c>
      <c r="F297" t="b">
        <f t="shared" si="12"/>
        <v>1</v>
      </c>
      <c r="H297" s="35" t="s">
        <v>49</v>
      </c>
      <c r="I297" t="b">
        <f t="shared" si="13"/>
        <v>1</v>
      </c>
      <c r="J297" s="24"/>
      <c r="K297" s="7" t="s">
        <v>2161</v>
      </c>
      <c r="L297" t="s">
        <v>60</v>
      </c>
      <c r="M297" t="s">
        <v>36</v>
      </c>
      <c r="N297" t="s">
        <v>49</v>
      </c>
      <c r="O297" t="s">
        <v>49</v>
      </c>
      <c r="P297" t="s">
        <v>31</v>
      </c>
      <c r="Q297" t="b">
        <f t="shared" si="14"/>
        <v>1</v>
      </c>
    </row>
    <row r="298" spans="1:24">
      <c r="A298" s="7" t="s">
        <v>2162</v>
      </c>
      <c r="B298" t="s">
        <v>29</v>
      </c>
      <c r="C298" t="s">
        <v>36</v>
      </c>
      <c r="D298" s="9" t="s">
        <v>45</v>
      </c>
      <c r="E298" s="9" t="s">
        <v>31</v>
      </c>
      <c r="F298" t="b">
        <f t="shared" si="12"/>
        <v>0</v>
      </c>
      <c r="H298" s="35" t="s">
        <v>45</v>
      </c>
      <c r="I298" t="b">
        <f t="shared" si="13"/>
        <v>1</v>
      </c>
      <c r="J298" s="24"/>
      <c r="K298" s="7" t="s">
        <v>2162</v>
      </c>
      <c r="L298" t="s">
        <v>29</v>
      </c>
      <c r="M298" t="s">
        <v>36</v>
      </c>
      <c r="N298" t="s">
        <v>45</v>
      </c>
      <c r="O298" t="s">
        <v>45</v>
      </c>
      <c r="P298" t="s">
        <v>31</v>
      </c>
      <c r="Q298" t="b">
        <f t="shared" si="14"/>
        <v>1</v>
      </c>
    </row>
    <row r="299" spans="1:24">
      <c r="A299" s="7" t="s">
        <v>2163</v>
      </c>
      <c r="B299" t="s">
        <v>71</v>
      </c>
      <c r="C299" t="s">
        <v>36</v>
      </c>
      <c r="D299" s="9" t="s">
        <v>31</v>
      </c>
      <c r="E299" s="9" t="s">
        <v>31</v>
      </c>
      <c r="F299" t="b">
        <f t="shared" si="12"/>
        <v>1</v>
      </c>
      <c r="H299" s="35" t="s">
        <v>31</v>
      </c>
      <c r="I299" t="b">
        <f t="shared" si="13"/>
        <v>1</v>
      </c>
      <c r="J299" s="24"/>
      <c r="K299" s="7" t="s">
        <v>2163</v>
      </c>
      <c r="L299" t="s">
        <v>71</v>
      </c>
      <c r="M299" t="s">
        <v>36</v>
      </c>
      <c r="N299" t="s">
        <v>31</v>
      </c>
      <c r="O299" t="s">
        <v>31</v>
      </c>
      <c r="P299" t="s">
        <v>31</v>
      </c>
      <c r="Q299" t="b">
        <f t="shared" si="14"/>
        <v>1</v>
      </c>
    </row>
    <row r="300" spans="1:24">
      <c r="A300" s="7" t="s">
        <v>2164</v>
      </c>
      <c r="B300" t="s">
        <v>29</v>
      </c>
      <c r="C300" t="s">
        <v>36</v>
      </c>
      <c r="D300" s="9" t="s">
        <v>45</v>
      </c>
      <c r="E300" s="9" t="s">
        <v>31</v>
      </c>
      <c r="F300" t="b">
        <f t="shared" si="12"/>
        <v>0</v>
      </c>
      <c r="H300" s="35" t="s">
        <v>45</v>
      </c>
      <c r="I300" t="b">
        <f t="shared" si="13"/>
        <v>1</v>
      </c>
      <c r="J300" s="24"/>
      <c r="K300" s="7" t="s">
        <v>2164</v>
      </c>
      <c r="L300" t="s">
        <v>29</v>
      </c>
      <c r="M300" t="s">
        <v>36</v>
      </c>
      <c r="N300" t="s">
        <v>45</v>
      </c>
      <c r="O300" t="s">
        <v>45</v>
      </c>
      <c r="P300" t="s">
        <v>31</v>
      </c>
      <c r="Q300" t="b">
        <f t="shared" si="14"/>
        <v>1</v>
      </c>
    </row>
    <row r="301" spans="1:24">
      <c r="A301" s="7" t="s">
        <v>2165</v>
      </c>
      <c r="B301" t="s">
        <v>71</v>
      </c>
      <c r="C301" t="s">
        <v>36</v>
      </c>
      <c r="D301" s="9" t="s">
        <v>37</v>
      </c>
      <c r="E301" s="9" t="s">
        <v>37</v>
      </c>
      <c r="F301" t="b">
        <f t="shared" si="12"/>
        <v>1</v>
      </c>
      <c r="H301" s="35" t="s">
        <v>37</v>
      </c>
      <c r="I301" t="b">
        <f t="shared" si="13"/>
        <v>1</v>
      </c>
      <c r="J301" s="24"/>
      <c r="K301" s="7" t="s">
        <v>2165</v>
      </c>
      <c r="L301" t="s">
        <v>71</v>
      </c>
      <c r="M301" t="s">
        <v>36</v>
      </c>
      <c r="N301" t="s">
        <v>37</v>
      </c>
      <c r="O301" t="s">
        <v>37</v>
      </c>
      <c r="P301" t="s">
        <v>31</v>
      </c>
      <c r="Q301" t="b">
        <f t="shared" si="14"/>
        <v>1</v>
      </c>
    </row>
    <row r="302" spans="1:24">
      <c r="A302" s="7" t="s">
        <v>2166</v>
      </c>
      <c r="B302" t="s">
        <v>29</v>
      </c>
      <c r="C302" t="s">
        <v>36</v>
      </c>
      <c r="D302" s="9" t="s">
        <v>31</v>
      </c>
      <c r="E302" s="9" t="s">
        <v>31</v>
      </c>
      <c r="F302" t="b">
        <f t="shared" si="12"/>
        <v>1</v>
      </c>
      <c r="H302" s="35" t="s">
        <v>31</v>
      </c>
      <c r="I302" t="b">
        <f t="shared" si="13"/>
        <v>1</v>
      </c>
      <c r="J302" s="24"/>
      <c r="K302" s="7" t="s">
        <v>2166</v>
      </c>
      <c r="L302" t="s">
        <v>29</v>
      </c>
      <c r="M302" t="s">
        <v>36</v>
      </c>
      <c r="N302" t="s">
        <v>31</v>
      </c>
      <c r="O302" t="s">
        <v>31</v>
      </c>
      <c r="P302" t="s">
        <v>31</v>
      </c>
      <c r="Q302" t="b">
        <f t="shared" si="14"/>
        <v>1</v>
      </c>
    </row>
    <row r="303" spans="1:24">
      <c r="A303" s="7" t="s">
        <v>2167</v>
      </c>
      <c r="B303" t="s">
        <v>29</v>
      </c>
      <c r="C303" t="s">
        <v>36</v>
      </c>
      <c r="D303" s="9" t="s">
        <v>31</v>
      </c>
      <c r="E303" s="9" t="s">
        <v>31</v>
      </c>
      <c r="F303" t="b">
        <f t="shared" si="12"/>
        <v>1</v>
      </c>
      <c r="H303" s="35" t="s">
        <v>31</v>
      </c>
      <c r="I303" t="b">
        <f t="shared" si="13"/>
        <v>1</v>
      </c>
      <c r="J303" s="24"/>
      <c r="K303" s="7" t="s">
        <v>2167</v>
      </c>
      <c r="L303" t="s">
        <v>29</v>
      </c>
      <c r="M303" t="s">
        <v>36</v>
      </c>
      <c r="N303" t="s">
        <v>31</v>
      </c>
      <c r="O303" t="s">
        <v>31</v>
      </c>
      <c r="P303" t="s">
        <v>31</v>
      </c>
      <c r="Q303" t="b">
        <f t="shared" si="14"/>
        <v>1</v>
      </c>
    </row>
    <row r="304" spans="1:24">
      <c r="A304" s="7" t="s">
        <v>2168</v>
      </c>
      <c r="B304" t="s">
        <v>29</v>
      </c>
      <c r="C304" t="s">
        <v>36</v>
      </c>
      <c r="D304" s="9" t="s">
        <v>31</v>
      </c>
      <c r="E304" s="9" t="s">
        <v>31</v>
      </c>
      <c r="F304" t="b">
        <f t="shared" si="12"/>
        <v>1</v>
      </c>
      <c r="H304" s="35" t="s">
        <v>31</v>
      </c>
      <c r="I304" t="b">
        <f t="shared" si="13"/>
        <v>1</v>
      </c>
      <c r="J304" s="24"/>
      <c r="K304" s="7" t="s">
        <v>2168</v>
      </c>
      <c r="L304" t="s">
        <v>29</v>
      </c>
      <c r="M304" t="s">
        <v>36</v>
      </c>
      <c r="N304" t="s">
        <v>31</v>
      </c>
      <c r="O304" t="s">
        <v>31</v>
      </c>
      <c r="P304" t="s">
        <v>31</v>
      </c>
      <c r="Q304" t="b">
        <f t="shared" si="14"/>
        <v>1</v>
      </c>
    </row>
    <row r="305" spans="1:18">
      <c r="A305" s="7" t="s">
        <v>2169</v>
      </c>
      <c r="B305" t="s">
        <v>60</v>
      </c>
      <c r="C305" t="s">
        <v>36</v>
      </c>
      <c r="D305" s="9" t="s">
        <v>37</v>
      </c>
      <c r="E305" s="9" t="s">
        <v>31</v>
      </c>
      <c r="F305" t="b">
        <f t="shared" si="12"/>
        <v>0</v>
      </c>
      <c r="H305" s="35" t="s">
        <v>37</v>
      </c>
      <c r="I305" t="b">
        <f t="shared" si="13"/>
        <v>1</v>
      </c>
      <c r="J305" s="24"/>
      <c r="K305" s="7" t="s">
        <v>2169</v>
      </c>
      <c r="L305" t="s">
        <v>60</v>
      </c>
      <c r="M305" t="s">
        <v>36</v>
      </c>
      <c r="N305" t="s">
        <v>37</v>
      </c>
      <c r="O305" t="s">
        <v>37</v>
      </c>
      <c r="P305" t="s">
        <v>31</v>
      </c>
      <c r="Q305" t="b">
        <f t="shared" si="14"/>
        <v>1</v>
      </c>
    </row>
    <row r="306" spans="1:18">
      <c r="A306" s="7" t="s">
        <v>2170</v>
      </c>
      <c r="B306" t="s">
        <v>42</v>
      </c>
      <c r="C306" t="s">
        <v>36</v>
      </c>
      <c r="D306" s="9" t="s">
        <v>49</v>
      </c>
      <c r="E306" s="9" t="s">
        <v>31</v>
      </c>
      <c r="F306" t="b">
        <f t="shared" si="12"/>
        <v>0</v>
      </c>
      <c r="H306" s="35" t="s">
        <v>49</v>
      </c>
      <c r="I306" t="b">
        <f t="shared" si="13"/>
        <v>1</v>
      </c>
      <c r="J306" s="24"/>
      <c r="K306" s="7" t="s">
        <v>2170</v>
      </c>
      <c r="L306" t="s">
        <v>42</v>
      </c>
      <c r="M306" t="s">
        <v>36</v>
      </c>
      <c r="N306" t="s">
        <v>49</v>
      </c>
      <c r="O306" t="s">
        <v>49</v>
      </c>
      <c r="P306" t="s">
        <v>31</v>
      </c>
      <c r="Q306" t="b">
        <f t="shared" si="14"/>
        <v>1</v>
      </c>
    </row>
    <row r="307" spans="1:18">
      <c r="A307" s="7" t="s">
        <v>2171</v>
      </c>
      <c r="B307" t="s">
        <v>29</v>
      </c>
      <c r="C307" t="s">
        <v>36</v>
      </c>
      <c r="D307" s="9" t="s">
        <v>31</v>
      </c>
      <c r="E307" s="9" t="s">
        <v>31</v>
      </c>
      <c r="F307" t="b">
        <f t="shared" si="12"/>
        <v>1</v>
      </c>
      <c r="H307" s="35" t="s">
        <v>31</v>
      </c>
      <c r="I307" t="b">
        <f t="shared" si="13"/>
        <v>1</v>
      </c>
      <c r="J307" s="24"/>
      <c r="K307" s="7" t="s">
        <v>2171</v>
      </c>
      <c r="L307" t="s">
        <v>29</v>
      </c>
      <c r="M307" t="s">
        <v>36</v>
      </c>
      <c r="N307" t="s">
        <v>31</v>
      </c>
      <c r="O307" t="s">
        <v>31</v>
      </c>
      <c r="P307" t="s">
        <v>31</v>
      </c>
      <c r="Q307" t="b">
        <f t="shared" si="14"/>
        <v>1</v>
      </c>
    </row>
    <row r="308" spans="1:18">
      <c r="A308" s="7" t="s">
        <v>2172</v>
      </c>
      <c r="B308" t="s">
        <v>42</v>
      </c>
      <c r="C308" t="s">
        <v>36</v>
      </c>
      <c r="D308" s="9" t="s">
        <v>45</v>
      </c>
      <c r="E308" s="9" t="s">
        <v>45</v>
      </c>
      <c r="F308" t="b">
        <f t="shared" si="12"/>
        <v>1</v>
      </c>
      <c r="H308" s="35" t="s">
        <v>45</v>
      </c>
      <c r="I308" t="b">
        <f t="shared" si="13"/>
        <v>1</v>
      </c>
      <c r="J308" s="24"/>
      <c r="K308" s="7" t="s">
        <v>2172</v>
      </c>
      <c r="L308" t="s">
        <v>42</v>
      </c>
      <c r="M308" t="s">
        <v>36</v>
      </c>
      <c r="N308" t="s">
        <v>45</v>
      </c>
      <c r="O308" t="s">
        <v>45</v>
      </c>
      <c r="P308" t="s">
        <v>31</v>
      </c>
      <c r="Q308" t="b">
        <f t="shared" si="14"/>
        <v>1</v>
      </c>
    </row>
    <row r="309" spans="1:18">
      <c r="A309" s="7" t="s">
        <v>2173</v>
      </c>
      <c r="B309" t="s">
        <v>29</v>
      </c>
      <c r="C309" t="s">
        <v>36</v>
      </c>
      <c r="D309" s="9" t="s">
        <v>31</v>
      </c>
      <c r="E309" s="9" t="s">
        <v>31</v>
      </c>
      <c r="F309" t="b">
        <f t="shared" si="12"/>
        <v>1</v>
      </c>
      <c r="H309" s="35" t="s">
        <v>31</v>
      </c>
      <c r="I309" t="b">
        <f t="shared" si="13"/>
        <v>1</v>
      </c>
      <c r="J309" s="24"/>
      <c r="K309" s="7" t="s">
        <v>2173</v>
      </c>
      <c r="L309" t="s">
        <v>29</v>
      </c>
      <c r="M309" t="s">
        <v>36</v>
      </c>
      <c r="N309" t="s">
        <v>31</v>
      </c>
      <c r="O309" t="s">
        <v>31</v>
      </c>
      <c r="P309" t="s">
        <v>31</v>
      </c>
      <c r="Q309" t="b">
        <f t="shared" si="14"/>
        <v>1</v>
      </c>
    </row>
    <row r="310" spans="1:18">
      <c r="A310" s="7" t="s">
        <v>2174</v>
      </c>
      <c r="B310" t="s">
        <v>29</v>
      </c>
      <c r="C310" t="s">
        <v>36</v>
      </c>
      <c r="D310" s="9" t="s">
        <v>37</v>
      </c>
      <c r="E310" s="9" t="s">
        <v>37</v>
      </c>
      <c r="F310" t="b">
        <f t="shared" si="12"/>
        <v>1</v>
      </c>
      <c r="H310" s="35" t="s">
        <v>37</v>
      </c>
      <c r="I310" t="b">
        <f t="shared" si="13"/>
        <v>1</v>
      </c>
      <c r="J310" s="24"/>
      <c r="K310" s="7" t="s">
        <v>2174</v>
      </c>
      <c r="L310" t="s">
        <v>29</v>
      </c>
      <c r="M310" t="s">
        <v>36</v>
      </c>
      <c r="N310" t="s">
        <v>37</v>
      </c>
      <c r="O310" t="s">
        <v>37</v>
      </c>
      <c r="P310" t="s">
        <v>31</v>
      </c>
      <c r="Q310" t="b">
        <f t="shared" si="14"/>
        <v>1</v>
      </c>
    </row>
    <row r="311" spans="1:18">
      <c r="A311" s="7" t="s">
        <v>2175</v>
      </c>
      <c r="B311" t="s">
        <v>29</v>
      </c>
      <c r="C311" t="s">
        <v>36</v>
      </c>
      <c r="D311" s="9" t="s">
        <v>31</v>
      </c>
      <c r="E311" s="9" t="s">
        <v>31</v>
      </c>
      <c r="F311" t="b">
        <f t="shared" si="12"/>
        <v>1</v>
      </c>
      <c r="H311" s="35" t="s">
        <v>31</v>
      </c>
      <c r="I311" t="b">
        <f t="shared" si="13"/>
        <v>1</v>
      </c>
      <c r="J311" s="24"/>
      <c r="K311" s="7" t="s">
        <v>2175</v>
      </c>
      <c r="L311" t="s">
        <v>29</v>
      </c>
      <c r="M311" t="s">
        <v>36</v>
      </c>
      <c r="N311" t="s">
        <v>31</v>
      </c>
      <c r="O311" t="s">
        <v>31</v>
      </c>
      <c r="P311" t="s">
        <v>31</v>
      </c>
      <c r="Q311" t="b">
        <f t="shared" si="14"/>
        <v>1</v>
      </c>
    </row>
    <row r="312" spans="1:18">
      <c r="A312" s="7" t="s">
        <v>2176</v>
      </c>
      <c r="B312" t="s">
        <v>29</v>
      </c>
      <c r="C312" t="s">
        <v>30</v>
      </c>
      <c r="D312" s="9" t="s">
        <v>31</v>
      </c>
      <c r="E312" s="9" t="s">
        <v>31</v>
      </c>
      <c r="F312" t="b">
        <f t="shared" si="12"/>
        <v>1</v>
      </c>
      <c r="H312" s="35" t="s">
        <v>31</v>
      </c>
      <c r="I312" t="b">
        <f t="shared" si="13"/>
        <v>1</v>
      </c>
      <c r="J312" s="24"/>
      <c r="K312" s="7" t="s">
        <v>2176</v>
      </c>
      <c r="L312" t="s">
        <v>29</v>
      </c>
      <c r="M312" t="s">
        <v>30</v>
      </c>
      <c r="N312" t="s">
        <v>31</v>
      </c>
      <c r="O312" t="s">
        <v>31</v>
      </c>
      <c r="P312" t="s">
        <v>31</v>
      </c>
      <c r="Q312" t="b">
        <f t="shared" si="14"/>
        <v>1</v>
      </c>
    </row>
    <row r="313" spans="1:18">
      <c r="A313" s="7" t="s">
        <v>2177</v>
      </c>
      <c r="B313" t="s">
        <v>29</v>
      </c>
      <c r="C313" t="s">
        <v>36</v>
      </c>
      <c r="D313" s="9" t="s">
        <v>31</v>
      </c>
      <c r="E313" s="9" t="s">
        <v>31</v>
      </c>
      <c r="F313" t="b">
        <f t="shared" si="12"/>
        <v>1</v>
      </c>
      <c r="H313" s="35" t="s">
        <v>31</v>
      </c>
      <c r="I313" t="b">
        <f t="shared" si="13"/>
        <v>1</v>
      </c>
      <c r="J313" s="24"/>
      <c r="K313" s="7" t="s">
        <v>2177</v>
      </c>
      <c r="L313" t="s">
        <v>29</v>
      </c>
      <c r="M313" t="s">
        <v>36</v>
      </c>
      <c r="N313" t="s">
        <v>31</v>
      </c>
      <c r="O313" t="s">
        <v>31</v>
      </c>
      <c r="P313" t="s">
        <v>31</v>
      </c>
      <c r="Q313" t="b">
        <f t="shared" si="14"/>
        <v>1</v>
      </c>
    </row>
    <row r="314" spans="1:18">
      <c r="A314" s="7" t="s">
        <v>2178</v>
      </c>
      <c r="B314" t="s">
        <v>29</v>
      </c>
      <c r="C314" t="s">
        <v>36</v>
      </c>
      <c r="D314" s="9" t="s">
        <v>45</v>
      </c>
      <c r="E314" s="9" t="s">
        <v>31</v>
      </c>
      <c r="F314" t="b">
        <f t="shared" si="12"/>
        <v>0</v>
      </c>
      <c r="G314" t="s">
        <v>3364</v>
      </c>
      <c r="H314" s="35" t="s">
        <v>31</v>
      </c>
      <c r="I314" t="b">
        <f t="shared" si="13"/>
        <v>0</v>
      </c>
      <c r="J314" s="24"/>
      <c r="K314" s="7" t="s">
        <v>2178</v>
      </c>
      <c r="L314" t="s">
        <v>29</v>
      </c>
      <c r="M314" t="s">
        <v>36</v>
      </c>
      <c r="N314" t="s">
        <v>31</v>
      </c>
      <c r="O314" t="s">
        <v>31</v>
      </c>
      <c r="P314" t="s">
        <v>31</v>
      </c>
      <c r="Q314" t="b">
        <f t="shared" si="14"/>
        <v>1</v>
      </c>
    </row>
    <row r="315" spans="1:18">
      <c r="A315" s="7" t="s">
        <v>2179</v>
      </c>
      <c r="B315" t="s">
        <v>54</v>
      </c>
      <c r="C315" t="s">
        <v>36</v>
      </c>
      <c r="D315" s="9" t="s">
        <v>45</v>
      </c>
      <c r="E315" s="9" t="s">
        <v>31</v>
      </c>
      <c r="F315" t="b">
        <f t="shared" si="12"/>
        <v>0</v>
      </c>
      <c r="G315" t="s">
        <v>3364</v>
      </c>
      <c r="H315" s="35" t="s">
        <v>31</v>
      </c>
      <c r="I315" t="b">
        <f t="shared" si="13"/>
        <v>0</v>
      </c>
      <c r="J315" s="24"/>
      <c r="K315" s="7" t="s">
        <v>2179</v>
      </c>
      <c r="L315" t="s">
        <v>54</v>
      </c>
      <c r="M315" t="s">
        <v>36</v>
      </c>
      <c r="N315" t="s">
        <v>31</v>
      </c>
      <c r="O315" t="s">
        <v>31</v>
      </c>
      <c r="P315" t="s">
        <v>31</v>
      </c>
      <c r="Q315" t="b">
        <f t="shared" si="14"/>
        <v>1</v>
      </c>
    </row>
    <row r="316" spans="1:18">
      <c r="A316" s="7" t="s">
        <v>2180</v>
      </c>
      <c r="B316" t="s">
        <v>29</v>
      </c>
      <c r="C316" t="s">
        <v>36</v>
      </c>
      <c r="D316" s="9" t="s">
        <v>31</v>
      </c>
      <c r="E316" s="9" t="s">
        <v>31</v>
      </c>
      <c r="F316" t="b">
        <f t="shared" si="12"/>
        <v>1</v>
      </c>
      <c r="H316" s="35" t="s">
        <v>31</v>
      </c>
      <c r="I316" t="b">
        <f t="shared" si="13"/>
        <v>1</v>
      </c>
      <c r="J316" s="24"/>
      <c r="K316" s="7" t="s">
        <v>2180</v>
      </c>
      <c r="L316" t="s">
        <v>29</v>
      </c>
      <c r="M316" t="s">
        <v>36</v>
      </c>
      <c r="N316" t="s">
        <v>31</v>
      </c>
      <c r="O316" t="s">
        <v>31</v>
      </c>
      <c r="P316" t="s">
        <v>31</v>
      </c>
      <c r="Q316" t="b">
        <f t="shared" si="14"/>
        <v>1</v>
      </c>
    </row>
    <row r="317" spans="1:18">
      <c r="A317" s="7" t="s">
        <v>2181</v>
      </c>
      <c r="B317" t="s">
        <v>29</v>
      </c>
      <c r="C317" t="s">
        <v>36</v>
      </c>
      <c r="D317" s="9" t="s">
        <v>45</v>
      </c>
      <c r="E317" s="9" t="s">
        <v>31</v>
      </c>
      <c r="F317" t="b">
        <f t="shared" si="12"/>
        <v>0</v>
      </c>
      <c r="G317" t="s">
        <v>3364</v>
      </c>
      <c r="H317" s="35" t="s">
        <v>31</v>
      </c>
      <c r="I317" t="b">
        <f t="shared" si="13"/>
        <v>0</v>
      </c>
      <c r="J317" s="24"/>
      <c r="K317" s="7" t="s">
        <v>2181</v>
      </c>
      <c r="L317" t="s">
        <v>29</v>
      </c>
      <c r="M317" t="s">
        <v>36</v>
      </c>
      <c r="N317" t="s">
        <v>45</v>
      </c>
      <c r="O317" t="s">
        <v>31</v>
      </c>
      <c r="P317" t="s">
        <v>31</v>
      </c>
      <c r="Q317" t="b">
        <f t="shared" si="14"/>
        <v>0</v>
      </c>
      <c r="R317" t="s">
        <v>2182</v>
      </c>
    </row>
    <row r="318" spans="1:18">
      <c r="A318" s="7" t="s">
        <v>2183</v>
      </c>
      <c r="B318" t="s">
        <v>29</v>
      </c>
      <c r="C318" t="s">
        <v>30</v>
      </c>
      <c r="D318" s="9" t="s">
        <v>31</v>
      </c>
      <c r="E318" s="9" t="s">
        <v>31</v>
      </c>
      <c r="F318" t="b">
        <f t="shared" si="12"/>
        <v>1</v>
      </c>
      <c r="H318" s="35" t="s">
        <v>31</v>
      </c>
      <c r="I318" t="b">
        <f t="shared" si="13"/>
        <v>1</v>
      </c>
      <c r="J318" s="24"/>
      <c r="K318" s="7" t="s">
        <v>2183</v>
      </c>
      <c r="L318" t="s">
        <v>29</v>
      </c>
      <c r="M318" t="s">
        <v>30</v>
      </c>
      <c r="N318" t="s">
        <v>31</v>
      </c>
      <c r="O318" t="s">
        <v>31</v>
      </c>
      <c r="P318" t="s">
        <v>31</v>
      </c>
      <c r="Q318" t="b">
        <f t="shared" si="14"/>
        <v>1</v>
      </c>
    </row>
    <row r="319" spans="1:18">
      <c r="A319" s="7" t="s">
        <v>2184</v>
      </c>
      <c r="B319" t="s">
        <v>54</v>
      </c>
      <c r="C319" t="s">
        <v>30</v>
      </c>
      <c r="D319" s="9" t="s">
        <v>31</v>
      </c>
      <c r="E319" s="9" t="s">
        <v>31</v>
      </c>
      <c r="F319" t="b">
        <f t="shared" si="12"/>
        <v>1</v>
      </c>
      <c r="H319" s="35" t="s">
        <v>31</v>
      </c>
      <c r="I319" t="b">
        <f t="shared" si="13"/>
        <v>1</v>
      </c>
      <c r="J319" s="24"/>
      <c r="K319" s="7" t="s">
        <v>2184</v>
      </c>
      <c r="L319" t="s">
        <v>54</v>
      </c>
      <c r="M319" t="s">
        <v>30</v>
      </c>
      <c r="N319" t="s">
        <v>31</v>
      </c>
      <c r="O319" t="s">
        <v>31</v>
      </c>
      <c r="P319" t="s">
        <v>31</v>
      </c>
      <c r="Q319" t="b">
        <f t="shared" si="14"/>
        <v>1</v>
      </c>
    </row>
    <row r="320" spans="1:18">
      <c r="A320" s="7" t="s">
        <v>2185</v>
      </c>
      <c r="B320" t="s">
        <v>29</v>
      </c>
      <c r="C320" t="s">
        <v>30</v>
      </c>
      <c r="D320" s="9" t="s">
        <v>31</v>
      </c>
      <c r="E320" s="9" t="s">
        <v>31</v>
      </c>
      <c r="F320" t="b">
        <f t="shared" si="12"/>
        <v>1</v>
      </c>
      <c r="H320" s="35" t="s">
        <v>31</v>
      </c>
      <c r="I320" t="b">
        <f t="shared" si="13"/>
        <v>1</v>
      </c>
      <c r="J320" s="24"/>
      <c r="K320" s="7" t="s">
        <v>2185</v>
      </c>
      <c r="L320" t="s">
        <v>29</v>
      </c>
      <c r="M320" t="s">
        <v>30</v>
      </c>
      <c r="N320" t="s">
        <v>31</v>
      </c>
      <c r="O320" t="s">
        <v>31</v>
      </c>
      <c r="P320" t="s">
        <v>31</v>
      </c>
      <c r="Q320" t="b">
        <f t="shared" si="14"/>
        <v>1</v>
      </c>
    </row>
    <row r="321" spans="1:17">
      <c r="A321" s="7" t="s">
        <v>2186</v>
      </c>
      <c r="B321" t="s">
        <v>42</v>
      </c>
      <c r="C321" t="s">
        <v>30</v>
      </c>
      <c r="D321" s="9" t="s">
        <v>31</v>
      </c>
      <c r="E321" s="9" t="s">
        <v>31</v>
      </c>
      <c r="F321" t="b">
        <f t="shared" si="12"/>
        <v>1</v>
      </c>
      <c r="H321" s="35" t="s">
        <v>31</v>
      </c>
      <c r="I321" t="b">
        <f t="shared" si="13"/>
        <v>1</v>
      </c>
      <c r="J321" s="24"/>
      <c r="K321" s="7" t="s">
        <v>2186</v>
      </c>
      <c r="L321" t="s">
        <v>42</v>
      </c>
      <c r="M321" t="s">
        <v>30</v>
      </c>
      <c r="N321" t="s">
        <v>31</v>
      </c>
      <c r="O321" t="s">
        <v>31</v>
      </c>
      <c r="P321" t="s">
        <v>31</v>
      </c>
      <c r="Q321" t="b">
        <f t="shared" si="14"/>
        <v>1</v>
      </c>
    </row>
    <row r="322" spans="1:17">
      <c r="A322" s="7" t="s">
        <v>2187</v>
      </c>
      <c r="B322" t="s">
        <v>42</v>
      </c>
      <c r="C322" t="s">
        <v>30</v>
      </c>
      <c r="D322" s="9" t="s">
        <v>31</v>
      </c>
      <c r="E322" s="9" t="s">
        <v>31</v>
      </c>
      <c r="F322" t="b">
        <f t="shared" si="12"/>
        <v>1</v>
      </c>
      <c r="H322" s="35" t="s">
        <v>31</v>
      </c>
      <c r="I322" t="b">
        <f t="shared" si="13"/>
        <v>1</v>
      </c>
      <c r="J322" s="24"/>
      <c r="K322" s="7" t="s">
        <v>2187</v>
      </c>
      <c r="L322" t="s">
        <v>42</v>
      </c>
      <c r="M322" t="s">
        <v>30</v>
      </c>
      <c r="N322" t="s">
        <v>31</v>
      </c>
      <c r="O322" t="s">
        <v>31</v>
      </c>
      <c r="P322" t="s">
        <v>31</v>
      </c>
      <c r="Q322" t="b">
        <f t="shared" si="14"/>
        <v>1</v>
      </c>
    </row>
    <row r="323" spans="1:17">
      <c r="A323" s="7" t="s">
        <v>2188</v>
      </c>
      <c r="B323" t="s">
        <v>29</v>
      </c>
      <c r="C323" t="s">
        <v>30</v>
      </c>
      <c r="D323" s="9" t="s">
        <v>31</v>
      </c>
      <c r="E323" s="9" t="s">
        <v>31</v>
      </c>
      <c r="F323" t="b">
        <f t="shared" ref="F323:F386" si="15">D323=E323</f>
        <v>1</v>
      </c>
      <c r="H323" s="35" t="s">
        <v>31</v>
      </c>
      <c r="I323" t="b">
        <f t="shared" ref="I323:I386" si="16">D323=H323</f>
        <v>1</v>
      </c>
      <c r="J323" s="24"/>
      <c r="K323" s="7" t="s">
        <v>2188</v>
      </c>
      <c r="L323" t="s">
        <v>29</v>
      </c>
      <c r="M323" t="s">
        <v>30</v>
      </c>
      <c r="N323" t="s">
        <v>31</v>
      </c>
      <c r="O323" t="s">
        <v>31</v>
      </c>
      <c r="P323" t="s">
        <v>31</v>
      </c>
      <c r="Q323" t="b">
        <f t="shared" ref="Q323:Q386" si="17">N323=O323</f>
        <v>1</v>
      </c>
    </row>
    <row r="324" spans="1:17">
      <c r="A324" s="7" t="s">
        <v>2189</v>
      </c>
      <c r="B324" t="s">
        <v>29</v>
      </c>
      <c r="C324" t="s">
        <v>36</v>
      </c>
      <c r="D324" s="9" t="s">
        <v>31</v>
      </c>
      <c r="E324" s="9" t="s">
        <v>31</v>
      </c>
      <c r="F324" t="b">
        <f t="shared" si="15"/>
        <v>1</v>
      </c>
      <c r="H324" s="35" t="s">
        <v>31</v>
      </c>
      <c r="I324" t="b">
        <f t="shared" si="16"/>
        <v>1</v>
      </c>
      <c r="J324" s="24"/>
      <c r="K324" s="7" t="s">
        <v>2189</v>
      </c>
      <c r="L324" t="s">
        <v>29</v>
      </c>
      <c r="M324" t="s">
        <v>36</v>
      </c>
      <c r="N324" t="s">
        <v>31</v>
      </c>
      <c r="O324" t="s">
        <v>31</v>
      </c>
      <c r="P324" t="s">
        <v>31</v>
      </c>
      <c r="Q324" t="b">
        <f t="shared" si="17"/>
        <v>1</v>
      </c>
    </row>
    <row r="325" spans="1:17">
      <c r="A325" s="7" t="s">
        <v>2190</v>
      </c>
      <c r="B325" t="s">
        <v>29</v>
      </c>
      <c r="C325" t="s">
        <v>30</v>
      </c>
      <c r="D325" s="9" t="s">
        <v>31</v>
      </c>
      <c r="E325" s="9" t="s">
        <v>31</v>
      </c>
      <c r="F325" t="b">
        <f t="shared" si="15"/>
        <v>1</v>
      </c>
      <c r="H325" s="35" t="s">
        <v>31</v>
      </c>
      <c r="I325" t="b">
        <f t="shared" si="16"/>
        <v>1</v>
      </c>
      <c r="J325" s="24"/>
      <c r="K325" s="7" t="s">
        <v>2190</v>
      </c>
      <c r="L325" t="s">
        <v>29</v>
      </c>
      <c r="M325" t="s">
        <v>30</v>
      </c>
      <c r="N325" t="s">
        <v>31</v>
      </c>
      <c r="O325" t="s">
        <v>31</v>
      </c>
      <c r="P325" t="s">
        <v>31</v>
      </c>
      <c r="Q325" t="b">
        <f t="shared" si="17"/>
        <v>1</v>
      </c>
    </row>
    <row r="326" spans="1:17">
      <c r="A326" s="7" t="s">
        <v>2191</v>
      </c>
      <c r="B326" t="s">
        <v>29</v>
      </c>
      <c r="C326" t="s">
        <v>30</v>
      </c>
      <c r="D326" s="9" t="s">
        <v>31</v>
      </c>
      <c r="E326" s="9" t="s">
        <v>31</v>
      </c>
      <c r="F326" t="b">
        <f t="shared" si="15"/>
        <v>1</v>
      </c>
      <c r="H326" s="35" t="s">
        <v>31</v>
      </c>
      <c r="I326" t="b">
        <f t="shared" si="16"/>
        <v>1</v>
      </c>
      <c r="J326" s="24"/>
      <c r="K326" s="7" t="s">
        <v>2191</v>
      </c>
      <c r="L326" t="s">
        <v>29</v>
      </c>
      <c r="M326" t="s">
        <v>30</v>
      </c>
      <c r="N326" t="s">
        <v>31</v>
      </c>
      <c r="O326" t="s">
        <v>31</v>
      </c>
      <c r="P326" t="s">
        <v>31</v>
      </c>
      <c r="Q326" t="b">
        <f t="shared" si="17"/>
        <v>1</v>
      </c>
    </row>
    <row r="327" spans="1:17">
      <c r="A327" s="7" t="s">
        <v>2192</v>
      </c>
      <c r="B327" t="s">
        <v>54</v>
      </c>
      <c r="C327" t="s">
        <v>30</v>
      </c>
      <c r="D327" s="9" t="s">
        <v>31</v>
      </c>
      <c r="E327" s="9" t="s">
        <v>31</v>
      </c>
      <c r="F327" t="b">
        <f t="shared" si="15"/>
        <v>1</v>
      </c>
      <c r="H327" s="35" t="s">
        <v>31</v>
      </c>
      <c r="I327" t="b">
        <f t="shared" si="16"/>
        <v>1</v>
      </c>
      <c r="J327" s="24"/>
      <c r="K327" s="7" t="s">
        <v>2192</v>
      </c>
      <c r="L327" t="s">
        <v>54</v>
      </c>
      <c r="M327" t="s">
        <v>30</v>
      </c>
      <c r="N327" t="s">
        <v>31</v>
      </c>
      <c r="O327" t="s">
        <v>31</v>
      </c>
      <c r="P327" t="s">
        <v>31</v>
      </c>
      <c r="Q327" t="b">
        <f t="shared" si="17"/>
        <v>1</v>
      </c>
    </row>
    <row r="328" spans="1:17">
      <c r="A328" s="7" t="s">
        <v>2193</v>
      </c>
      <c r="B328" t="s">
        <v>29</v>
      </c>
      <c r="C328" t="s">
        <v>30</v>
      </c>
      <c r="D328" s="9" t="s">
        <v>31</v>
      </c>
      <c r="E328" s="9" t="s">
        <v>31</v>
      </c>
      <c r="F328" t="b">
        <f t="shared" si="15"/>
        <v>1</v>
      </c>
      <c r="H328" s="35" t="s">
        <v>31</v>
      </c>
      <c r="I328" t="b">
        <f t="shared" si="16"/>
        <v>1</v>
      </c>
      <c r="J328" s="24"/>
      <c r="K328" s="7" t="s">
        <v>2193</v>
      </c>
      <c r="L328" t="s">
        <v>29</v>
      </c>
      <c r="M328" t="s">
        <v>30</v>
      </c>
      <c r="N328" t="s">
        <v>31</v>
      </c>
      <c r="O328" t="s">
        <v>31</v>
      </c>
      <c r="P328" t="s">
        <v>31</v>
      </c>
      <c r="Q328" t="b">
        <f t="shared" si="17"/>
        <v>1</v>
      </c>
    </row>
    <row r="329" spans="1:17">
      <c r="A329" s="7" t="s">
        <v>2194</v>
      </c>
      <c r="B329" t="s">
        <v>29</v>
      </c>
      <c r="C329" t="s">
        <v>30</v>
      </c>
      <c r="D329" s="9" t="s">
        <v>31</v>
      </c>
      <c r="E329" s="9" t="s">
        <v>31</v>
      </c>
      <c r="F329" t="b">
        <f t="shared" si="15"/>
        <v>1</v>
      </c>
      <c r="H329" s="35" t="s">
        <v>31</v>
      </c>
      <c r="I329" t="b">
        <f t="shared" si="16"/>
        <v>1</v>
      </c>
      <c r="J329" s="24"/>
      <c r="K329" s="7" t="s">
        <v>2194</v>
      </c>
      <c r="L329" t="s">
        <v>29</v>
      </c>
      <c r="M329" t="s">
        <v>30</v>
      </c>
      <c r="N329" t="s">
        <v>31</v>
      </c>
      <c r="O329" t="s">
        <v>31</v>
      </c>
      <c r="P329" t="s">
        <v>31</v>
      </c>
      <c r="Q329" t="b">
        <f t="shared" si="17"/>
        <v>1</v>
      </c>
    </row>
    <row r="330" spans="1:17">
      <c r="A330" s="7" t="s">
        <v>2195</v>
      </c>
      <c r="B330" t="s">
        <v>29</v>
      </c>
      <c r="C330" t="s">
        <v>30</v>
      </c>
      <c r="D330" s="9" t="s">
        <v>31</v>
      </c>
      <c r="E330" s="9" t="s">
        <v>31</v>
      </c>
      <c r="F330" t="b">
        <f t="shared" si="15"/>
        <v>1</v>
      </c>
      <c r="H330" s="35" t="s">
        <v>31</v>
      </c>
      <c r="I330" t="b">
        <f t="shared" si="16"/>
        <v>1</v>
      </c>
      <c r="J330" s="24"/>
      <c r="K330" s="7" t="s">
        <v>2195</v>
      </c>
      <c r="L330" t="s">
        <v>29</v>
      </c>
      <c r="M330" t="s">
        <v>30</v>
      </c>
      <c r="N330" t="s">
        <v>31</v>
      </c>
      <c r="O330" t="s">
        <v>31</v>
      </c>
      <c r="P330" t="s">
        <v>31</v>
      </c>
      <c r="Q330" t="b">
        <f t="shared" si="17"/>
        <v>1</v>
      </c>
    </row>
    <row r="331" spans="1:17">
      <c r="A331" s="7" t="s">
        <v>2196</v>
      </c>
      <c r="B331" t="s">
        <v>54</v>
      </c>
      <c r="C331" t="s">
        <v>30</v>
      </c>
      <c r="D331" s="9" t="s">
        <v>31</v>
      </c>
      <c r="E331" s="9" t="s">
        <v>31</v>
      </c>
      <c r="F331" t="b">
        <f t="shared" si="15"/>
        <v>1</v>
      </c>
      <c r="H331" s="35" t="s">
        <v>31</v>
      </c>
      <c r="I331" t="b">
        <f t="shared" si="16"/>
        <v>1</v>
      </c>
      <c r="J331" s="24"/>
      <c r="K331" s="7" t="s">
        <v>2196</v>
      </c>
      <c r="L331" t="s">
        <v>54</v>
      </c>
      <c r="M331" t="s">
        <v>30</v>
      </c>
      <c r="N331" t="s">
        <v>31</v>
      </c>
      <c r="O331" t="s">
        <v>31</v>
      </c>
      <c r="P331" t="s">
        <v>31</v>
      </c>
      <c r="Q331" t="b">
        <f t="shared" si="17"/>
        <v>1</v>
      </c>
    </row>
    <row r="332" spans="1:17">
      <c r="A332" s="7" t="s">
        <v>2197</v>
      </c>
      <c r="B332" t="s">
        <v>29</v>
      </c>
      <c r="C332" t="s">
        <v>30</v>
      </c>
      <c r="D332" s="9" t="s">
        <v>31</v>
      </c>
      <c r="E332" s="9" t="s">
        <v>31</v>
      </c>
      <c r="F332" t="b">
        <f t="shared" si="15"/>
        <v>1</v>
      </c>
      <c r="H332" s="35" t="s">
        <v>31</v>
      </c>
      <c r="I332" t="b">
        <f t="shared" si="16"/>
        <v>1</v>
      </c>
      <c r="J332" s="24"/>
      <c r="K332" s="7" t="s">
        <v>2197</v>
      </c>
      <c r="L332" t="s">
        <v>29</v>
      </c>
      <c r="M332" t="s">
        <v>30</v>
      </c>
      <c r="N332" t="s">
        <v>31</v>
      </c>
      <c r="O332" t="s">
        <v>31</v>
      </c>
      <c r="P332" t="s">
        <v>31</v>
      </c>
      <c r="Q332" t="b">
        <f t="shared" si="17"/>
        <v>1</v>
      </c>
    </row>
    <row r="333" spans="1:17">
      <c r="A333" s="7" t="s">
        <v>2198</v>
      </c>
      <c r="B333" t="s">
        <v>29</v>
      </c>
      <c r="C333" t="s">
        <v>30</v>
      </c>
      <c r="D333" s="9" t="s">
        <v>31</v>
      </c>
      <c r="E333" s="9" t="s">
        <v>31</v>
      </c>
      <c r="F333" t="b">
        <f t="shared" si="15"/>
        <v>1</v>
      </c>
      <c r="H333" s="35" t="s">
        <v>31</v>
      </c>
      <c r="I333" t="b">
        <f t="shared" si="16"/>
        <v>1</v>
      </c>
      <c r="J333" s="24"/>
      <c r="K333" s="7" t="s">
        <v>2198</v>
      </c>
      <c r="L333" t="s">
        <v>29</v>
      </c>
      <c r="M333" t="s">
        <v>30</v>
      </c>
      <c r="N333" t="s">
        <v>31</v>
      </c>
      <c r="O333" t="s">
        <v>31</v>
      </c>
      <c r="P333" t="s">
        <v>31</v>
      </c>
      <c r="Q333" t="b">
        <f t="shared" si="17"/>
        <v>1</v>
      </c>
    </row>
    <row r="334" spans="1:17">
      <c r="A334" s="7" t="s">
        <v>2199</v>
      </c>
      <c r="B334" t="s">
        <v>54</v>
      </c>
      <c r="C334" t="s">
        <v>30</v>
      </c>
      <c r="D334" s="9" t="s">
        <v>31</v>
      </c>
      <c r="E334" s="9" t="s">
        <v>31</v>
      </c>
      <c r="F334" t="b">
        <f t="shared" si="15"/>
        <v>1</v>
      </c>
      <c r="H334" s="35" t="s">
        <v>31</v>
      </c>
      <c r="I334" t="b">
        <f t="shared" si="16"/>
        <v>1</v>
      </c>
      <c r="J334" s="24"/>
      <c r="K334" s="7" t="s">
        <v>2199</v>
      </c>
      <c r="L334" t="s">
        <v>54</v>
      </c>
      <c r="M334" t="s">
        <v>30</v>
      </c>
      <c r="N334" t="s">
        <v>31</v>
      </c>
      <c r="O334" t="s">
        <v>31</v>
      </c>
      <c r="P334" t="s">
        <v>31</v>
      </c>
      <c r="Q334" t="b">
        <f t="shared" si="17"/>
        <v>1</v>
      </c>
    </row>
    <row r="335" spans="1:17">
      <c r="A335" s="7" t="s">
        <v>2200</v>
      </c>
      <c r="B335" t="s">
        <v>29</v>
      </c>
      <c r="C335" t="s">
        <v>30</v>
      </c>
      <c r="D335" s="9" t="s">
        <v>31</v>
      </c>
      <c r="E335" s="9" t="s">
        <v>31</v>
      </c>
      <c r="F335" t="b">
        <f t="shared" si="15"/>
        <v>1</v>
      </c>
      <c r="H335" s="35" t="s">
        <v>31</v>
      </c>
      <c r="I335" t="b">
        <f t="shared" si="16"/>
        <v>1</v>
      </c>
      <c r="J335" s="24"/>
      <c r="K335" s="7" t="s">
        <v>2200</v>
      </c>
      <c r="L335" t="s">
        <v>29</v>
      </c>
      <c r="M335" t="s">
        <v>30</v>
      </c>
      <c r="N335" t="s">
        <v>31</v>
      </c>
      <c r="O335" t="s">
        <v>31</v>
      </c>
      <c r="P335" t="s">
        <v>31</v>
      </c>
      <c r="Q335" t="b">
        <f t="shared" si="17"/>
        <v>1</v>
      </c>
    </row>
    <row r="336" spans="1:17">
      <c r="A336" s="7" t="s">
        <v>2201</v>
      </c>
      <c r="B336" t="s">
        <v>29</v>
      </c>
      <c r="C336" t="s">
        <v>30</v>
      </c>
      <c r="D336" s="9" t="s">
        <v>31</v>
      </c>
      <c r="E336" s="9" t="s">
        <v>31</v>
      </c>
      <c r="F336" t="b">
        <f t="shared" si="15"/>
        <v>1</v>
      </c>
      <c r="H336" s="35" t="s">
        <v>31</v>
      </c>
      <c r="I336" t="b">
        <f t="shared" si="16"/>
        <v>1</v>
      </c>
      <c r="J336" s="24"/>
      <c r="K336" s="7" t="s">
        <v>2201</v>
      </c>
      <c r="L336" t="s">
        <v>29</v>
      </c>
      <c r="M336" t="s">
        <v>30</v>
      </c>
      <c r="N336" t="s">
        <v>31</v>
      </c>
      <c r="O336" t="s">
        <v>31</v>
      </c>
      <c r="P336" t="s">
        <v>31</v>
      </c>
      <c r="Q336" t="b">
        <f t="shared" si="17"/>
        <v>1</v>
      </c>
    </row>
    <row r="337" spans="1:17">
      <c r="A337" s="7" t="s">
        <v>2202</v>
      </c>
      <c r="B337" t="s">
        <v>29</v>
      </c>
      <c r="C337" t="s">
        <v>30</v>
      </c>
      <c r="D337" s="9" t="s">
        <v>31</v>
      </c>
      <c r="E337" s="9" t="s">
        <v>31</v>
      </c>
      <c r="F337" t="b">
        <f t="shared" si="15"/>
        <v>1</v>
      </c>
      <c r="H337" s="35" t="s">
        <v>31</v>
      </c>
      <c r="I337" t="b">
        <f t="shared" si="16"/>
        <v>1</v>
      </c>
      <c r="J337" s="24"/>
      <c r="K337" s="7" t="s">
        <v>2202</v>
      </c>
      <c r="L337" t="s">
        <v>29</v>
      </c>
      <c r="M337" t="s">
        <v>30</v>
      </c>
      <c r="N337" t="s">
        <v>31</v>
      </c>
      <c r="O337" t="s">
        <v>31</v>
      </c>
      <c r="P337" t="s">
        <v>31</v>
      </c>
      <c r="Q337" t="b">
        <f t="shared" si="17"/>
        <v>1</v>
      </c>
    </row>
    <row r="338" spans="1:17">
      <c r="A338" s="7" t="s">
        <v>2203</v>
      </c>
      <c r="B338" t="s">
        <v>60</v>
      </c>
      <c r="C338" t="s">
        <v>30</v>
      </c>
      <c r="D338" s="9" t="s">
        <v>31</v>
      </c>
      <c r="E338" s="9" t="s">
        <v>31</v>
      </c>
      <c r="F338" t="b">
        <f t="shared" si="15"/>
        <v>1</v>
      </c>
      <c r="H338" s="35" t="s">
        <v>31</v>
      </c>
      <c r="I338" t="b">
        <f t="shared" si="16"/>
        <v>1</v>
      </c>
      <c r="J338" s="24"/>
      <c r="K338" s="7" t="s">
        <v>2203</v>
      </c>
      <c r="L338" t="s">
        <v>60</v>
      </c>
      <c r="M338" t="s">
        <v>30</v>
      </c>
      <c r="N338" t="s">
        <v>31</v>
      </c>
      <c r="O338" t="s">
        <v>31</v>
      </c>
      <c r="P338" t="s">
        <v>31</v>
      </c>
      <c r="Q338" t="b">
        <f t="shared" si="17"/>
        <v>1</v>
      </c>
    </row>
    <row r="339" spans="1:17">
      <c r="A339" s="7" t="s">
        <v>2204</v>
      </c>
      <c r="B339" t="s">
        <v>35</v>
      </c>
      <c r="C339" t="s">
        <v>36</v>
      </c>
      <c r="D339" s="9" t="s">
        <v>37</v>
      </c>
      <c r="E339" s="9" t="s">
        <v>37</v>
      </c>
      <c r="F339" t="b">
        <f t="shared" si="15"/>
        <v>1</v>
      </c>
      <c r="H339" s="35" t="s">
        <v>37</v>
      </c>
      <c r="I339" t="b">
        <f t="shared" si="16"/>
        <v>1</v>
      </c>
      <c r="J339" s="24"/>
      <c r="K339" s="7" t="s">
        <v>2204</v>
      </c>
      <c r="L339" t="s">
        <v>35</v>
      </c>
      <c r="M339" t="s">
        <v>36</v>
      </c>
      <c r="N339" t="s">
        <v>37</v>
      </c>
      <c r="O339" t="s">
        <v>37</v>
      </c>
      <c r="P339" t="s">
        <v>31</v>
      </c>
      <c r="Q339" t="b">
        <f t="shared" si="17"/>
        <v>1</v>
      </c>
    </row>
    <row r="340" spans="1:17">
      <c r="A340" s="7" t="s">
        <v>2205</v>
      </c>
      <c r="B340" t="s">
        <v>29</v>
      </c>
      <c r="C340" t="s">
        <v>36</v>
      </c>
      <c r="D340" s="9" t="s">
        <v>31</v>
      </c>
      <c r="E340" s="9" t="s">
        <v>31</v>
      </c>
      <c r="F340" t="b">
        <f t="shared" si="15"/>
        <v>1</v>
      </c>
      <c r="H340" s="35" t="s">
        <v>31</v>
      </c>
      <c r="I340" t="b">
        <f t="shared" si="16"/>
        <v>1</v>
      </c>
      <c r="J340" s="24"/>
      <c r="K340" s="7" t="s">
        <v>2205</v>
      </c>
      <c r="L340" t="s">
        <v>29</v>
      </c>
      <c r="M340" t="s">
        <v>36</v>
      </c>
      <c r="N340" t="s">
        <v>31</v>
      </c>
      <c r="O340" t="s">
        <v>31</v>
      </c>
      <c r="P340" t="s">
        <v>31</v>
      </c>
      <c r="Q340" t="b">
        <f t="shared" si="17"/>
        <v>1</v>
      </c>
    </row>
    <row r="341" spans="1:17">
      <c r="A341" s="7" t="s">
        <v>2206</v>
      </c>
      <c r="B341" t="s">
        <v>29</v>
      </c>
      <c r="C341" t="s">
        <v>36</v>
      </c>
      <c r="D341" s="9" t="s">
        <v>31</v>
      </c>
      <c r="E341" s="9" t="s">
        <v>31</v>
      </c>
      <c r="F341" t="b">
        <f t="shared" si="15"/>
        <v>1</v>
      </c>
      <c r="H341" s="35" t="s">
        <v>31</v>
      </c>
      <c r="I341" t="b">
        <f t="shared" si="16"/>
        <v>1</v>
      </c>
      <c r="J341" s="24"/>
      <c r="K341" s="7" t="s">
        <v>2206</v>
      </c>
      <c r="L341" t="s">
        <v>29</v>
      </c>
      <c r="M341" t="s">
        <v>36</v>
      </c>
      <c r="N341" t="s">
        <v>31</v>
      </c>
      <c r="O341" t="s">
        <v>31</v>
      </c>
      <c r="P341" t="s">
        <v>31</v>
      </c>
      <c r="Q341" t="b">
        <f t="shared" si="17"/>
        <v>1</v>
      </c>
    </row>
    <row r="342" spans="1:17">
      <c r="A342" s="7" t="s">
        <v>2207</v>
      </c>
      <c r="B342" t="s">
        <v>29</v>
      </c>
      <c r="C342" t="s">
        <v>36</v>
      </c>
      <c r="D342" s="9" t="s">
        <v>31</v>
      </c>
      <c r="E342" s="9" t="s">
        <v>31</v>
      </c>
      <c r="F342" t="b">
        <f t="shared" si="15"/>
        <v>1</v>
      </c>
      <c r="H342" s="35" t="s">
        <v>31</v>
      </c>
      <c r="I342" t="b">
        <f t="shared" si="16"/>
        <v>1</v>
      </c>
      <c r="J342" s="24"/>
      <c r="K342" s="7" t="s">
        <v>2207</v>
      </c>
      <c r="L342" t="s">
        <v>29</v>
      </c>
      <c r="M342" t="s">
        <v>36</v>
      </c>
      <c r="N342" t="s">
        <v>31</v>
      </c>
      <c r="O342" t="s">
        <v>31</v>
      </c>
      <c r="P342" t="s">
        <v>31</v>
      </c>
      <c r="Q342" t="b">
        <f t="shared" si="17"/>
        <v>1</v>
      </c>
    </row>
    <row r="343" spans="1:17">
      <c r="A343" s="7" t="s">
        <v>2208</v>
      </c>
      <c r="B343" t="s">
        <v>35</v>
      </c>
      <c r="C343" t="s">
        <v>36</v>
      </c>
      <c r="D343" s="9" t="s">
        <v>31</v>
      </c>
      <c r="E343" s="9" t="s">
        <v>31</v>
      </c>
      <c r="F343" t="b">
        <f t="shared" si="15"/>
        <v>1</v>
      </c>
      <c r="H343" s="35" t="s">
        <v>31</v>
      </c>
      <c r="I343" t="b">
        <f t="shared" si="16"/>
        <v>1</v>
      </c>
      <c r="J343" s="24"/>
      <c r="K343" s="7" t="s">
        <v>2208</v>
      </c>
      <c r="L343" t="s">
        <v>35</v>
      </c>
      <c r="M343" t="s">
        <v>36</v>
      </c>
      <c r="N343" t="s">
        <v>31</v>
      </c>
      <c r="O343" t="s">
        <v>31</v>
      </c>
      <c r="P343" t="s">
        <v>31</v>
      </c>
      <c r="Q343" t="b">
        <f t="shared" si="17"/>
        <v>1</v>
      </c>
    </row>
    <row r="344" spans="1:17">
      <c r="A344" s="7" t="s">
        <v>2209</v>
      </c>
      <c r="B344" t="s">
        <v>54</v>
      </c>
      <c r="C344" t="s">
        <v>36</v>
      </c>
      <c r="D344" s="9" t="s">
        <v>31</v>
      </c>
      <c r="E344" s="9" t="s">
        <v>31</v>
      </c>
      <c r="F344" t="b">
        <f t="shared" si="15"/>
        <v>1</v>
      </c>
      <c r="G344" t="s">
        <v>3398</v>
      </c>
      <c r="H344" s="35" t="s">
        <v>31</v>
      </c>
      <c r="I344" t="b">
        <f t="shared" si="16"/>
        <v>1</v>
      </c>
      <c r="J344" s="24"/>
      <c r="K344" s="7" t="s">
        <v>2209</v>
      </c>
      <c r="L344" t="s">
        <v>54</v>
      </c>
      <c r="M344" t="s">
        <v>36</v>
      </c>
      <c r="N344" t="s">
        <v>31</v>
      </c>
      <c r="O344" t="s">
        <v>31</v>
      </c>
      <c r="P344" t="s">
        <v>31</v>
      </c>
      <c r="Q344" t="b">
        <f t="shared" si="17"/>
        <v>1</v>
      </c>
    </row>
    <row r="345" spans="1:17">
      <c r="A345" s="7" t="s">
        <v>2210</v>
      </c>
      <c r="B345" t="s">
        <v>2145</v>
      </c>
      <c r="C345" t="s">
        <v>36</v>
      </c>
      <c r="D345" s="9" t="s">
        <v>2271</v>
      </c>
      <c r="E345" s="9" t="s">
        <v>2271</v>
      </c>
      <c r="F345" t="b">
        <f t="shared" si="15"/>
        <v>1</v>
      </c>
      <c r="H345" s="35" t="s">
        <v>2271</v>
      </c>
      <c r="I345" t="b">
        <f t="shared" si="16"/>
        <v>1</v>
      </c>
      <c r="J345" s="24"/>
      <c r="K345" s="7" t="s">
        <v>2210</v>
      </c>
      <c r="L345" t="s">
        <v>2145</v>
      </c>
      <c r="M345" t="s">
        <v>36</v>
      </c>
      <c r="N345" t="s">
        <v>37</v>
      </c>
      <c r="O345" t="s">
        <v>37</v>
      </c>
      <c r="P345" t="s">
        <v>31</v>
      </c>
      <c r="Q345" t="b">
        <f t="shared" si="17"/>
        <v>1</v>
      </c>
    </row>
    <row r="346" spans="1:17">
      <c r="A346" s="7" t="s">
        <v>2211</v>
      </c>
      <c r="B346" t="s">
        <v>29</v>
      </c>
      <c r="C346" t="s">
        <v>30</v>
      </c>
      <c r="D346" s="9" t="s">
        <v>31</v>
      </c>
      <c r="E346" s="9" t="s">
        <v>31</v>
      </c>
      <c r="F346" t="b">
        <f t="shared" si="15"/>
        <v>1</v>
      </c>
      <c r="H346" s="35" t="s">
        <v>31</v>
      </c>
      <c r="I346" t="b">
        <f t="shared" si="16"/>
        <v>1</v>
      </c>
      <c r="J346" s="24"/>
      <c r="K346" s="7" t="s">
        <v>2211</v>
      </c>
      <c r="L346" t="s">
        <v>29</v>
      </c>
      <c r="M346" t="s">
        <v>30</v>
      </c>
      <c r="N346" t="s">
        <v>31</v>
      </c>
      <c r="O346" t="s">
        <v>31</v>
      </c>
      <c r="P346" t="s">
        <v>31</v>
      </c>
      <c r="Q346" t="b">
        <f t="shared" si="17"/>
        <v>1</v>
      </c>
    </row>
    <row r="347" spans="1:17">
      <c r="A347" s="7" t="s">
        <v>2212</v>
      </c>
      <c r="B347" t="s">
        <v>71</v>
      </c>
      <c r="C347" t="s">
        <v>36</v>
      </c>
      <c r="D347" s="9" t="s">
        <v>31</v>
      </c>
      <c r="E347" s="9" t="s">
        <v>31</v>
      </c>
      <c r="F347" t="b">
        <f t="shared" si="15"/>
        <v>1</v>
      </c>
      <c r="H347" s="35" t="s">
        <v>31</v>
      </c>
      <c r="I347" t="b">
        <f t="shared" si="16"/>
        <v>1</v>
      </c>
      <c r="J347" s="24"/>
      <c r="K347" s="7" t="s">
        <v>2212</v>
      </c>
      <c r="L347" t="s">
        <v>71</v>
      </c>
      <c r="M347" t="s">
        <v>36</v>
      </c>
      <c r="N347" t="s">
        <v>31</v>
      </c>
      <c r="O347" t="s">
        <v>31</v>
      </c>
      <c r="P347" t="s">
        <v>31</v>
      </c>
      <c r="Q347" t="b">
        <f t="shared" si="17"/>
        <v>1</v>
      </c>
    </row>
    <row r="348" spans="1:17">
      <c r="A348" s="7" t="s">
        <v>2213</v>
      </c>
      <c r="B348" t="s">
        <v>29</v>
      </c>
      <c r="C348" t="s">
        <v>36</v>
      </c>
      <c r="D348" s="9" t="s">
        <v>31</v>
      </c>
      <c r="E348" s="9" t="s">
        <v>31</v>
      </c>
      <c r="F348" t="b">
        <f t="shared" si="15"/>
        <v>1</v>
      </c>
      <c r="H348" s="35" t="s">
        <v>31</v>
      </c>
      <c r="I348" t="b">
        <f t="shared" si="16"/>
        <v>1</v>
      </c>
      <c r="J348" s="24"/>
      <c r="K348" s="7" t="s">
        <v>2213</v>
      </c>
      <c r="L348" t="s">
        <v>29</v>
      </c>
      <c r="M348" t="s">
        <v>36</v>
      </c>
      <c r="N348" t="s">
        <v>31</v>
      </c>
      <c r="O348" t="s">
        <v>31</v>
      </c>
      <c r="P348" t="s">
        <v>31</v>
      </c>
      <c r="Q348" t="b">
        <f t="shared" si="17"/>
        <v>1</v>
      </c>
    </row>
    <row r="349" spans="1:17" hidden="1">
      <c r="A349" s="7" t="s">
        <v>2214</v>
      </c>
      <c r="B349" t="s">
        <v>231</v>
      </c>
      <c r="C349" t="s">
        <v>2215</v>
      </c>
      <c r="D349" s="9" t="s">
        <v>31</v>
      </c>
      <c r="E349" s="9" t="s">
        <v>31</v>
      </c>
      <c r="F349" t="b">
        <f t="shared" si="15"/>
        <v>1</v>
      </c>
      <c r="G349" t="s">
        <v>3399</v>
      </c>
      <c r="H349" s="35" t="s">
        <v>31</v>
      </c>
      <c r="I349" t="b">
        <f t="shared" si="16"/>
        <v>1</v>
      </c>
      <c r="J349" s="24"/>
      <c r="K349" s="7" t="s">
        <v>2214</v>
      </c>
      <c r="L349" t="s">
        <v>231</v>
      </c>
      <c r="M349" t="s">
        <v>2215</v>
      </c>
      <c r="N349" t="s">
        <v>31</v>
      </c>
      <c r="O349" t="s">
        <v>31</v>
      </c>
      <c r="P349" t="s">
        <v>31</v>
      </c>
      <c r="Q349" t="b">
        <f t="shared" si="17"/>
        <v>1</v>
      </c>
    </row>
    <row r="350" spans="1:17">
      <c r="A350" s="7" t="s">
        <v>2216</v>
      </c>
      <c r="B350" t="s">
        <v>71</v>
      </c>
      <c r="C350" t="s">
        <v>36</v>
      </c>
      <c r="D350" s="9" t="s">
        <v>31</v>
      </c>
      <c r="E350" s="9" t="s">
        <v>31</v>
      </c>
      <c r="F350" t="b">
        <f t="shared" si="15"/>
        <v>1</v>
      </c>
      <c r="H350" s="35" t="s">
        <v>31</v>
      </c>
      <c r="I350" t="b">
        <f t="shared" si="16"/>
        <v>1</v>
      </c>
      <c r="J350" s="24"/>
      <c r="K350" s="7" t="s">
        <v>2216</v>
      </c>
      <c r="L350" t="s">
        <v>71</v>
      </c>
      <c r="M350" t="s">
        <v>36</v>
      </c>
      <c r="N350" t="s">
        <v>31</v>
      </c>
      <c r="O350" t="s">
        <v>31</v>
      </c>
      <c r="P350" t="s">
        <v>31</v>
      </c>
      <c r="Q350" t="b">
        <f t="shared" si="17"/>
        <v>1</v>
      </c>
    </row>
    <row r="351" spans="1:17">
      <c r="A351" s="7" t="s">
        <v>2217</v>
      </c>
      <c r="B351" t="s">
        <v>29</v>
      </c>
      <c r="C351" t="s">
        <v>36</v>
      </c>
      <c r="D351" s="9" t="s">
        <v>31</v>
      </c>
      <c r="E351" s="9" t="s">
        <v>31</v>
      </c>
      <c r="F351" t="b">
        <f t="shared" si="15"/>
        <v>1</v>
      </c>
      <c r="H351" s="35" t="s">
        <v>31</v>
      </c>
      <c r="I351" t="b">
        <f t="shared" si="16"/>
        <v>1</v>
      </c>
      <c r="J351" s="24"/>
      <c r="K351" s="7" t="s">
        <v>2217</v>
      </c>
      <c r="L351" t="s">
        <v>29</v>
      </c>
      <c r="M351" t="s">
        <v>36</v>
      </c>
      <c r="N351" t="s">
        <v>31</v>
      </c>
      <c r="O351" t="s">
        <v>31</v>
      </c>
      <c r="P351" t="s">
        <v>31</v>
      </c>
      <c r="Q351" t="b">
        <f t="shared" si="17"/>
        <v>1</v>
      </c>
    </row>
    <row r="352" spans="1:17">
      <c r="A352" s="7" t="s">
        <v>2218</v>
      </c>
      <c r="B352" t="s">
        <v>29</v>
      </c>
      <c r="C352" t="s">
        <v>30</v>
      </c>
      <c r="D352" s="9" t="s">
        <v>31</v>
      </c>
      <c r="E352" s="9" t="s">
        <v>31</v>
      </c>
      <c r="F352" t="b">
        <f t="shared" si="15"/>
        <v>1</v>
      </c>
      <c r="H352" s="35" t="s">
        <v>31</v>
      </c>
      <c r="I352" t="b">
        <f t="shared" si="16"/>
        <v>1</v>
      </c>
      <c r="J352" s="24"/>
      <c r="K352" s="7" t="s">
        <v>2218</v>
      </c>
      <c r="L352" t="s">
        <v>29</v>
      </c>
      <c r="M352" t="s">
        <v>30</v>
      </c>
      <c r="N352" t="s">
        <v>31</v>
      </c>
      <c r="O352" t="s">
        <v>31</v>
      </c>
      <c r="P352" t="s">
        <v>31</v>
      </c>
      <c r="Q352" t="b">
        <f t="shared" si="17"/>
        <v>1</v>
      </c>
    </row>
    <row r="353" spans="1:17">
      <c r="A353" s="7" t="s">
        <v>2219</v>
      </c>
      <c r="B353" t="s">
        <v>29</v>
      </c>
      <c r="C353" t="s">
        <v>36</v>
      </c>
      <c r="D353" s="9" t="s">
        <v>31</v>
      </c>
      <c r="E353" s="9" t="s">
        <v>31</v>
      </c>
      <c r="F353" t="b">
        <f t="shared" si="15"/>
        <v>1</v>
      </c>
      <c r="H353" s="35" t="s">
        <v>31</v>
      </c>
      <c r="I353" t="b">
        <f t="shared" si="16"/>
        <v>1</v>
      </c>
      <c r="J353" s="24"/>
      <c r="K353" s="7" t="s">
        <v>2219</v>
      </c>
      <c r="L353" t="s">
        <v>29</v>
      </c>
      <c r="M353" t="s">
        <v>36</v>
      </c>
      <c r="N353" t="s">
        <v>31</v>
      </c>
      <c r="O353" t="s">
        <v>31</v>
      </c>
      <c r="P353" t="s">
        <v>31</v>
      </c>
      <c r="Q353" t="b">
        <f t="shared" si="17"/>
        <v>1</v>
      </c>
    </row>
    <row r="354" spans="1:17">
      <c r="A354" s="7" t="s">
        <v>2220</v>
      </c>
      <c r="B354" t="s">
        <v>29</v>
      </c>
      <c r="C354" t="s">
        <v>36</v>
      </c>
      <c r="D354" s="9" t="s">
        <v>31</v>
      </c>
      <c r="E354" s="9" t="s">
        <v>31</v>
      </c>
      <c r="F354" t="b">
        <f t="shared" si="15"/>
        <v>1</v>
      </c>
      <c r="H354" s="35" t="s">
        <v>31</v>
      </c>
      <c r="I354" t="b">
        <f t="shared" si="16"/>
        <v>1</v>
      </c>
      <c r="J354" s="24"/>
      <c r="K354" s="7" t="s">
        <v>2220</v>
      </c>
      <c r="L354" t="s">
        <v>29</v>
      </c>
      <c r="M354" t="s">
        <v>36</v>
      </c>
      <c r="N354" t="s">
        <v>31</v>
      </c>
      <c r="O354" t="s">
        <v>31</v>
      </c>
      <c r="P354" t="s">
        <v>31</v>
      </c>
      <c r="Q354" t="b">
        <f t="shared" si="17"/>
        <v>1</v>
      </c>
    </row>
    <row r="355" spans="1:17">
      <c r="A355" s="7" t="s">
        <v>2221</v>
      </c>
      <c r="B355" t="s">
        <v>29</v>
      </c>
      <c r="C355" t="s">
        <v>30</v>
      </c>
      <c r="D355" s="9" t="s">
        <v>31</v>
      </c>
      <c r="E355" s="9" t="s">
        <v>31</v>
      </c>
      <c r="F355" t="b">
        <f t="shared" si="15"/>
        <v>1</v>
      </c>
      <c r="H355" s="35" t="s">
        <v>31</v>
      </c>
      <c r="I355" t="b">
        <f t="shared" si="16"/>
        <v>1</v>
      </c>
      <c r="J355" s="24"/>
      <c r="K355" s="7" t="s">
        <v>2221</v>
      </c>
      <c r="L355" t="s">
        <v>29</v>
      </c>
      <c r="M355" t="s">
        <v>30</v>
      </c>
      <c r="N355" t="s">
        <v>31</v>
      </c>
      <c r="O355" t="s">
        <v>31</v>
      </c>
      <c r="P355" t="s">
        <v>31</v>
      </c>
      <c r="Q355" t="b">
        <f t="shared" si="17"/>
        <v>1</v>
      </c>
    </row>
    <row r="356" spans="1:17">
      <c r="A356" s="7" t="s">
        <v>2222</v>
      </c>
      <c r="B356" t="s">
        <v>29</v>
      </c>
      <c r="C356" t="s">
        <v>36</v>
      </c>
      <c r="D356" s="9" t="s">
        <v>31</v>
      </c>
      <c r="E356" s="9" t="s">
        <v>31</v>
      </c>
      <c r="F356" t="b">
        <f t="shared" si="15"/>
        <v>1</v>
      </c>
      <c r="H356" s="35" t="s">
        <v>31</v>
      </c>
      <c r="I356" t="b">
        <f t="shared" si="16"/>
        <v>1</v>
      </c>
      <c r="J356" s="24"/>
      <c r="K356" s="7" t="s">
        <v>2222</v>
      </c>
      <c r="L356" t="s">
        <v>29</v>
      </c>
      <c r="M356" t="s">
        <v>36</v>
      </c>
      <c r="N356" t="s">
        <v>31</v>
      </c>
      <c r="O356" t="s">
        <v>31</v>
      </c>
      <c r="P356" t="s">
        <v>31</v>
      </c>
      <c r="Q356" t="b">
        <f t="shared" si="17"/>
        <v>1</v>
      </c>
    </row>
    <row r="357" spans="1:17">
      <c r="A357" s="7" t="s">
        <v>2223</v>
      </c>
      <c r="B357" t="s">
        <v>29</v>
      </c>
      <c r="C357" t="s">
        <v>30</v>
      </c>
      <c r="D357" s="9" t="s">
        <v>31</v>
      </c>
      <c r="E357" s="9" t="s">
        <v>31</v>
      </c>
      <c r="F357" t="b">
        <f t="shared" si="15"/>
        <v>1</v>
      </c>
      <c r="H357" s="35" t="s">
        <v>31</v>
      </c>
      <c r="I357" t="b">
        <f t="shared" si="16"/>
        <v>1</v>
      </c>
      <c r="J357" s="24"/>
      <c r="K357" s="7" t="s">
        <v>2223</v>
      </c>
      <c r="L357" t="s">
        <v>29</v>
      </c>
      <c r="M357" t="s">
        <v>30</v>
      </c>
      <c r="N357" t="s">
        <v>31</v>
      </c>
      <c r="O357" t="s">
        <v>31</v>
      </c>
      <c r="P357" t="s">
        <v>31</v>
      </c>
      <c r="Q357" t="b">
        <f t="shared" si="17"/>
        <v>1</v>
      </c>
    </row>
    <row r="358" spans="1:17">
      <c r="A358" s="7" t="s">
        <v>2224</v>
      </c>
      <c r="B358" t="s">
        <v>29</v>
      </c>
      <c r="C358" t="s">
        <v>36</v>
      </c>
      <c r="D358" s="9" t="s">
        <v>31</v>
      </c>
      <c r="E358" s="9" t="s">
        <v>31</v>
      </c>
      <c r="F358" t="b">
        <f t="shared" si="15"/>
        <v>1</v>
      </c>
      <c r="H358" s="35" t="s">
        <v>31</v>
      </c>
      <c r="I358" t="b">
        <f t="shared" si="16"/>
        <v>1</v>
      </c>
      <c r="J358" s="24"/>
      <c r="K358" s="7" t="s">
        <v>2224</v>
      </c>
      <c r="L358" t="s">
        <v>29</v>
      </c>
      <c r="M358" t="s">
        <v>36</v>
      </c>
      <c r="N358" t="s">
        <v>31</v>
      </c>
      <c r="O358" t="s">
        <v>31</v>
      </c>
      <c r="P358" t="s">
        <v>31</v>
      </c>
      <c r="Q358" t="b">
        <f t="shared" si="17"/>
        <v>1</v>
      </c>
    </row>
    <row r="359" spans="1:17">
      <c r="A359" s="7" t="s">
        <v>2225</v>
      </c>
      <c r="B359" t="s">
        <v>29</v>
      </c>
      <c r="C359" t="s">
        <v>30</v>
      </c>
      <c r="D359" s="9" t="s">
        <v>31</v>
      </c>
      <c r="E359" s="9" t="s">
        <v>31</v>
      </c>
      <c r="F359" t="b">
        <f t="shared" si="15"/>
        <v>1</v>
      </c>
      <c r="H359" s="35" t="s">
        <v>31</v>
      </c>
      <c r="I359" t="b">
        <f t="shared" si="16"/>
        <v>1</v>
      </c>
      <c r="J359" s="24"/>
      <c r="K359" s="7" t="s">
        <v>2225</v>
      </c>
      <c r="L359" t="s">
        <v>29</v>
      </c>
      <c r="M359" t="s">
        <v>30</v>
      </c>
      <c r="N359" t="s">
        <v>31</v>
      </c>
      <c r="O359" t="s">
        <v>31</v>
      </c>
      <c r="P359" t="s">
        <v>31</v>
      </c>
      <c r="Q359" t="b">
        <f t="shared" si="17"/>
        <v>1</v>
      </c>
    </row>
    <row r="360" spans="1:17">
      <c r="A360" s="7" t="s">
        <v>2226</v>
      </c>
      <c r="B360" t="s">
        <v>29</v>
      </c>
      <c r="C360" t="s">
        <v>36</v>
      </c>
      <c r="D360" s="9" t="s">
        <v>31</v>
      </c>
      <c r="E360" s="9" t="s">
        <v>31</v>
      </c>
      <c r="F360" t="b">
        <f t="shared" si="15"/>
        <v>1</v>
      </c>
      <c r="H360" s="35" t="s">
        <v>31</v>
      </c>
      <c r="I360" t="b">
        <f t="shared" si="16"/>
        <v>1</v>
      </c>
      <c r="J360" s="24"/>
      <c r="K360" s="7" t="s">
        <v>2226</v>
      </c>
      <c r="L360" t="s">
        <v>29</v>
      </c>
      <c r="M360" t="s">
        <v>36</v>
      </c>
      <c r="N360" t="s">
        <v>31</v>
      </c>
      <c r="O360" t="s">
        <v>31</v>
      </c>
      <c r="P360" t="s">
        <v>31</v>
      </c>
      <c r="Q360" t="b">
        <f t="shared" si="17"/>
        <v>1</v>
      </c>
    </row>
    <row r="361" spans="1:17">
      <c r="A361" s="7" t="s">
        <v>2227</v>
      </c>
      <c r="B361" t="s">
        <v>29</v>
      </c>
      <c r="C361" t="s">
        <v>30</v>
      </c>
      <c r="D361" s="9" t="s">
        <v>31</v>
      </c>
      <c r="E361" s="9" t="s">
        <v>31</v>
      </c>
      <c r="F361" t="b">
        <f t="shared" si="15"/>
        <v>1</v>
      </c>
      <c r="H361" s="35" t="s">
        <v>31</v>
      </c>
      <c r="I361" t="b">
        <f t="shared" si="16"/>
        <v>1</v>
      </c>
      <c r="J361" s="24"/>
      <c r="K361" s="7" t="s">
        <v>2227</v>
      </c>
      <c r="L361" t="s">
        <v>29</v>
      </c>
      <c r="M361" t="s">
        <v>30</v>
      </c>
      <c r="N361" t="s">
        <v>31</v>
      </c>
      <c r="O361" t="s">
        <v>31</v>
      </c>
      <c r="P361" t="s">
        <v>31</v>
      </c>
      <c r="Q361" t="b">
        <f t="shared" si="17"/>
        <v>1</v>
      </c>
    </row>
    <row r="362" spans="1:17">
      <c r="A362" s="7" t="s">
        <v>2228</v>
      </c>
      <c r="B362" t="s">
        <v>29</v>
      </c>
      <c r="C362" t="s">
        <v>36</v>
      </c>
      <c r="D362" s="9" t="s">
        <v>31</v>
      </c>
      <c r="E362" s="9" t="s">
        <v>31</v>
      </c>
      <c r="F362" t="b">
        <f t="shared" si="15"/>
        <v>1</v>
      </c>
      <c r="H362" s="35" t="s">
        <v>31</v>
      </c>
      <c r="I362" t="b">
        <f t="shared" si="16"/>
        <v>1</v>
      </c>
      <c r="J362" s="24"/>
      <c r="K362" s="7" t="s">
        <v>2228</v>
      </c>
      <c r="L362" t="s">
        <v>29</v>
      </c>
      <c r="M362" t="s">
        <v>36</v>
      </c>
      <c r="N362" t="s">
        <v>31</v>
      </c>
      <c r="O362" t="s">
        <v>31</v>
      </c>
      <c r="P362" t="s">
        <v>31</v>
      </c>
      <c r="Q362" t="b">
        <f t="shared" si="17"/>
        <v>1</v>
      </c>
    </row>
    <row r="363" spans="1:17">
      <c r="A363" s="7" t="s">
        <v>2229</v>
      </c>
      <c r="B363" t="s">
        <v>29</v>
      </c>
      <c r="C363" t="s">
        <v>30</v>
      </c>
      <c r="D363" s="9" t="s">
        <v>31</v>
      </c>
      <c r="E363" s="9" t="s">
        <v>31</v>
      </c>
      <c r="F363" t="b">
        <f t="shared" si="15"/>
        <v>1</v>
      </c>
      <c r="H363" s="35" t="s">
        <v>31</v>
      </c>
      <c r="I363" t="b">
        <f t="shared" si="16"/>
        <v>1</v>
      </c>
      <c r="J363" s="24"/>
      <c r="K363" s="7" t="s">
        <v>2229</v>
      </c>
      <c r="L363" t="s">
        <v>29</v>
      </c>
      <c r="M363" t="s">
        <v>30</v>
      </c>
      <c r="N363" t="s">
        <v>31</v>
      </c>
      <c r="O363" t="s">
        <v>31</v>
      </c>
      <c r="P363" t="s">
        <v>31</v>
      </c>
      <c r="Q363" t="b">
        <f t="shared" si="17"/>
        <v>1</v>
      </c>
    </row>
    <row r="364" spans="1:17">
      <c r="A364" s="7" t="s">
        <v>2230</v>
      </c>
      <c r="B364" t="s">
        <v>29</v>
      </c>
      <c r="C364" t="s">
        <v>36</v>
      </c>
      <c r="D364" s="9" t="s">
        <v>37</v>
      </c>
      <c r="E364" s="9" t="s">
        <v>45</v>
      </c>
      <c r="F364" t="b">
        <f t="shared" si="15"/>
        <v>0</v>
      </c>
      <c r="G364" t="s">
        <v>3364</v>
      </c>
      <c r="H364" s="35" t="s">
        <v>45</v>
      </c>
      <c r="I364" t="b">
        <f t="shared" si="16"/>
        <v>0</v>
      </c>
      <c r="J364" s="24"/>
      <c r="K364" s="7" t="s">
        <v>2230</v>
      </c>
      <c r="L364" t="s">
        <v>29</v>
      </c>
      <c r="M364" t="s">
        <v>36</v>
      </c>
      <c r="N364" t="s">
        <v>45</v>
      </c>
      <c r="O364" t="s">
        <v>45</v>
      </c>
      <c r="P364" t="s">
        <v>31</v>
      </c>
      <c r="Q364" t="b">
        <f t="shared" si="17"/>
        <v>1</v>
      </c>
    </row>
    <row r="365" spans="1:17">
      <c r="A365" s="7" t="s">
        <v>2231</v>
      </c>
      <c r="B365" t="s">
        <v>29</v>
      </c>
      <c r="C365" t="s">
        <v>30</v>
      </c>
      <c r="D365" s="9" t="s">
        <v>31</v>
      </c>
      <c r="E365" s="9" t="s">
        <v>31</v>
      </c>
      <c r="F365" t="b">
        <f t="shared" si="15"/>
        <v>1</v>
      </c>
      <c r="H365" s="35" t="s">
        <v>31</v>
      </c>
      <c r="I365" t="b">
        <f t="shared" si="16"/>
        <v>1</v>
      </c>
      <c r="J365" s="24"/>
      <c r="K365" s="7" t="s">
        <v>2231</v>
      </c>
      <c r="L365" t="s">
        <v>29</v>
      </c>
      <c r="M365" t="s">
        <v>30</v>
      </c>
      <c r="N365" t="s">
        <v>31</v>
      </c>
      <c r="O365" t="s">
        <v>31</v>
      </c>
      <c r="P365" t="s">
        <v>31</v>
      </c>
      <c r="Q365" t="b">
        <f t="shared" si="17"/>
        <v>1</v>
      </c>
    </row>
    <row r="366" spans="1:17">
      <c r="A366" s="7" t="s">
        <v>2232</v>
      </c>
      <c r="B366" t="s">
        <v>29</v>
      </c>
      <c r="C366" t="s">
        <v>30</v>
      </c>
      <c r="D366" s="9" t="s">
        <v>31</v>
      </c>
      <c r="E366" s="9" t="s">
        <v>31</v>
      </c>
      <c r="F366" t="b">
        <f t="shared" si="15"/>
        <v>1</v>
      </c>
      <c r="H366" s="35" t="s">
        <v>31</v>
      </c>
      <c r="I366" t="b">
        <f t="shared" si="16"/>
        <v>1</v>
      </c>
      <c r="J366" s="24"/>
      <c r="K366" s="7" t="s">
        <v>2232</v>
      </c>
      <c r="L366" t="s">
        <v>29</v>
      </c>
      <c r="M366" t="s">
        <v>30</v>
      </c>
      <c r="N366" t="s">
        <v>31</v>
      </c>
      <c r="O366" t="s">
        <v>31</v>
      </c>
      <c r="P366" t="s">
        <v>31</v>
      </c>
      <c r="Q366" t="b">
        <f t="shared" si="17"/>
        <v>1</v>
      </c>
    </row>
    <row r="367" spans="1:17">
      <c r="A367" s="7" t="s">
        <v>2233</v>
      </c>
      <c r="B367" t="s">
        <v>35</v>
      </c>
      <c r="C367" t="s">
        <v>36</v>
      </c>
      <c r="D367" s="9" t="s">
        <v>37</v>
      </c>
      <c r="E367" s="9" t="s">
        <v>49</v>
      </c>
      <c r="F367" t="b">
        <f t="shared" si="15"/>
        <v>0</v>
      </c>
      <c r="G367" t="s">
        <v>3400</v>
      </c>
      <c r="H367" s="35" t="s">
        <v>37</v>
      </c>
      <c r="I367" t="b">
        <f t="shared" si="16"/>
        <v>1</v>
      </c>
      <c r="J367" s="24"/>
      <c r="K367" s="7" t="s">
        <v>2233</v>
      </c>
      <c r="L367" t="s">
        <v>35</v>
      </c>
      <c r="M367" t="s">
        <v>36</v>
      </c>
      <c r="N367" t="s">
        <v>37</v>
      </c>
      <c r="O367" t="s">
        <v>37</v>
      </c>
      <c r="P367" t="s">
        <v>31</v>
      </c>
      <c r="Q367" t="b">
        <f t="shared" si="17"/>
        <v>1</v>
      </c>
    </row>
    <row r="368" spans="1:17">
      <c r="A368" s="7" t="s">
        <v>2234</v>
      </c>
      <c r="B368" t="s">
        <v>42</v>
      </c>
      <c r="C368" t="s">
        <v>36</v>
      </c>
      <c r="D368" s="9" t="s">
        <v>37</v>
      </c>
      <c r="E368" s="9" t="s">
        <v>31</v>
      </c>
      <c r="F368" t="b">
        <f t="shared" si="15"/>
        <v>0</v>
      </c>
      <c r="G368" t="s">
        <v>3364</v>
      </c>
      <c r="H368" s="35" t="s">
        <v>37</v>
      </c>
      <c r="I368" t="b">
        <f t="shared" si="16"/>
        <v>1</v>
      </c>
      <c r="J368" s="24"/>
      <c r="K368" s="7" t="s">
        <v>2234</v>
      </c>
      <c r="L368" t="s">
        <v>42</v>
      </c>
      <c r="M368" t="s">
        <v>36</v>
      </c>
      <c r="N368" t="s">
        <v>37</v>
      </c>
      <c r="O368" t="s">
        <v>37</v>
      </c>
      <c r="P368" t="s">
        <v>31</v>
      </c>
      <c r="Q368" t="b">
        <f t="shared" si="17"/>
        <v>1</v>
      </c>
    </row>
    <row r="369" spans="1:17">
      <c r="A369" s="7" t="s">
        <v>2235</v>
      </c>
      <c r="B369" t="s">
        <v>71</v>
      </c>
      <c r="C369" t="s">
        <v>36</v>
      </c>
      <c r="D369" s="9" t="s">
        <v>31</v>
      </c>
      <c r="E369" s="9" t="s">
        <v>31</v>
      </c>
      <c r="F369" t="b">
        <f t="shared" si="15"/>
        <v>1</v>
      </c>
      <c r="H369" s="35" t="s">
        <v>31</v>
      </c>
      <c r="I369" t="b">
        <f t="shared" si="16"/>
        <v>1</v>
      </c>
      <c r="J369" s="24"/>
      <c r="K369" s="7" t="s">
        <v>2235</v>
      </c>
      <c r="L369" t="s">
        <v>71</v>
      </c>
      <c r="M369" t="s">
        <v>36</v>
      </c>
      <c r="N369" t="s">
        <v>31</v>
      </c>
      <c r="O369" t="s">
        <v>31</v>
      </c>
      <c r="P369" t="s">
        <v>31</v>
      </c>
      <c r="Q369" t="b">
        <f t="shared" si="17"/>
        <v>1</v>
      </c>
    </row>
    <row r="370" spans="1:17">
      <c r="A370" s="7" t="s">
        <v>2236</v>
      </c>
      <c r="B370" t="s">
        <v>29</v>
      </c>
      <c r="C370" t="s">
        <v>30</v>
      </c>
      <c r="D370" s="9" t="s">
        <v>31</v>
      </c>
      <c r="E370" s="9" t="s">
        <v>31</v>
      </c>
      <c r="F370" t="b">
        <f t="shared" si="15"/>
        <v>1</v>
      </c>
      <c r="H370" s="35" t="s">
        <v>31</v>
      </c>
      <c r="I370" t="b">
        <f t="shared" si="16"/>
        <v>1</v>
      </c>
      <c r="J370" s="24"/>
      <c r="K370" s="7" t="s">
        <v>2236</v>
      </c>
      <c r="L370" t="s">
        <v>29</v>
      </c>
      <c r="M370" t="s">
        <v>30</v>
      </c>
      <c r="N370" t="s">
        <v>31</v>
      </c>
      <c r="O370" t="s">
        <v>31</v>
      </c>
      <c r="P370" t="s">
        <v>31</v>
      </c>
      <c r="Q370" t="b">
        <f t="shared" si="17"/>
        <v>1</v>
      </c>
    </row>
    <row r="371" spans="1:17">
      <c r="A371" s="7" t="s">
        <v>2237</v>
      </c>
      <c r="B371" t="s">
        <v>29</v>
      </c>
      <c r="C371" t="s">
        <v>36</v>
      </c>
      <c r="D371" s="9" t="s">
        <v>37</v>
      </c>
      <c r="E371" s="9" t="s">
        <v>31</v>
      </c>
      <c r="F371" t="b">
        <f t="shared" si="15"/>
        <v>0</v>
      </c>
      <c r="H371" s="35" t="s">
        <v>37</v>
      </c>
      <c r="I371" t="b">
        <f t="shared" si="16"/>
        <v>1</v>
      </c>
      <c r="J371" s="24"/>
      <c r="K371" s="7" t="s">
        <v>2237</v>
      </c>
      <c r="L371" t="s">
        <v>29</v>
      </c>
      <c r="M371" t="s">
        <v>36</v>
      </c>
      <c r="N371" t="s">
        <v>37</v>
      </c>
      <c r="O371" t="s">
        <v>37</v>
      </c>
      <c r="P371" t="s">
        <v>31</v>
      </c>
      <c r="Q371" t="b">
        <f t="shared" si="17"/>
        <v>1</v>
      </c>
    </row>
    <row r="372" spans="1:17">
      <c r="A372" s="7" t="s">
        <v>2238</v>
      </c>
      <c r="B372" t="s">
        <v>29</v>
      </c>
      <c r="C372" t="s">
        <v>30</v>
      </c>
      <c r="D372" s="9" t="s">
        <v>31</v>
      </c>
      <c r="E372" s="9" t="s">
        <v>31</v>
      </c>
      <c r="F372" t="b">
        <f t="shared" si="15"/>
        <v>1</v>
      </c>
      <c r="H372" s="35" t="s">
        <v>31</v>
      </c>
      <c r="I372" t="b">
        <f t="shared" si="16"/>
        <v>1</v>
      </c>
      <c r="J372" s="24"/>
      <c r="K372" s="7" t="s">
        <v>2238</v>
      </c>
      <c r="L372" t="s">
        <v>29</v>
      </c>
      <c r="M372" t="s">
        <v>30</v>
      </c>
      <c r="N372" t="s">
        <v>31</v>
      </c>
      <c r="O372" t="s">
        <v>31</v>
      </c>
      <c r="P372" t="s">
        <v>31</v>
      </c>
      <c r="Q372" t="b">
        <f t="shared" si="17"/>
        <v>1</v>
      </c>
    </row>
    <row r="373" spans="1:17">
      <c r="A373" s="7" t="s">
        <v>2239</v>
      </c>
      <c r="B373" t="s">
        <v>29</v>
      </c>
      <c r="C373" t="s">
        <v>30</v>
      </c>
      <c r="D373" s="9" t="s">
        <v>31</v>
      </c>
      <c r="E373" s="9" t="s">
        <v>31</v>
      </c>
      <c r="F373" t="b">
        <f t="shared" si="15"/>
        <v>1</v>
      </c>
      <c r="H373" s="35" t="s">
        <v>31</v>
      </c>
      <c r="I373" t="b">
        <f t="shared" si="16"/>
        <v>1</v>
      </c>
      <c r="J373" s="24"/>
      <c r="K373" s="7" t="s">
        <v>2239</v>
      </c>
      <c r="L373" t="s">
        <v>29</v>
      </c>
      <c r="M373" t="s">
        <v>30</v>
      </c>
      <c r="N373" t="s">
        <v>31</v>
      </c>
      <c r="O373" t="s">
        <v>31</v>
      </c>
      <c r="P373" t="s">
        <v>31</v>
      </c>
      <c r="Q373" t="b">
        <f t="shared" si="17"/>
        <v>1</v>
      </c>
    </row>
    <row r="374" spans="1:17">
      <c r="A374" s="7" t="s">
        <v>2240</v>
      </c>
      <c r="B374" t="s">
        <v>29</v>
      </c>
      <c r="C374" t="s">
        <v>36</v>
      </c>
      <c r="D374" s="9" t="s">
        <v>31</v>
      </c>
      <c r="E374" s="9" t="s">
        <v>31</v>
      </c>
      <c r="F374" t="b">
        <f t="shared" si="15"/>
        <v>1</v>
      </c>
      <c r="H374" s="35" t="s">
        <v>31</v>
      </c>
      <c r="I374" t="b">
        <f t="shared" si="16"/>
        <v>1</v>
      </c>
      <c r="J374" s="24"/>
      <c r="K374" s="7" t="s">
        <v>2240</v>
      </c>
      <c r="L374" t="s">
        <v>29</v>
      </c>
      <c r="M374" t="s">
        <v>36</v>
      </c>
      <c r="N374" t="s">
        <v>31</v>
      </c>
      <c r="O374" t="s">
        <v>31</v>
      </c>
      <c r="P374" t="s">
        <v>31</v>
      </c>
      <c r="Q374" t="b">
        <f t="shared" si="17"/>
        <v>1</v>
      </c>
    </row>
    <row r="375" spans="1:17">
      <c r="A375" s="7" t="s">
        <v>2241</v>
      </c>
      <c r="B375" t="s">
        <v>29</v>
      </c>
      <c r="C375" t="s">
        <v>36</v>
      </c>
      <c r="D375" s="9" t="s">
        <v>31</v>
      </c>
      <c r="E375" s="9" t="s">
        <v>31</v>
      </c>
      <c r="F375" t="b">
        <f t="shared" si="15"/>
        <v>1</v>
      </c>
      <c r="H375" s="35" t="s">
        <v>31</v>
      </c>
      <c r="I375" t="b">
        <f t="shared" si="16"/>
        <v>1</v>
      </c>
      <c r="J375" s="24"/>
      <c r="K375" s="7" t="s">
        <v>2241</v>
      </c>
      <c r="L375" t="s">
        <v>29</v>
      </c>
      <c r="M375" t="s">
        <v>36</v>
      </c>
      <c r="N375" t="s">
        <v>31</v>
      </c>
      <c r="O375" t="s">
        <v>31</v>
      </c>
      <c r="P375" t="s">
        <v>31</v>
      </c>
      <c r="Q375" t="b">
        <f t="shared" si="17"/>
        <v>1</v>
      </c>
    </row>
    <row r="376" spans="1:17">
      <c r="A376" s="7" t="s">
        <v>2242</v>
      </c>
      <c r="B376" t="s">
        <v>29</v>
      </c>
      <c r="C376" t="s">
        <v>36</v>
      </c>
      <c r="D376" s="9" t="s">
        <v>31</v>
      </c>
      <c r="E376" s="9" t="s">
        <v>31</v>
      </c>
      <c r="F376" t="b">
        <f t="shared" si="15"/>
        <v>1</v>
      </c>
      <c r="H376" s="35" t="s">
        <v>31</v>
      </c>
      <c r="I376" t="b">
        <f t="shared" si="16"/>
        <v>1</v>
      </c>
      <c r="J376" s="24"/>
      <c r="K376" s="7" t="s">
        <v>2242</v>
      </c>
      <c r="L376" t="s">
        <v>29</v>
      </c>
      <c r="M376" t="s">
        <v>36</v>
      </c>
      <c r="N376" t="s">
        <v>31</v>
      </c>
      <c r="O376" t="s">
        <v>31</v>
      </c>
      <c r="P376" t="s">
        <v>31</v>
      </c>
      <c r="Q376" t="b">
        <f t="shared" si="17"/>
        <v>1</v>
      </c>
    </row>
    <row r="377" spans="1:17">
      <c r="A377" s="7" t="s">
        <v>2243</v>
      </c>
      <c r="B377" t="s">
        <v>29</v>
      </c>
      <c r="C377" t="s">
        <v>30</v>
      </c>
      <c r="D377" s="9" t="s">
        <v>31</v>
      </c>
      <c r="E377" s="9" t="s">
        <v>31</v>
      </c>
      <c r="F377" t="b">
        <f t="shared" si="15"/>
        <v>1</v>
      </c>
      <c r="H377" s="35" t="s">
        <v>31</v>
      </c>
      <c r="I377" t="b">
        <f t="shared" si="16"/>
        <v>1</v>
      </c>
      <c r="J377" s="24"/>
      <c r="K377" s="7" t="s">
        <v>2243</v>
      </c>
      <c r="L377" t="s">
        <v>29</v>
      </c>
      <c r="M377" t="s">
        <v>30</v>
      </c>
      <c r="N377" t="s">
        <v>31</v>
      </c>
      <c r="O377" t="s">
        <v>31</v>
      </c>
      <c r="P377" t="s">
        <v>31</v>
      </c>
      <c r="Q377" t="b">
        <f t="shared" si="17"/>
        <v>1</v>
      </c>
    </row>
    <row r="378" spans="1:17">
      <c r="A378" s="7" t="s">
        <v>2244</v>
      </c>
      <c r="B378" t="s">
        <v>71</v>
      </c>
      <c r="C378" t="s">
        <v>30</v>
      </c>
      <c r="D378" s="9" t="s">
        <v>31</v>
      </c>
      <c r="E378" s="9" t="s">
        <v>31</v>
      </c>
      <c r="F378" t="b">
        <f t="shared" si="15"/>
        <v>1</v>
      </c>
      <c r="H378" s="35" t="s">
        <v>31</v>
      </c>
      <c r="I378" t="b">
        <f t="shared" si="16"/>
        <v>1</v>
      </c>
      <c r="J378" s="24"/>
      <c r="K378" s="7" t="s">
        <v>2244</v>
      </c>
      <c r="L378" t="s">
        <v>71</v>
      </c>
      <c r="M378" t="s">
        <v>30</v>
      </c>
      <c r="N378" t="s">
        <v>31</v>
      </c>
      <c r="O378" t="s">
        <v>31</v>
      </c>
      <c r="P378" t="s">
        <v>31</v>
      </c>
      <c r="Q378" t="b">
        <f t="shared" si="17"/>
        <v>1</v>
      </c>
    </row>
    <row r="379" spans="1:17">
      <c r="A379" s="7" t="s">
        <v>2245</v>
      </c>
      <c r="B379" t="s">
        <v>29</v>
      </c>
      <c r="C379" t="s">
        <v>30</v>
      </c>
      <c r="D379" s="9" t="s">
        <v>31</v>
      </c>
      <c r="E379" s="9" t="s">
        <v>31</v>
      </c>
      <c r="F379" t="b">
        <f t="shared" si="15"/>
        <v>1</v>
      </c>
      <c r="H379" s="35" t="s">
        <v>31</v>
      </c>
      <c r="I379" t="b">
        <f t="shared" si="16"/>
        <v>1</v>
      </c>
      <c r="J379" s="24"/>
      <c r="K379" s="7" t="s">
        <v>2245</v>
      </c>
      <c r="L379" t="s">
        <v>29</v>
      </c>
      <c r="M379" t="s">
        <v>30</v>
      </c>
      <c r="N379" t="s">
        <v>31</v>
      </c>
      <c r="O379" t="s">
        <v>31</v>
      </c>
      <c r="P379" t="s">
        <v>31</v>
      </c>
      <c r="Q379" t="b">
        <f t="shared" si="17"/>
        <v>1</v>
      </c>
    </row>
    <row r="380" spans="1:17">
      <c r="A380" s="7" t="s">
        <v>2246</v>
      </c>
      <c r="B380" t="s">
        <v>71</v>
      </c>
      <c r="C380" t="s">
        <v>36</v>
      </c>
      <c r="D380" s="9" t="s">
        <v>31</v>
      </c>
      <c r="E380" s="9" t="s">
        <v>31</v>
      </c>
      <c r="F380" t="b">
        <f t="shared" si="15"/>
        <v>1</v>
      </c>
      <c r="H380" s="35" t="s">
        <v>31</v>
      </c>
      <c r="I380" t="b">
        <f t="shared" si="16"/>
        <v>1</v>
      </c>
      <c r="J380" s="24"/>
      <c r="K380" s="7" t="s">
        <v>2246</v>
      </c>
      <c r="L380" t="s">
        <v>71</v>
      </c>
      <c r="M380" t="s">
        <v>36</v>
      </c>
      <c r="N380" t="s">
        <v>31</v>
      </c>
      <c r="O380" t="s">
        <v>31</v>
      </c>
      <c r="P380" t="s">
        <v>31</v>
      </c>
      <c r="Q380" t="b">
        <f t="shared" si="17"/>
        <v>1</v>
      </c>
    </row>
    <row r="381" spans="1:17">
      <c r="A381" s="7" t="s">
        <v>2247</v>
      </c>
      <c r="B381" t="s">
        <v>42</v>
      </c>
      <c r="C381" t="s">
        <v>36</v>
      </c>
      <c r="D381" s="9" t="s">
        <v>37</v>
      </c>
      <c r="E381" s="9" t="s">
        <v>45</v>
      </c>
      <c r="F381" t="b">
        <f t="shared" si="15"/>
        <v>0</v>
      </c>
      <c r="H381" s="35" t="s">
        <v>37</v>
      </c>
      <c r="I381" t="b">
        <f t="shared" si="16"/>
        <v>1</v>
      </c>
      <c r="J381" s="24"/>
      <c r="K381" s="7" t="s">
        <v>2247</v>
      </c>
      <c r="L381" t="s">
        <v>42</v>
      </c>
      <c r="M381" t="s">
        <v>36</v>
      </c>
      <c r="N381" t="s">
        <v>37</v>
      </c>
      <c r="O381" t="s">
        <v>37</v>
      </c>
      <c r="P381" t="s">
        <v>31</v>
      </c>
      <c r="Q381" t="b">
        <f t="shared" si="17"/>
        <v>1</v>
      </c>
    </row>
    <row r="382" spans="1:17">
      <c r="A382" s="7" t="s">
        <v>2248</v>
      </c>
      <c r="B382" t="s">
        <v>29</v>
      </c>
      <c r="C382" t="s">
        <v>30</v>
      </c>
      <c r="D382" s="9" t="s">
        <v>31</v>
      </c>
      <c r="E382" s="9" t="s">
        <v>31</v>
      </c>
      <c r="F382" t="b">
        <f t="shared" si="15"/>
        <v>1</v>
      </c>
      <c r="H382" s="35" t="s">
        <v>31</v>
      </c>
      <c r="I382" t="b">
        <f t="shared" si="16"/>
        <v>1</v>
      </c>
      <c r="J382" s="24"/>
      <c r="K382" s="7" t="s">
        <v>2248</v>
      </c>
      <c r="L382" t="s">
        <v>29</v>
      </c>
      <c r="M382" t="s">
        <v>30</v>
      </c>
      <c r="N382" t="s">
        <v>31</v>
      </c>
      <c r="O382" t="s">
        <v>31</v>
      </c>
      <c r="P382" t="s">
        <v>31</v>
      </c>
      <c r="Q382" t="b">
        <f t="shared" si="17"/>
        <v>1</v>
      </c>
    </row>
    <row r="383" spans="1:17">
      <c r="A383" s="7" t="s">
        <v>2249</v>
      </c>
      <c r="B383" t="s">
        <v>29</v>
      </c>
      <c r="C383" t="s">
        <v>36</v>
      </c>
      <c r="D383" s="9" t="s">
        <v>31</v>
      </c>
      <c r="E383" s="9" t="s">
        <v>31</v>
      </c>
      <c r="F383" t="b">
        <f t="shared" si="15"/>
        <v>1</v>
      </c>
      <c r="H383" s="35" t="s">
        <v>31</v>
      </c>
      <c r="I383" t="b">
        <f t="shared" si="16"/>
        <v>1</v>
      </c>
      <c r="J383" s="24"/>
      <c r="K383" s="7" t="s">
        <v>2249</v>
      </c>
      <c r="L383" t="s">
        <v>29</v>
      </c>
      <c r="M383" t="s">
        <v>36</v>
      </c>
      <c r="N383" t="s">
        <v>31</v>
      </c>
      <c r="O383" t="s">
        <v>31</v>
      </c>
      <c r="P383" t="s">
        <v>31</v>
      </c>
      <c r="Q383" t="b">
        <f t="shared" si="17"/>
        <v>1</v>
      </c>
    </row>
    <row r="384" spans="1:17">
      <c r="A384" s="7" t="s">
        <v>2250</v>
      </c>
      <c r="B384" t="s">
        <v>29</v>
      </c>
      <c r="C384" t="s">
        <v>30</v>
      </c>
      <c r="D384" s="9" t="s">
        <v>31</v>
      </c>
      <c r="E384" s="9" t="s">
        <v>31</v>
      </c>
      <c r="F384" t="b">
        <f t="shared" si="15"/>
        <v>1</v>
      </c>
      <c r="H384" s="35" t="s">
        <v>31</v>
      </c>
      <c r="I384" t="b">
        <f t="shared" si="16"/>
        <v>1</v>
      </c>
      <c r="J384" s="24"/>
      <c r="K384" s="7" t="s">
        <v>2250</v>
      </c>
      <c r="L384" t="s">
        <v>29</v>
      </c>
      <c r="M384" t="s">
        <v>30</v>
      </c>
      <c r="N384" t="s">
        <v>31</v>
      </c>
      <c r="O384" t="s">
        <v>31</v>
      </c>
      <c r="P384" t="s">
        <v>31</v>
      </c>
      <c r="Q384" t="b">
        <f t="shared" si="17"/>
        <v>1</v>
      </c>
    </row>
    <row r="385" spans="1:18">
      <c r="A385" s="7" t="s">
        <v>2251</v>
      </c>
      <c r="B385" t="s">
        <v>29</v>
      </c>
      <c r="C385" t="s">
        <v>30</v>
      </c>
      <c r="D385" s="9" t="s">
        <v>31</v>
      </c>
      <c r="E385" s="9" t="s">
        <v>31</v>
      </c>
      <c r="F385" t="b">
        <f t="shared" si="15"/>
        <v>1</v>
      </c>
      <c r="H385" s="35" t="s">
        <v>31</v>
      </c>
      <c r="I385" t="b">
        <f t="shared" si="16"/>
        <v>1</v>
      </c>
      <c r="J385" s="24"/>
      <c r="K385" s="7" t="s">
        <v>2251</v>
      </c>
      <c r="L385" t="s">
        <v>29</v>
      </c>
      <c r="M385" t="s">
        <v>30</v>
      </c>
      <c r="N385" t="s">
        <v>31</v>
      </c>
      <c r="O385" t="s">
        <v>31</v>
      </c>
      <c r="P385" t="s">
        <v>31</v>
      </c>
      <c r="Q385" t="b">
        <f t="shared" si="17"/>
        <v>1</v>
      </c>
    </row>
    <row r="386" spans="1:18">
      <c r="A386" s="7" t="s">
        <v>2252</v>
      </c>
      <c r="B386" t="s">
        <v>29</v>
      </c>
      <c r="C386" t="s">
        <v>30</v>
      </c>
      <c r="D386" s="9" t="s">
        <v>31</v>
      </c>
      <c r="E386" s="9" t="s">
        <v>31</v>
      </c>
      <c r="F386" t="b">
        <f t="shared" si="15"/>
        <v>1</v>
      </c>
      <c r="H386" s="35" t="s">
        <v>31</v>
      </c>
      <c r="I386" t="b">
        <f t="shared" si="16"/>
        <v>1</v>
      </c>
      <c r="J386" s="24"/>
      <c r="K386" s="7" t="s">
        <v>2252</v>
      </c>
      <c r="L386" t="s">
        <v>29</v>
      </c>
      <c r="M386" t="s">
        <v>30</v>
      </c>
      <c r="N386" t="s">
        <v>31</v>
      </c>
      <c r="O386" t="s">
        <v>31</v>
      </c>
      <c r="P386" t="s">
        <v>31</v>
      </c>
      <c r="Q386" t="b">
        <f t="shared" si="17"/>
        <v>1</v>
      </c>
    </row>
    <row r="387" spans="1:18">
      <c r="A387" s="7" t="s">
        <v>2253</v>
      </c>
      <c r="B387" t="s">
        <v>29</v>
      </c>
      <c r="C387" t="s">
        <v>30</v>
      </c>
      <c r="D387" s="9" t="s">
        <v>31</v>
      </c>
      <c r="E387" s="9" t="s">
        <v>31</v>
      </c>
      <c r="F387" t="b">
        <f t="shared" ref="F387:F406" si="18">D387=E387</f>
        <v>1</v>
      </c>
      <c r="H387" s="35" t="s">
        <v>31</v>
      </c>
      <c r="I387" t="b">
        <f t="shared" ref="I387:I406" si="19">D387=H387</f>
        <v>1</v>
      </c>
      <c r="J387" s="24"/>
      <c r="K387" s="7" t="s">
        <v>2253</v>
      </c>
      <c r="L387" t="s">
        <v>29</v>
      </c>
      <c r="M387" t="s">
        <v>30</v>
      </c>
      <c r="N387" t="s">
        <v>31</v>
      </c>
      <c r="O387" t="s">
        <v>31</v>
      </c>
      <c r="P387" t="s">
        <v>31</v>
      </c>
      <c r="Q387" t="b">
        <f t="shared" ref="Q387:Q406" si="20">N387=O387</f>
        <v>1</v>
      </c>
    </row>
    <row r="388" spans="1:18">
      <c r="A388" s="7" t="s">
        <v>2254</v>
      </c>
      <c r="B388" t="s">
        <v>54</v>
      </c>
      <c r="C388" t="s">
        <v>36</v>
      </c>
      <c r="D388" s="9" t="s">
        <v>45</v>
      </c>
      <c r="E388" s="9" t="s">
        <v>31</v>
      </c>
      <c r="F388" t="b">
        <f t="shared" si="18"/>
        <v>0</v>
      </c>
      <c r="H388" s="35" t="s">
        <v>45</v>
      </c>
      <c r="I388" t="b">
        <f t="shared" si="19"/>
        <v>1</v>
      </c>
      <c r="J388" s="24"/>
      <c r="K388" s="7" t="s">
        <v>2254</v>
      </c>
      <c r="L388" t="s">
        <v>54</v>
      </c>
      <c r="M388" t="s">
        <v>36</v>
      </c>
      <c r="N388" t="s">
        <v>37</v>
      </c>
      <c r="O388" t="s">
        <v>45</v>
      </c>
      <c r="P388" t="s">
        <v>31</v>
      </c>
      <c r="Q388" t="b">
        <f t="shared" si="20"/>
        <v>0</v>
      </c>
      <c r="R388" t="s">
        <v>2255</v>
      </c>
    </row>
    <row r="389" spans="1:18">
      <c r="A389" s="7" t="s">
        <v>2256</v>
      </c>
      <c r="B389" t="s">
        <v>29</v>
      </c>
      <c r="C389" t="s">
        <v>30</v>
      </c>
      <c r="D389" s="9" t="s">
        <v>31</v>
      </c>
      <c r="E389" s="9" t="s">
        <v>31</v>
      </c>
      <c r="F389" t="b">
        <f t="shared" si="18"/>
        <v>1</v>
      </c>
      <c r="H389" s="35" t="s">
        <v>31</v>
      </c>
      <c r="I389" t="b">
        <f t="shared" si="19"/>
        <v>1</v>
      </c>
      <c r="J389" s="24"/>
      <c r="K389" s="7" t="s">
        <v>2256</v>
      </c>
      <c r="L389" t="s">
        <v>29</v>
      </c>
      <c r="M389" t="s">
        <v>30</v>
      </c>
      <c r="N389" t="s">
        <v>31</v>
      </c>
      <c r="O389" t="s">
        <v>31</v>
      </c>
      <c r="P389" t="s">
        <v>31</v>
      </c>
      <c r="Q389" t="b">
        <f t="shared" si="20"/>
        <v>1</v>
      </c>
    </row>
    <row r="390" spans="1:18">
      <c r="A390" s="7" t="s">
        <v>2257</v>
      </c>
      <c r="B390" t="s">
        <v>29</v>
      </c>
      <c r="C390" t="s">
        <v>36</v>
      </c>
      <c r="D390" s="9" t="s">
        <v>49</v>
      </c>
      <c r="E390" s="9" t="s">
        <v>37</v>
      </c>
      <c r="F390" t="b">
        <f t="shared" si="18"/>
        <v>0</v>
      </c>
      <c r="G390" t="s">
        <v>3364</v>
      </c>
      <c r="H390" s="35" t="s">
        <v>49</v>
      </c>
      <c r="I390" t="b">
        <f t="shared" si="19"/>
        <v>1</v>
      </c>
      <c r="J390" s="24"/>
      <c r="K390" s="7" t="s">
        <v>2257</v>
      </c>
      <c r="L390" t="s">
        <v>29</v>
      </c>
      <c r="M390" t="s">
        <v>36</v>
      </c>
      <c r="N390" t="s">
        <v>49</v>
      </c>
      <c r="O390" t="s">
        <v>49</v>
      </c>
      <c r="P390" t="s">
        <v>31</v>
      </c>
      <c r="Q390" t="b">
        <f t="shared" si="20"/>
        <v>1</v>
      </c>
    </row>
    <row r="391" spans="1:18">
      <c r="A391" s="7" t="s">
        <v>2258</v>
      </c>
      <c r="B391" t="s">
        <v>29</v>
      </c>
      <c r="C391" t="s">
        <v>36</v>
      </c>
      <c r="D391" s="9" t="s">
        <v>49</v>
      </c>
      <c r="E391" s="9" t="s">
        <v>31</v>
      </c>
      <c r="F391" t="b">
        <f t="shared" si="18"/>
        <v>0</v>
      </c>
      <c r="G391" t="s">
        <v>3364</v>
      </c>
      <c r="H391" s="35" t="s">
        <v>37</v>
      </c>
      <c r="I391" t="b">
        <f t="shared" si="19"/>
        <v>0</v>
      </c>
      <c r="J391" s="24"/>
      <c r="K391" s="7" t="s">
        <v>2258</v>
      </c>
      <c r="L391" t="s">
        <v>29</v>
      </c>
      <c r="M391" t="s">
        <v>36</v>
      </c>
      <c r="N391" t="s">
        <v>37</v>
      </c>
      <c r="O391" t="s">
        <v>37</v>
      </c>
      <c r="P391" t="s">
        <v>31</v>
      </c>
      <c r="Q391" t="b">
        <f t="shared" si="20"/>
        <v>1</v>
      </c>
    </row>
    <row r="392" spans="1:18">
      <c r="A392" s="7" t="s">
        <v>2259</v>
      </c>
      <c r="B392" t="s">
        <v>42</v>
      </c>
      <c r="C392" t="s">
        <v>36</v>
      </c>
      <c r="D392" s="9" t="s">
        <v>37</v>
      </c>
      <c r="E392" s="9" t="s">
        <v>45</v>
      </c>
      <c r="F392" t="b">
        <f t="shared" si="18"/>
        <v>0</v>
      </c>
      <c r="G392" t="s">
        <v>3364</v>
      </c>
      <c r="H392" s="35" t="s">
        <v>37</v>
      </c>
      <c r="I392" t="b">
        <f t="shared" si="19"/>
        <v>1</v>
      </c>
      <c r="J392" s="24"/>
      <c r="K392" s="7" t="s">
        <v>2259</v>
      </c>
      <c r="L392" t="s">
        <v>42</v>
      </c>
      <c r="M392" t="s">
        <v>36</v>
      </c>
      <c r="N392" t="s">
        <v>37</v>
      </c>
      <c r="O392" t="s">
        <v>37</v>
      </c>
      <c r="P392" t="s">
        <v>31</v>
      </c>
      <c r="Q392" t="b">
        <f t="shared" si="20"/>
        <v>1</v>
      </c>
    </row>
    <row r="393" spans="1:18">
      <c r="A393" s="7" t="s">
        <v>2260</v>
      </c>
      <c r="B393" t="s">
        <v>54</v>
      </c>
      <c r="C393" t="s">
        <v>36</v>
      </c>
      <c r="D393" s="9" t="s">
        <v>37</v>
      </c>
      <c r="E393" s="9" t="s">
        <v>31</v>
      </c>
      <c r="F393" t="b">
        <f t="shared" si="18"/>
        <v>0</v>
      </c>
      <c r="G393" t="s">
        <v>3364</v>
      </c>
      <c r="H393" s="35" t="s">
        <v>31</v>
      </c>
      <c r="I393" t="b">
        <f t="shared" si="19"/>
        <v>0</v>
      </c>
      <c r="J393" s="24"/>
      <c r="K393" s="7" t="s">
        <v>2260</v>
      </c>
      <c r="L393" t="s">
        <v>54</v>
      </c>
      <c r="M393" t="s">
        <v>36</v>
      </c>
      <c r="N393" t="s">
        <v>31</v>
      </c>
      <c r="O393" t="s">
        <v>31</v>
      </c>
      <c r="P393" t="s">
        <v>31</v>
      </c>
      <c r="Q393" t="b">
        <f t="shared" si="20"/>
        <v>1</v>
      </c>
    </row>
    <row r="394" spans="1:18">
      <c r="A394" s="7" t="s">
        <v>2261</v>
      </c>
      <c r="B394" t="s">
        <v>29</v>
      </c>
      <c r="C394" t="s">
        <v>36</v>
      </c>
      <c r="D394" s="9" t="s">
        <v>31</v>
      </c>
      <c r="E394" s="9" t="s">
        <v>31</v>
      </c>
      <c r="F394" t="b">
        <f t="shared" si="18"/>
        <v>1</v>
      </c>
      <c r="H394" s="35" t="s">
        <v>31</v>
      </c>
      <c r="I394" t="b">
        <f t="shared" si="19"/>
        <v>1</v>
      </c>
      <c r="K394" s="7" t="s">
        <v>2261</v>
      </c>
      <c r="L394" t="s">
        <v>29</v>
      </c>
      <c r="M394" t="s">
        <v>36</v>
      </c>
      <c r="N394" t="s">
        <v>31</v>
      </c>
      <c r="O394" t="s">
        <v>31</v>
      </c>
      <c r="P394" t="s">
        <v>31</v>
      </c>
      <c r="Q394" t="b">
        <f t="shared" si="20"/>
        <v>1</v>
      </c>
    </row>
    <row r="395" spans="1:18">
      <c r="A395" s="7" t="s">
        <v>2262</v>
      </c>
      <c r="B395" t="s">
        <v>29</v>
      </c>
      <c r="C395" t="s">
        <v>30</v>
      </c>
      <c r="D395" s="9" t="s">
        <v>31</v>
      </c>
      <c r="E395" s="9" t="s">
        <v>31</v>
      </c>
      <c r="F395" t="b">
        <f t="shared" si="18"/>
        <v>1</v>
      </c>
      <c r="H395" s="35" t="s">
        <v>31</v>
      </c>
      <c r="I395" t="b">
        <f t="shared" si="19"/>
        <v>1</v>
      </c>
      <c r="K395" s="7" t="s">
        <v>2262</v>
      </c>
      <c r="L395" t="s">
        <v>29</v>
      </c>
      <c r="M395" t="s">
        <v>30</v>
      </c>
      <c r="N395" t="s">
        <v>31</v>
      </c>
      <c r="O395" t="s">
        <v>31</v>
      </c>
      <c r="P395" t="s">
        <v>31</v>
      </c>
      <c r="Q395" t="b">
        <f t="shared" si="20"/>
        <v>1</v>
      </c>
    </row>
    <row r="396" spans="1:18">
      <c r="A396" s="7" t="s">
        <v>2263</v>
      </c>
      <c r="B396" t="s">
        <v>29</v>
      </c>
      <c r="C396" t="s">
        <v>30</v>
      </c>
      <c r="D396" s="9" t="s">
        <v>37</v>
      </c>
      <c r="E396" s="9" t="s">
        <v>31</v>
      </c>
      <c r="F396" t="b">
        <f t="shared" si="18"/>
        <v>0</v>
      </c>
      <c r="G396" t="s">
        <v>3364</v>
      </c>
      <c r="H396" s="35" t="s">
        <v>37</v>
      </c>
      <c r="I396" t="b">
        <f t="shared" si="19"/>
        <v>1</v>
      </c>
      <c r="K396" s="7" t="s">
        <v>2263</v>
      </c>
      <c r="L396" t="s">
        <v>29</v>
      </c>
      <c r="M396" t="s">
        <v>30</v>
      </c>
      <c r="N396" t="s">
        <v>45</v>
      </c>
      <c r="O396" t="s">
        <v>45</v>
      </c>
      <c r="P396" t="s">
        <v>31</v>
      </c>
      <c r="Q396" t="b">
        <f t="shared" si="20"/>
        <v>1</v>
      </c>
    </row>
    <row r="397" spans="1:18">
      <c r="A397" s="7" t="s">
        <v>2264</v>
      </c>
      <c r="B397" t="s">
        <v>29</v>
      </c>
      <c r="C397" t="s">
        <v>30</v>
      </c>
      <c r="D397" s="9" t="s">
        <v>31</v>
      </c>
      <c r="E397" s="9" t="s">
        <v>31</v>
      </c>
      <c r="F397" t="b">
        <f t="shared" si="18"/>
        <v>1</v>
      </c>
      <c r="H397" s="35" t="s">
        <v>31</v>
      </c>
      <c r="I397" t="b">
        <f t="shared" si="19"/>
        <v>1</v>
      </c>
      <c r="K397" s="7" t="s">
        <v>2264</v>
      </c>
      <c r="L397" t="s">
        <v>29</v>
      </c>
      <c r="M397" t="s">
        <v>30</v>
      </c>
      <c r="N397" t="s">
        <v>45</v>
      </c>
      <c r="O397" t="s">
        <v>31</v>
      </c>
      <c r="P397" t="s">
        <v>31</v>
      </c>
      <c r="Q397" t="b">
        <f t="shared" si="20"/>
        <v>0</v>
      </c>
      <c r="R397" t="s">
        <v>2265</v>
      </c>
    </row>
    <row r="398" spans="1:18">
      <c r="A398" s="7" t="s">
        <v>2266</v>
      </c>
      <c r="B398" t="s">
        <v>29</v>
      </c>
      <c r="C398" t="s">
        <v>30</v>
      </c>
      <c r="D398" s="9" t="s">
        <v>31</v>
      </c>
      <c r="E398" s="9" t="s">
        <v>31</v>
      </c>
      <c r="F398" t="b">
        <f t="shared" si="18"/>
        <v>1</v>
      </c>
      <c r="H398" s="35" t="s">
        <v>31</v>
      </c>
      <c r="I398" t="b">
        <f t="shared" si="19"/>
        <v>1</v>
      </c>
      <c r="K398" s="7" t="s">
        <v>2266</v>
      </c>
      <c r="L398" t="s">
        <v>29</v>
      </c>
      <c r="M398" t="s">
        <v>30</v>
      </c>
      <c r="N398" t="s">
        <v>31</v>
      </c>
      <c r="O398" t="s">
        <v>31</v>
      </c>
      <c r="P398" t="s">
        <v>31</v>
      </c>
      <c r="Q398" t="b">
        <f t="shared" si="20"/>
        <v>1</v>
      </c>
    </row>
    <row r="399" spans="1:18">
      <c r="A399" s="7" t="s">
        <v>2267</v>
      </c>
      <c r="B399" t="s">
        <v>29</v>
      </c>
      <c r="C399" t="s">
        <v>30</v>
      </c>
      <c r="D399" s="9" t="s">
        <v>31</v>
      </c>
      <c r="E399" s="9" t="s">
        <v>31</v>
      </c>
      <c r="F399" t="b">
        <f t="shared" si="18"/>
        <v>1</v>
      </c>
      <c r="H399" s="35" t="s">
        <v>31</v>
      </c>
      <c r="I399" t="b">
        <f t="shared" si="19"/>
        <v>1</v>
      </c>
      <c r="K399" s="7" t="s">
        <v>2267</v>
      </c>
      <c r="L399" t="s">
        <v>29</v>
      </c>
      <c r="M399" t="s">
        <v>30</v>
      </c>
      <c r="N399" t="s">
        <v>45</v>
      </c>
      <c r="O399" t="s">
        <v>31</v>
      </c>
      <c r="P399" t="s">
        <v>31</v>
      </c>
      <c r="Q399" t="b">
        <f t="shared" si="20"/>
        <v>0</v>
      </c>
      <c r="R399" t="s">
        <v>2265</v>
      </c>
    </row>
    <row r="400" spans="1:18">
      <c r="A400" s="7" t="s">
        <v>2268</v>
      </c>
      <c r="B400" t="s">
        <v>29</v>
      </c>
      <c r="C400" t="s">
        <v>36</v>
      </c>
      <c r="D400" s="9" t="s">
        <v>37</v>
      </c>
      <c r="E400" s="9" t="s">
        <v>37</v>
      </c>
      <c r="F400" t="b">
        <f t="shared" si="18"/>
        <v>1</v>
      </c>
      <c r="H400" s="35" t="s">
        <v>37</v>
      </c>
      <c r="I400" t="b">
        <f t="shared" si="19"/>
        <v>1</v>
      </c>
      <c r="K400" s="7" t="s">
        <v>2268</v>
      </c>
      <c r="L400" t="s">
        <v>29</v>
      </c>
      <c r="M400" t="s">
        <v>36</v>
      </c>
      <c r="N400" t="s">
        <v>37</v>
      </c>
      <c r="O400" t="s">
        <v>37</v>
      </c>
      <c r="P400" t="s">
        <v>31</v>
      </c>
      <c r="Q400" t="b">
        <f t="shared" si="20"/>
        <v>1</v>
      </c>
    </row>
    <row r="401" spans="1:17">
      <c r="A401" s="7" t="s">
        <v>2269</v>
      </c>
      <c r="B401" t="s">
        <v>29</v>
      </c>
      <c r="C401" t="s">
        <v>30</v>
      </c>
      <c r="D401" s="9" t="s">
        <v>31</v>
      </c>
      <c r="E401" s="9" t="s">
        <v>31</v>
      </c>
      <c r="F401" t="b">
        <f t="shared" si="18"/>
        <v>1</v>
      </c>
      <c r="H401" s="35" t="s">
        <v>31</v>
      </c>
      <c r="I401" t="b">
        <f t="shared" si="19"/>
        <v>1</v>
      </c>
      <c r="K401" s="7" t="s">
        <v>2269</v>
      </c>
      <c r="L401" t="s">
        <v>29</v>
      </c>
      <c r="M401" t="s">
        <v>30</v>
      </c>
      <c r="N401" t="s">
        <v>31</v>
      </c>
      <c r="O401" t="s">
        <v>31</v>
      </c>
      <c r="P401" t="s">
        <v>31</v>
      </c>
      <c r="Q401" t="b">
        <f t="shared" si="20"/>
        <v>1</v>
      </c>
    </row>
    <row r="402" spans="1:17" hidden="1">
      <c r="A402" s="7" t="s">
        <v>2270</v>
      </c>
      <c r="B402" t="s">
        <v>2215</v>
      </c>
      <c r="C402" t="s">
        <v>2215</v>
      </c>
      <c r="D402" s="9" t="s">
        <v>2271</v>
      </c>
      <c r="E402" s="9" t="s">
        <v>2271</v>
      </c>
      <c r="F402" t="b">
        <f t="shared" si="18"/>
        <v>1</v>
      </c>
      <c r="H402" s="9" t="s">
        <v>2271</v>
      </c>
      <c r="I402" t="b">
        <f t="shared" si="19"/>
        <v>1</v>
      </c>
      <c r="K402" s="7" t="s">
        <v>2270</v>
      </c>
      <c r="L402" t="s">
        <v>2215</v>
      </c>
      <c r="M402" t="s">
        <v>2215</v>
      </c>
      <c r="N402" t="s">
        <v>2271</v>
      </c>
      <c r="O402" t="s">
        <v>2271</v>
      </c>
      <c r="P402" t="s">
        <v>2271</v>
      </c>
      <c r="Q402" t="b">
        <f t="shared" si="20"/>
        <v>1</v>
      </c>
    </row>
    <row r="403" spans="1:17">
      <c r="A403" s="7" t="s">
        <v>2272</v>
      </c>
      <c r="B403" t="s">
        <v>29</v>
      </c>
      <c r="C403" t="s">
        <v>36</v>
      </c>
      <c r="D403" s="9" t="s">
        <v>49</v>
      </c>
      <c r="E403" s="9" t="s">
        <v>49</v>
      </c>
      <c r="F403" t="b">
        <f t="shared" si="18"/>
        <v>1</v>
      </c>
      <c r="G403" t="s">
        <v>3394</v>
      </c>
      <c r="H403" s="35" t="s">
        <v>49</v>
      </c>
      <c r="I403" t="b">
        <f t="shared" si="19"/>
        <v>1</v>
      </c>
      <c r="K403" s="7" t="s">
        <v>2272</v>
      </c>
      <c r="L403" t="s">
        <v>29</v>
      </c>
      <c r="M403" t="s">
        <v>36</v>
      </c>
      <c r="N403" t="s">
        <v>49</v>
      </c>
      <c r="O403" t="s">
        <v>49</v>
      </c>
      <c r="P403" t="s">
        <v>31</v>
      </c>
      <c r="Q403" t="b">
        <f t="shared" si="20"/>
        <v>1</v>
      </c>
    </row>
    <row r="404" spans="1:17">
      <c r="A404" s="7" t="s">
        <v>2273</v>
      </c>
      <c r="B404" t="s">
        <v>29</v>
      </c>
      <c r="C404" t="s">
        <v>36</v>
      </c>
      <c r="D404" s="9" t="s">
        <v>49</v>
      </c>
      <c r="E404" s="9" t="s">
        <v>49</v>
      </c>
      <c r="F404" t="b">
        <f t="shared" si="18"/>
        <v>1</v>
      </c>
      <c r="G404" t="s">
        <v>3394</v>
      </c>
      <c r="H404" s="35" t="s">
        <v>49</v>
      </c>
      <c r="I404" t="b">
        <f t="shared" si="19"/>
        <v>1</v>
      </c>
      <c r="K404" s="7" t="s">
        <v>2273</v>
      </c>
      <c r="L404" t="s">
        <v>29</v>
      </c>
      <c r="M404" t="s">
        <v>36</v>
      </c>
      <c r="N404" t="s">
        <v>49</v>
      </c>
      <c r="O404" t="s">
        <v>49</v>
      </c>
      <c r="P404" t="s">
        <v>31</v>
      </c>
      <c r="Q404" t="b">
        <f t="shared" si="20"/>
        <v>1</v>
      </c>
    </row>
    <row r="405" spans="1:17" hidden="1">
      <c r="A405" s="7" t="s">
        <v>2274</v>
      </c>
      <c r="B405" t="s">
        <v>2215</v>
      </c>
      <c r="C405" t="s">
        <v>2215</v>
      </c>
      <c r="D405" s="9" t="s">
        <v>2271</v>
      </c>
      <c r="E405" s="9" t="s">
        <v>2271</v>
      </c>
      <c r="F405" t="b">
        <f t="shared" si="18"/>
        <v>1</v>
      </c>
      <c r="H405" s="35" t="s">
        <v>2271</v>
      </c>
      <c r="I405" t="b">
        <f t="shared" si="19"/>
        <v>1</v>
      </c>
      <c r="K405" s="7" t="s">
        <v>2274</v>
      </c>
      <c r="L405" t="s">
        <v>2215</v>
      </c>
      <c r="M405" t="s">
        <v>2215</v>
      </c>
      <c r="N405" t="s">
        <v>2271</v>
      </c>
      <c r="O405" t="s">
        <v>2271</v>
      </c>
      <c r="P405" t="s">
        <v>2271</v>
      </c>
      <c r="Q405" t="b">
        <f t="shared" si="20"/>
        <v>1</v>
      </c>
    </row>
    <row r="406" spans="1:17">
      <c r="A406" s="7" t="s">
        <v>2275</v>
      </c>
      <c r="B406" t="s">
        <v>54</v>
      </c>
      <c r="C406" t="s">
        <v>36</v>
      </c>
      <c r="D406" s="9" t="s">
        <v>49</v>
      </c>
      <c r="E406" s="9" t="s">
        <v>49</v>
      </c>
      <c r="F406" t="b">
        <f t="shared" si="18"/>
        <v>1</v>
      </c>
      <c r="G406" t="s">
        <v>3394</v>
      </c>
      <c r="H406" s="35" t="s">
        <v>49</v>
      </c>
      <c r="I406" t="b">
        <f t="shared" si="19"/>
        <v>1</v>
      </c>
      <c r="K406" s="7" t="s">
        <v>2275</v>
      </c>
      <c r="L406" t="s">
        <v>54</v>
      </c>
      <c r="M406" t="s">
        <v>36</v>
      </c>
      <c r="N406" t="s">
        <v>49</v>
      </c>
      <c r="O406" t="s">
        <v>49</v>
      </c>
      <c r="P406" t="s">
        <v>31</v>
      </c>
      <c r="Q406" t="b">
        <f t="shared" si="20"/>
        <v>1</v>
      </c>
    </row>
    <row r="407" spans="1:17">
      <c r="K407" s="7"/>
      <c r="L407" s="7"/>
      <c r="M407" s="7"/>
    </row>
    <row r="408" spans="1:17">
      <c r="K408" s="7"/>
      <c r="L408" s="7"/>
      <c r="M408" s="7"/>
    </row>
    <row r="409" spans="1:17">
      <c r="A409" s="1"/>
      <c r="K409" s="1"/>
      <c r="L409" s="7"/>
      <c r="M409" s="7"/>
    </row>
    <row r="411" spans="1:17">
      <c r="M411" s="17"/>
    </row>
  </sheetData>
  <autoFilter ref="A1:S406" xr:uid="{516892A8-0DEE-440A-8426-2F46E5C97256}">
    <filterColumn colId="11">
      <filters>
        <filter val="CR"/>
        <filter val="DD"/>
        <filter val="EN"/>
        <filter val="EX"/>
        <filter val="LC"/>
        <filter val="NT"/>
        <filter val="VU"/>
      </filters>
    </filterColumn>
    <filterColumn colId="14">
      <filters>
        <filter val="Moderately protected"/>
        <filter val="Not protected"/>
        <filter val="Poorly protected"/>
        <filter val="Well protected"/>
      </filters>
    </filterColumn>
  </autoFilter>
  <dataValidations count="2">
    <dataValidation type="list" allowBlank="1" showInputMessage="1" showErrorMessage="1" sqref="A2:A4 A14:A37 K2:K4 K14:K37" xr:uid="{27AF0986-9EFF-46DE-8239-7549ADC3AC8B}">
      <formula1>$B$2:$B$47</formula1>
    </dataValidation>
    <dataValidation type="list" allowBlank="1" showInputMessage="1" showErrorMessage="1" sqref="C2:C1017 M2:M409" xr:uid="{4EEAF165-1D9A-4E46-90E2-2659E2361040}">
      <formula1>"Endemic,Not endemic,Vagrant"</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FE587-E603-4927-BF2C-4856DE778728}">
  <sheetPr>
    <tabColor rgb="FFFFC000"/>
  </sheetPr>
  <dimension ref="A3:F19"/>
  <sheetViews>
    <sheetView workbookViewId="0">
      <selection activeCell="E15" sqref="E15"/>
    </sheetView>
  </sheetViews>
  <sheetFormatPr defaultRowHeight="14.45"/>
  <cols>
    <col min="1" max="1" width="18.42578125" bestFit="1" customWidth="1"/>
    <col min="2" max="2" width="19" bestFit="1" customWidth="1"/>
  </cols>
  <sheetData>
    <row r="3" spans="1:6">
      <c r="A3" s="2" t="s">
        <v>2590</v>
      </c>
      <c r="B3" t="s">
        <v>3325</v>
      </c>
    </row>
    <row r="4" spans="1:6">
      <c r="A4" s="3" t="s">
        <v>45</v>
      </c>
      <c r="B4">
        <v>7</v>
      </c>
    </row>
    <row r="5" spans="1:6">
      <c r="A5" s="3" t="s">
        <v>49</v>
      </c>
      <c r="B5">
        <v>6</v>
      </c>
    </row>
    <row r="6" spans="1:6">
      <c r="A6" s="3" t="s">
        <v>37</v>
      </c>
      <c r="B6">
        <v>7</v>
      </c>
    </row>
    <row r="7" spans="1:6">
      <c r="A7" s="3" t="s">
        <v>31</v>
      </c>
      <c r="B7">
        <v>383</v>
      </c>
    </row>
    <row r="8" spans="1:6">
      <c r="A8" s="3" t="s">
        <v>2597</v>
      </c>
      <c r="B8">
        <v>403</v>
      </c>
    </row>
    <row r="14" spans="1:6">
      <c r="A14">
        <v>2017</v>
      </c>
      <c r="B14" t="s">
        <v>3325</v>
      </c>
      <c r="E14">
        <v>2024</v>
      </c>
      <c r="F14" t="s">
        <v>3325</v>
      </c>
    </row>
    <row r="15" spans="1:6">
      <c r="A15" t="s">
        <v>45</v>
      </c>
      <c r="B15">
        <v>9</v>
      </c>
      <c r="E15" t="s">
        <v>45</v>
      </c>
      <c r="F15">
        <v>7</v>
      </c>
    </row>
    <row r="16" spans="1:6">
      <c r="A16" t="s">
        <v>49</v>
      </c>
      <c r="B16">
        <v>8</v>
      </c>
      <c r="E16" t="s">
        <v>49</v>
      </c>
      <c r="F16">
        <v>6</v>
      </c>
    </row>
    <row r="17" spans="1:6">
      <c r="A17" t="s">
        <v>37</v>
      </c>
      <c r="B17">
        <v>17</v>
      </c>
      <c r="E17" t="s">
        <v>37</v>
      </c>
      <c r="F17">
        <v>7</v>
      </c>
    </row>
    <row r="18" spans="1:6">
      <c r="A18" t="s">
        <v>31</v>
      </c>
      <c r="B18">
        <v>369</v>
      </c>
      <c r="E18" t="s">
        <v>31</v>
      </c>
      <c r="F18">
        <v>383</v>
      </c>
    </row>
    <row r="19" spans="1:6">
      <c r="A19" t="s">
        <v>2597</v>
      </c>
      <c r="B19">
        <v>403</v>
      </c>
      <c r="E19" t="s">
        <v>2597</v>
      </c>
      <c r="F19">
        <v>403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530E5-2F34-4938-84EA-537EE7F75AC6}">
  <sheetPr>
    <tabColor rgb="FFFFC000"/>
  </sheetPr>
  <dimension ref="A1:J12"/>
  <sheetViews>
    <sheetView workbookViewId="0">
      <selection activeCell="Q44" sqref="Q44"/>
    </sheetView>
  </sheetViews>
  <sheetFormatPr defaultRowHeight="14.45"/>
  <cols>
    <col min="1" max="1" width="18.42578125" bestFit="1" customWidth="1"/>
    <col min="2" max="5" width="18.7109375" bestFit="1" customWidth="1"/>
    <col min="6" max="6" width="10.28515625" bestFit="1" customWidth="1"/>
    <col min="7" max="7" width="11.7109375" bestFit="1" customWidth="1"/>
    <col min="9" max="9" width="18.5703125" customWidth="1"/>
  </cols>
  <sheetData>
    <row r="1" spans="1:10">
      <c r="A1" s="2" t="s">
        <v>19</v>
      </c>
      <c r="B1" t="s">
        <v>2599</v>
      </c>
    </row>
    <row r="3" spans="1:10">
      <c r="A3" s="2" t="s">
        <v>3401</v>
      </c>
      <c r="B3" s="2" t="s">
        <v>3402</v>
      </c>
    </row>
    <row r="4" spans="1:10">
      <c r="A4" s="2" t="s">
        <v>3363</v>
      </c>
      <c r="B4" t="s">
        <v>45</v>
      </c>
      <c r="C4" t="s">
        <v>49</v>
      </c>
      <c r="D4" t="s">
        <v>37</v>
      </c>
      <c r="E4" t="s">
        <v>31</v>
      </c>
      <c r="F4" t="s">
        <v>2597</v>
      </c>
    </row>
    <row r="5" spans="1:10">
      <c r="A5" t="s">
        <v>45</v>
      </c>
      <c r="B5">
        <v>1</v>
      </c>
      <c r="F5">
        <v>1</v>
      </c>
    </row>
    <row r="6" spans="1:10">
      <c r="A6" t="s">
        <v>49</v>
      </c>
      <c r="C6">
        <v>1</v>
      </c>
      <c r="E6" s="24">
        <v>1</v>
      </c>
      <c r="F6">
        <v>2</v>
      </c>
      <c r="H6">
        <f>G6+G7+G8</f>
        <v>0</v>
      </c>
      <c r="I6" s="17">
        <f>SUM(F5:F7)/GETPIVOTDATA("2024",$A$3)</f>
        <v>0.40740740740740738</v>
      </c>
      <c r="J6">
        <v>2017</v>
      </c>
    </row>
    <row r="7" spans="1:10">
      <c r="A7" t="s">
        <v>37</v>
      </c>
      <c r="B7">
        <v>3</v>
      </c>
      <c r="C7">
        <v>1</v>
      </c>
      <c r="D7">
        <v>1</v>
      </c>
      <c r="E7" s="24">
        <v>3</v>
      </c>
      <c r="F7">
        <v>8</v>
      </c>
    </row>
    <row r="8" spans="1:10">
      <c r="A8" t="s">
        <v>31</v>
      </c>
      <c r="E8">
        <v>16</v>
      </c>
      <c r="F8">
        <v>16</v>
      </c>
    </row>
    <row r="9" spans="1:10">
      <c r="A9" t="s">
        <v>2597</v>
      </c>
      <c r="B9">
        <v>4</v>
      </c>
      <c r="C9">
        <v>2</v>
      </c>
      <c r="D9">
        <v>1</v>
      </c>
      <c r="E9">
        <v>20</v>
      </c>
      <c r="F9">
        <v>27</v>
      </c>
    </row>
    <row r="11" spans="1:10">
      <c r="C11">
        <f>C10+D10+E10</f>
        <v>0</v>
      </c>
    </row>
    <row r="12" spans="1:10">
      <c r="C12" s="17">
        <f>SUM(B9:D9)/GETPIVOTDATA("2024",$A$3)</f>
        <v>0.25925925925925924</v>
      </c>
      <c r="D12">
        <v>2025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7F1AD-F7C4-4B6A-B448-9B1EBF253B9C}">
  <dimension ref="A2:B8"/>
  <sheetViews>
    <sheetView topLeftCell="A2" workbookViewId="0">
      <selection activeCell="A2" sqref="A2:B8"/>
    </sheetView>
  </sheetViews>
  <sheetFormatPr defaultRowHeight="14.45"/>
  <cols>
    <col min="1" max="1" width="27.140625" bestFit="1" customWidth="1"/>
    <col min="2" max="2" width="32.42578125" bestFit="1" customWidth="1"/>
    <col min="3" max="3" width="13.85546875" bestFit="1" customWidth="1"/>
    <col min="4" max="4" width="16.28515625" bestFit="1" customWidth="1"/>
    <col min="5" max="5" width="14.5703125" bestFit="1" customWidth="1"/>
    <col min="6" max="6" width="7.42578125" bestFit="1" customWidth="1"/>
    <col min="7" max="7" width="11.7109375" bestFit="1" customWidth="1"/>
  </cols>
  <sheetData>
    <row r="2" spans="1:2">
      <c r="A2" s="2" t="s">
        <v>3403</v>
      </c>
      <c r="B2" t="s">
        <v>3404</v>
      </c>
    </row>
    <row r="3" spans="1:2">
      <c r="A3" t="s">
        <v>2</v>
      </c>
      <c r="B3">
        <v>48</v>
      </c>
    </row>
    <row r="4" spans="1:2">
      <c r="A4" t="s">
        <v>4</v>
      </c>
      <c r="B4">
        <v>149</v>
      </c>
    </row>
    <row r="5" spans="1:2">
      <c r="A5" t="s">
        <v>3</v>
      </c>
      <c r="B5">
        <v>93</v>
      </c>
    </row>
    <row r="6" spans="1:2">
      <c r="A6" t="s">
        <v>1</v>
      </c>
      <c r="B6">
        <v>610</v>
      </c>
    </row>
    <row r="7" spans="1:2">
      <c r="A7" t="s">
        <v>2626</v>
      </c>
    </row>
    <row r="8" spans="1:2">
      <c r="A8" t="s">
        <v>2597</v>
      </c>
      <c r="B8">
        <v>900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4BE90-5391-41A4-A9EB-2A47A8D8F26E}">
  <dimension ref="A2:B8"/>
  <sheetViews>
    <sheetView topLeftCell="A2" workbookViewId="0">
      <selection activeCell="A2" sqref="A2:B8"/>
    </sheetView>
  </sheetViews>
  <sheetFormatPr defaultRowHeight="14.45"/>
  <cols>
    <col min="1" max="1" width="27.140625" bestFit="1" customWidth="1"/>
    <col min="2" max="2" width="32.42578125" bestFit="1" customWidth="1"/>
  </cols>
  <sheetData>
    <row r="2" spans="1:2">
      <c r="A2" s="2" t="s">
        <v>3405</v>
      </c>
      <c r="B2" t="s">
        <v>3406</v>
      </c>
    </row>
    <row r="3" spans="1:2">
      <c r="A3" t="s">
        <v>2</v>
      </c>
      <c r="B3">
        <v>44</v>
      </c>
    </row>
    <row r="4" spans="1:2">
      <c r="A4" t="s">
        <v>4</v>
      </c>
      <c r="B4">
        <v>127</v>
      </c>
    </row>
    <row r="5" spans="1:2">
      <c r="A5" t="s">
        <v>3</v>
      </c>
      <c r="B5">
        <v>96</v>
      </c>
    </row>
    <row r="6" spans="1:2">
      <c r="A6" t="s">
        <v>1</v>
      </c>
      <c r="B6">
        <v>633</v>
      </c>
    </row>
    <row r="7" spans="1:2">
      <c r="A7" t="s">
        <v>2626</v>
      </c>
    </row>
    <row r="8" spans="1:2">
      <c r="A8" t="s">
        <v>2597</v>
      </c>
      <c r="B8">
        <v>900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21744-1DE3-494D-99E4-6B39200AC70B}">
  <dimension ref="A2:B8"/>
  <sheetViews>
    <sheetView topLeftCell="A2" workbookViewId="0">
      <selection activeCell="A2" sqref="A2:B8"/>
    </sheetView>
  </sheetViews>
  <sheetFormatPr defaultRowHeight="14.45"/>
  <cols>
    <col min="1" max="1" width="43.85546875" bestFit="1" customWidth="1"/>
    <col min="2" max="2" width="49.140625" bestFit="1" customWidth="1"/>
  </cols>
  <sheetData>
    <row r="2" spans="1:2">
      <c r="A2" s="2" t="s">
        <v>2603</v>
      </c>
      <c r="B2" t="s">
        <v>2625</v>
      </c>
    </row>
    <row r="3" spans="1:2">
      <c r="A3" t="s">
        <v>2</v>
      </c>
      <c r="B3">
        <v>35</v>
      </c>
    </row>
    <row r="4" spans="1:2">
      <c r="A4" t="s">
        <v>4</v>
      </c>
      <c r="B4">
        <v>115</v>
      </c>
    </row>
    <row r="5" spans="1:2">
      <c r="A5" t="s">
        <v>3</v>
      </c>
      <c r="B5">
        <v>85</v>
      </c>
    </row>
    <row r="6" spans="1:2">
      <c r="A6" t="s">
        <v>1</v>
      </c>
      <c r="B6">
        <v>665</v>
      </c>
    </row>
    <row r="7" spans="1:2">
      <c r="A7" t="s">
        <v>2626</v>
      </c>
    </row>
    <row r="8" spans="1:2">
      <c r="A8" t="s">
        <v>2597</v>
      </c>
      <c r="B8">
        <v>900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d08e37f2-beba-4595-a3e8-aa91f032b3fc" xsi:nil="true"/>
    <_ip_UnifiedCompliancePolicyUIAction xmlns="http://schemas.microsoft.com/sharepoint/v3" xsi:nil="true"/>
    <lcf76f155ced4ddcb4097134ff3c332f xmlns="de6781d5-cbdf-44cc-b8b1-919d4413b058">
      <Terms xmlns="http://schemas.microsoft.com/office/infopath/2007/PartnerControls"/>
    </lcf76f155ced4ddcb4097134ff3c332f>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9251B87A2689245AA9FD86C69F20C58" ma:contentTypeVersion="20" ma:contentTypeDescription="Create a new document." ma:contentTypeScope="" ma:versionID="31801f9a6344885e2ad9c0aa60ac3e97">
  <xsd:schema xmlns:xsd="http://www.w3.org/2001/XMLSchema" xmlns:xs="http://www.w3.org/2001/XMLSchema" xmlns:p="http://schemas.microsoft.com/office/2006/metadata/properties" xmlns:ns1="http://schemas.microsoft.com/sharepoint/v3" xmlns:ns2="de6781d5-cbdf-44cc-b8b1-919d4413b058" xmlns:ns3="d08e37f2-beba-4595-a3e8-aa91f032b3fc" targetNamespace="http://schemas.microsoft.com/office/2006/metadata/properties" ma:root="true" ma:fieldsID="06462e79f34d157ecd2cf5f2e1df8c8f" ns1:_="" ns2:_="" ns3:_="">
    <xsd:import namespace="http://schemas.microsoft.com/sharepoint/v3"/>
    <xsd:import namespace="de6781d5-cbdf-44cc-b8b1-919d4413b058"/>
    <xsd:import namespace="d08e37f2-beba-4595-a3e8-aa91f032b3f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2:MediaServiceAutoTags" minOccurs="0"/>
                <xsd:element ref="ns2:MediaServiceGenerationTime" minOccurs="0"/>
                <xsd:element ref="ns2:MediaServiceEventHashCode" minOccurs="0"/>
                <xsd:element ref="ns2:MediaServiceOCR"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MediaServiceSearchProperties" minOccurs="0"/>
                <xsd:element ref="ns1:_ip_UnifiedCompliancePolicyProperties" minOccurs="0"/>
                <xsd:element ref="ns1:_ip_UnifiedCompliancePolicyUIActio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5" nillable="true" ma:displayName="Unified Compliance Policy Properties" ma:hidden="true" ma:internalName="_ip_UnifiedCompliancePolicyProperties">
      <xsd:simpleType>
        <xsd:restriction base="dms:Note"/>
      </xsd:simpleType>
    </xsd:element>
    <xsd:element name="_ip_UnifiedCompliancePolicyUIAction" ma:index="26"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e6781d5-cbdf-44cc-b8b1-919d4413b05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83bac8ec-068d-4f7c-adfd-faec5c7d76e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ServiceLocation" ma:index="27"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08e37f2-beba-4595-a3e8-aa91f032b3fc"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5eea05e8-ff37-4677-a099-249e8e78ce24}" ma:internalName="TaxCatchAll" ma:showField="CatchAllData" ma:web="d08e37f2-beba-4595-a3e8-aa91f032b3f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E154EF7-FC3D-4DED-A3F3-748121771C38}"/>
</file>

<file path=customXml/itemProps2.xml><?xml version="1.0" encoding="utf-8"?>
<ds:datastoreItem xmlns:ds="http://schemas.openxmlformats.org/officeDocument/2006/customXml" ds:itemID="{5D2C4F22-5F65-48D6-B0D2-DDF54014796D}"/>
</file>

<file path=customXml/itemProps3.xml><?xml version="1.0" encoding="utf-8"?>
<ds:datastoreItem xmlns:ds="http://schemas.openxmlformats.org/officeDocument/2006/customXml" ds:itemID="{1E36D1F1-071D-4750-8B30-26DC0EF918F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2025-06-20T01:38:40Z</dcterms:created>
  <dcterms:modified xsi:type="dcterms:W3CDTF">2025-08-26T12:02:35Z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0x010100A9251B87A2689245AA9FD86C69F20C58</vt:lpwstr>
  </property>
  <property fmtid="{D5CDD505-2E9C-101B-9397-08002B2CF9AE}" pid="3" name="MediaServiceImageTags">
    <vt:lpwstr/>
  </property>
</Properties>
</file>