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sr14\OWP\2021rp_followup_ruc\analysis\ABM-Reporting-master\resources\rp_2021\"/>
    </mc:Choice>
  </mc:AlternateContent>
  <xr:revisionPtr revIDLastSave="0" documentId="13_ncr:1_{FBE29034-E9B9-40CE-8CFE-412E646F1805}" xr6:coauthVersionLast="47" xr6:coauthVersionMax="47" xr10:uidLastSave="{00000000-0000-0000-0000-000000000000}"/>
  <bookViews>
    <workbookView xWindow="-22200" yWindow="3675" windowWidth="19005" windowHeight="12735" tabRatio="746" xr2:uid="{00000000-000D-0000-FFFF-FFFF00000000}"/>
  </bookViews>
  <sheets>
    <sheet name="Stats 2016 Build and No Build" sheetId="1" r:id="rId1"/>
    <sheet name="2016 and Current Transit" sheetId="2" r:id="rId2"/>
    <sheet name="2016 and Current Roadway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4" i="2" l="1"/>
  <c r="P12" i="2"/>
  <c r="P11" i="2" s="1"/>
  <c r="H11" i="2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<sst xmlns="http://schemas.openxmlformats.org/spreadsheetml/2006/main" count="133" uniqueCount="94">
  <si>
    <t>Category</t>
  </si>
  <si>
    <t>Year 2025 No Plan</t>
  </si>
  <si>
    <t>Year 2025 With Plan</t>
  </si>
  <si>
    <t>Year 2035 No Plan</t>
  </si>
  <si>
    <t>Year 2035 With Plan</t>
  </si>
  <si>
    <t>Year 2050 No Plan</t>
  </si>
  <si>
    <t>Year 2050 With Plan</t>
  </si>
  <si>
    <t>scenario ID</t>
  </si>
  <si>
    <t>Vehicle Miles of Transit Service</t>
  </si>
  <si>
    <t>Commuter Rail</t>
  </si>
  <si>
    <t>Bus</t>
  </si>
  <si>
    <t>Lane Miles of Roadways</t>
  </si>
  <si>
    <t>Tollway</t>
  </si>
  <si>
    <t>State Highway</t>
  </si>
  <si>
    <t>Regional Arterials</t>
  </si>
  <si>
    <t>Lane Miles of  Bicycle Facilities</t>
  </si>
  <si>
    <t>Class I</t>
  </si>
  <si>
    <t>Class II</t>
  </si>
  <si>
    <t>Class III</t>
  </si>
  <si>
    <t>Class IV</t>
  </si>
  <si>
    <t>Class V</t>
  </si>
  <si>
    <t>-</t>
  </si>
  <si>
    <t>Total</t>
  </si>
  <si>
    <t>Average Daily Trips</t>
  </si>
  <si>
    <t>Auto</t>
  </si>
  <si>
    <t>HOV</t>
  </si>
  <si>
    <t>Transit</t>
  </si>
  <si>
    <t>Bike</t>
  </si>
  <si>
    <t>Walk</t>
  </si>
  <si>
    <t>Mode Share</t>
  </si>
  <si>
    <t>Average Trip Length (miles)</t>
  </si>
  <si>
    <t>Average Travel Time (minutes)</t>
  </si>
  <si>
    <t>VMT Analysis</t>
  </si>
  <si>
    <t>Non-institutionalized Population</t>
  </si>
  <si>
    <t>Employment</t>
  </si>
  <si>
    <t>Total VMT</t>
  </si>
  <si>
    <t>SB743 VMT per Resident</t>
  </si>
  <si>
    <t>SB743 VMT per Employee*</t>
  </si>
  <si>
    <t>VMT Per Service Population</t>
  </si>
  <si>
    <t>Population within TPAs</t>
  </si>
  <si>
    <t>Employment within TPAs</t>
  </si>
  <si>
    <t>Service Population within TPAs</t>
  </si>
  <si>
    <t>Bicycle facililties</t>
  </si>
  <si>
    <t>Multi-Use Path - Separate from road ROW with minimal road crossings.</t>
  </si>
  <si>
    <t>Bike Lane - A striped lane on roadways</t>
  </si>
  <si>
    <t>Bike Route - On street with signs/markings asking autos to share road w/ bikes</t>
  </si>
  <si>
    <t>Separated Bikeway - A bike lane with a barrier to increase safety</t>
  </si>
  <si>
    <t>Bike Boulevard - A bike route with traffic calming features</t>
  </si>
  <si>
    <t>* VMT per employee accounts for trips from work commute tours only</t>
  </si>
  <si>
    <t>Service population includes non-institutionalized population and employment within the area</t>
  </si>
  <si>
    <t>2019 (based on actual data from 2019 if available)</t>
  </si>
  <si>
    <t>Agency</t>
  </si>
  <si>
    <t>Type</t>
  </si>
  <si>
    <t>Total Number of Routes</t>
  </si>
  <si>
    <t>Total Route Miles</t>
  </si>
  <si>
    <t>Total Number of Stops</t>
  </si>
  <si>
    <t>Total Number of Major Stops1</t>
  </si>
  <si>
    <t>Coverage (Square Miles)</t>
  </si>
  <si>
    <t>Average Daily Passengers</t>
  </si>
  <si>
    <t>Annual Passengers</t>
  </si>
  <si>
    <t>Daily Vehicle Hours of Service</t>
  </si>
  <si>
    <t>MTS</t>
  </si>
  <si>
    <t>NCTD</t>
  </si>
  <si>
    <t>Lift</t>
  </si>
  <si>
    <t>Amtrak</t>
  </si>
  <si>
    <t>Passenger Rail</t>
  </si>
  <si>
    <t>Metrolink</t>
  </si>
  <si>
    <t>1 Pub. Resources Code, § 21064.3 (“‘Major transit stop’ means a site containing an existing rail transit station, a ferry terminal served by either a bus or rail transit service, or the intersection of two or more major bus routes with a frequency of service interval of 15 minutes or less during the morning and afternoon peak commute periods.”).</t>
  </si>
  <si>
    <t>Sources: # of routes, Route Miles, # of stops/major stops =T:\RTP\2021RP\2021rp_draft_v2\network_build 2016 &amp; 2020...sq miles &amp; annual passengers(+NCTD annual rev hours converted to daily veh hrs for 2019) = National Transit Database (BRT/Bus #s were interpolated based on daily counts)...daily passengers/veh hrs = PCP FY16 and FY19 (no NCTD...so used interpolated data from FY16/NTD)</t>
  </si>
  <si>
    <t>Facility Type</t>
  </si>
  <si>
    <t>Year 2016 </t>
  </si>
  <si>
    <t>Year 2021</t>
  </si>
  <si>
    <t>Center Miles</t>
  </si>
  <si>
    <t>Lane Miles</t>
  </si>
  <si>
    <t>Average Daily VMT1</t>
  </si>
  <si>
    <t>Freeway – General Purpose</t>
  </si>
  <si>
    <t>"IFC" = 1 and "IHOV" = 1</t>
  </si>
  <si>
    <t>Freeway -Managed Lanes</t>
  </si>
  <si>
    <t>"IFC" = 1 and "IHOV" = 2</t>
  </si>
  <si>
    <t>State Highways</t>
  </si>
  <si>
    <t>"IJUR" = 1 and "IFC" &gt; 1 and "IFC" &lt; 7</t>
  </si>
  <si>
    <t>Regional Arterial Network</t>
  </si>
  <si>
    <t>"IJUR" &gt; 1 and "IJUR" &lt; 5</t>
  </si>
  <si>
    <t>Local Roadways</t>
  </si>
  <si>
    <t>"IJUR" &gt; 4 and "IFC" &lt;&gt; 10 "ABLNO" &lt;&gt; 9</t>
  </si>
  <si>
    <t>1 This column would document what is assumed in the model</t>
  </si>
  <si>
    <t>Freeway (includes auxiliary lanes)</t>
  </si>
  <si>
    <t>"IFC" = 1 and "IHOV" = 4</t>
  </si>
  <si>
    <t>Filter</t>
  </si>
  <si>
    <t>Rapid</t>
  </si>
  <si>
    <t>Light Rail Trolley</t>
  </si>
  <si>
    <t>General Purpose Lanes</t>
  </si>
  <si>
    <t>HOV/Managed Lanes</t>
  </si>
  <si>
    <t>Total SB743 VMT (home-based)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</si>
</sst>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00_);_(* \(#,##0.000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6" fillId="0" borderId="0"/>
    <xf numFmtId="9" fontId="6" fillId="0" borderId="0"/>
  </cellStyleXfs>
  <cellXfs count="67">
    <xf numFmtId="0" fontId="0" fillId="0" borderId="0" xfId="0"/>
    <xf numFmtId="0" fontId="0" fillId="0" borderId="1" xfId="0" applyBorder="1" applyAlignment="1">
      <alignment horizontal="left" vertical="center" wrapText="1" indent="1"/>
    </xf>
    <xf numFmtId="0" fontId="1" fillId="0" borderId="1" xfId="0" applyFont="1" applyBorder="1"/>
    <xf numFmtId="0" fontId="1" fillId="0" borderId="0" xfId="0" applyFont="1"/>
    <xf numFmtId="0" fontId="1" fillId="5" borderId="1" xfId="0" applyFont="1" applyFill="1" applyBorder="1"/>
    <xf numFmtId="164" fontId="0" fillId="0" borderId="1" xfId="0" applyNumberFormat="1" applyBorder="1" applyAlignment="1">
      <alignment horizontal="justify" vertical="center" wrapText="1"/>
    </xf>
    <xf numFmtId="164" fontId="3" fillId="0" borderId="4" xfId="0" applyNumberFormat="1" applyFont="1" applyBorder="1" applyAlignment="1">
      <alignment wrapText="1"/>
    </xf>
    <xf numFmtId="164" fontId="0" fillId="0" borderId="1" xfId="0" applyNumberFormat="1" applyBorder="1"/>
    <xf numFmtId="0" fontId="4" fillId="0" borderId="7" xfId="0" applyFont="1" applyBorder="1" applyAlignment="1">
      <alignment wrapText="1"/>
    </xf>
    <xf numFmtId="4" fontId="4" fillId="0" borderId="7" xfId="0" applyNumberFormat="1" applyFont="1" applyBorder="1" applyAlignment="1">
      <alignment wrapText="1"/>
    </xf>
    <xf numFmtId="0" fontId="0" fillId="0" borderId="3" xfId="0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justify" vertical="center" wrapText="1"/>
    </xf>
    <xf numFmtId="43" fontId="0" fillId="0" borderId="1" xfId="1" applyFont="1" applyBorder="1" applyAlignment="1">
      <alignment horizontal="right" vertical="center" wrapText="1"/>
    </xf>
    <xf numFmtId="43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justify" vertical="center" wrapText="1"/>
    </xf>
    <xf numFmtId="0" fontId="0" fillId="0" borderId="9" xfId="0" applyBorder="1" applyAlignment="1">
      <alignment horizontal="left" vertical="center" wrapText="1" indent="1"/>
    </xf>
    <xf numFmtId="0" fontId="0" fillId="0" borderId="1" xfId="0" applyBorder="1"/>
    <xf numFmtId="164" fontId="0" fillId="0" borderId="0" xfId="0" applyNumberFormat="1"/>
    <xf numFmtId="164" fontId="0" fillId="0" borderId="7" xfId="0" applyNumberFormat="1" applyBorder="1"/>
    <xf numFmtId="43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textRotation="90" wrapText="1"/>
    </xf>
    <xf numFmtId="0" fontId="2" fillId="3" borderId="1" xfId="0" applyFont="1" applyFill="1" applyBorder="1" applyAlignment="1">
      <alignment horizontal="left" vertical="center" textRotation="90" wrapText="1"/>
    </xf>
    <xf numFmtId="0" fontId="2" fillId="4" borderId="1" xfId="0" applyFont="1" applyFill="1" applyBorder="1" applyAlignment="1">
      <alignment vertical="center" textRotation="90" wrapText="1"/>
    </xf>
    <xf numFmtId="0" fontId="2" fillId="4" borderId="1" xfId="0" applyFont="1" applyFill="1" applyBorder="1" applyAlignment="1">
      <alignment horizontal="left" vertical="center" textRotation="90" wrapText="1"/>
    </xf>
    <xf numFmtId="43" fontId="2" fillId="4" borderId="1" xfId="0" applyNumberFormat="1" applyFont="1" applyFill="1" applyBorder="1" applyAlignment="1">
      <alignment vertical="center" textRotation="90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right" vertical="center" wrapText="1"/>
    </xf>
    <xf numFmtId="166" fontId="0" fillId="0" borderId="0" xfId="0" applyNumberFormat="1"/>
    <xf numFmtId="3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/>
    </xf>
    <xf numFmtId="43" fontId="0" fillId="0" borderId="0" xfId="0" applyNumberFormat="1"/>
    <xf numFmtId="0" fontId="1" fillId="4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7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5" x14ac:dyDescent="0.25"/>
  <cols>
    <col min="1" max="1" width="13.140625" customWidth="1"/>
    <col min="2" max="2" width="29" bestFit="1" customWidth="1"/>
    <col min="3" max="9" width="14.85546875" customWidth="1"/>
  </cols>
  <sheetData>
    <row r="1" spans="1:9" s="3" customFormat="1" ht="30" customHeight="1" x14ac:dyDescent="0.25">
      <c r="A1" s="2"/>
      <c r="B1" s="40" t="s">
        <v>0</v>
      </c>
      <c r="C1" s="39">
        <v>2016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5</v>
      </c>
      <c r="I1" s="39" t="s">
        <v>6</v>
      </c>
    </row>
    <row r="2" spans="1:9" s="3" customFormat="1" x14ac:dyDescent="0.25">
      <c r="A2" s="2"/>
      <c r="B2" s="13" t="s">
        <v>7</v>
      </c>
      <c r="C2" s="14"/>
      <c r="D2" s="14"/>
      <c r="E2" s="14"/>
      <c r="F2" s="14"/>
      <c r="G2" s="14"/>
      <c r="H2" s="14"/>
      <c r="I2" s="14"/>
    </row>
    <row r="3" spans="1:9" x14ac:dyDescent="0.25">
      <c r="A3" s="46" t="s">
        <v>8</v>
      </c>
      <c r="B3" s="36" t="s">
        <v>9</v>
      </c>
      <c r="C3" s="5"/>
      <c r="D3" s="6"/>
      <c r="E3" s="5"/>
      <c r="F3" s="7"/>
      <c r="G3" s="7"/>
      <c r="H3" s="7"/>
      <c r="I3" s="7"/>
    </row>
    <row r="4" spans="1:9" x14ac:dyDescent="0.25">
      <c r="A4" s="48"/>
      <c r="B4" s="36" t="s">
        <v>90</v>
      </c>
      <c r="C4" s="5"/>
      <c r="D4" s="6"/>
      <c r="E4" s="5"/>
      <c r="F4" s="7"/>
      <c r="G4" s="7"/>
      <c r="H4" s="7"/>
      <c r="I4" s="7"/>
    </row>
    <row r="5" spans="1:9" x14ac:dyDescent="0.25">
      <c r="A5" s="48"/>
      <c r="B5" s="38" t="s">
        <v>89</v>
      </c>
      <c r="C5" s="5"/>
      <c r="D5" s="5"/>
      <c r="E5" s="5"/>
      <c r="F5" s="7"/>
      <c r="G5" s="7"/>
      <c r="H5" s="7"/>
      <c r="I5" s="7"/>
    </row>
    <row r="6" spans="1:9" x14ac:dyDescent="0.25">
      <c r="A6" s="49"/>
      <c r="B6" s="36" t="s">
        <v>10</v>
      </c>
      <c r="C6" s="5"/>
      <c r="D6" s="5"/>
      <c r="E6" s="5"/>
      <c r="F6" s="7"/>
      <c r="G6" s="7"/>
      <c r="H6" s="7"/>
      <c r="I6" s="7"/>
    </row>
    <row r="7" spans="1:9" ht="28.5" customHeight="1" x14ac:dyDescent="0.25">
      <c r="A7" s="46" t="s">
        <v>11</v>
      </c>
      <c r="B7" s="36" t="s">
        <v>86</v>
      </c>
      <c r="C7" s="43"/>
      <c r="D7" s="43"/>
      <c r="E7" s="43"/>
      <c r="F7" s="44"/>
      <c r="G7" s="37"/>
      <c r="H7" s="44"/>
      <c r="I7" s="44"/>
    </row>
    <row r="8" spans="1:9" ht="16.5" customHeight="1" x14ac:dyDescent="0.25">
      <c r="A8" s="47"/>
      <c r="B8" s="21" t="s">
        <v>91</v>
      </c>
      <c r="C8" s="43"/>
      <c r="D8" s="43"/>
      <c r="E8" s="43"/>
      <c r="F8" s="44"/>
      <c r="G8" s="37"/>
      <c r="H8" s="44"/>
      <c r="I8" s="44"/>
    </row>
    <row r="9" spans="1:9" ht="16.5" customHeight="1" x14ac:dyDescent="0.25">
      <c r="A9" s="47"/>
      <c r="B9" s="21" t="s">
        <v>92</v>
      </c>
      <c r="C9" s="43"/>
      <c r="D9" s="43"/>
      <c r="E9" s="43"/>
      <c r="F9" s="44"/>
      <c r="G9" s="37"/>
      <c r="H9" s="44"/>
      <c r="I9" s="44"/>
    </row>
    <row r="10" spans="1:9" ht="16.7" customHeight="1" x14ac:dyDescent="0.25">
      <c r="A10" s="48"/>
      <c r="B10" s="36" t="s">
        <v>12</v>
      </c>
      <c r="C10" s="5"/>
      <c r="D10" s="5"/>
      <c r="E10" s="5"/>
      <c r="F10" s="7"/>
      <c r="G10" s="7"/>
      <c r="H10" s="7"/>
      <c r="I10" s="7"/>
    </row>
    <row r="11" spans="1:9" ht="16.7" customHeight="1" x14ac:dyDescent="0.25">
      <c r="A11" s="48"/>
      <c r="B11" s="36" t="s">
        <v>13</v>
      </c>
      <c r="C11" s="5"/>
      <c r="D11" s="5"/>
      <c r="E11" s="5"/>
      <c r="F11" s="7"/>
      <c r="G11" s="7"/>
      <c r="H11" s="7"/>
      <c r="I11" s="7"/>
    </row>
    <row r="12" spans="1:9" x14ac:dyDescent="0.25">
      <c r="A12" s="49"/>
      <c r="B12" s="36" t="s">
        <v>14</v>
      </c>
      <c r="C12" s="5"/>
      <c r="D12" s="5"/>
      <c r="E12" s="5"/>
      <c r="F12" s="7"/>
      <c r="G12" s="7"/>
      <c r="H12" s="7"/>
      <c r="I12" s="7"/>
    </row>
    <row r="13" spans="1:9" ht="14.65" customHeight="1" x14ac:dyDescent="0.25">
      <c r="A13" s="51" t="s">
        <v>15</v>
      </c>
      <c r="B13" s="36" t="s">
        <v>16</v>
      </c>
      <c r="C13" s="8">
        <v>331.8</v>
      </c>
      <c r="D13" s="8">
        <v>373.2</v>
      </c>
      <c r="E13" s="8">
        <v>380.5</v>
      </c>
      <c r="F13" s="8">
        <v>373.2</v>
      </c>
      <c r="G13" s="8">
        <v>466.3</v>
      </c>
      <c r="H13" s="8">
        <v>373.2</v>
      </c>
      <c r="I13" s="8">
        <v>620.6</v>
      </c>
    </row>
    <row r="14" spans="1:9" x14ac:dyDescent="0.25">
      <c r="A14" s="48"/>
      <c r="B14" s="36" t="s">
        <v>17</v>
      </c>
      <c r="C14" s="9">
        <v>2077.5</v>
      </c>
      <c r="D14" s="9">
        <v>2150.6</v>
      </c>
      <c r="E14" s="9">
        <v>2151.1</v>
      </c>
      <c r="F14" s="9">
        <v>2150.6</v>
      </c>
      <c r="G14" s="9">
        <v>2034.4</v>
      </c>
      <c r="H14" s="9">
        <v>2151.3000000000002</v>
      </c>
      <c r="I14" s="9">
        <v>1956.5</v>
      </c>
    </row>
    <row r="15" spans="1:9" x14ac:dyDescent="0.25">
      <c r="A15" s="48"/>
      <c r="B15" s="36" t="s">
        <v>18</v>
      </c>
      <c r="C15" s="8">
        <v>698</v>
      </c>
      <c r="D15" s="8">
        <v>715.9</v>
      </c>
      <c r="E15" s="8">
        <v>712.3</v>
      </c>
      <c r="F15" s="8">
        <v>715.9</v>
      </c>
      <c r="G15" s="8">
        <v>624.20000000000005</v>
      </c>
      <c r="H15" s="8">
        <v>715.9</v>
      </c>
      <c r="I15" s="8">
        <v>581.5</v>
      </c>
    </row>
    <row r="16" spans="1:9" x14ac:dyDescent="0.25">
      <c r="A16" s="48"/>
      <c r="B16" s="36" t="s">
        <v>19</v>
      </c>
      <c r="C16" s="8">
        <v>39.9</v>
      </c>
      <c r="D16" s="8">
        <v>68.7</v>
      </c>
      <c r="E16" s="8">
        <v>74.599999999999994</v>
      </c>
      <c r="F16" s="8">
        <v>68.7</v>
      </c>
      <c r="G16" s="8">
        <v>200.3</v>
      </c>
      <c r="H16" s="8">
        <v>68.7</v>
      </c>
      <c r="I16" s="8">
        <v>297.8</v>
      </c>
    </row>
    <row r="17" spans="1:9" x14ac:dyDescent="0.25">
      <c r="A17" s="48"/>
      <c r="B17" s="10" t="s">
        <v>20</v>
      </c>
      <c r="C17" s="11" t="s">
        <v>21</v>
      </c>
      <c r="D17" s="11">
        <v>20.9</v>
      </c>
      <c r="E17" s="11">
        <v>26.9</v>
      </c>
      <c r="F17" s="11">
        <v>20.9</v>
      </c>
      <c r="G17" s="11">
        <v>138.5</v>
      </c>
      <c r="H17" s="11">
        <v>20.9</v>
      </c>
      <c r="I17" s="11">
        <v>175.3</v>
      </c>
    </row>
    <row r="18" spans="1:9" x14ac:dyDescent="0.25">
      <c r="A18" s="49"/>
      <c r="B18" s="36" t="s">
        <v>22</v>
      </c>
      <c r="C18" s="12">
        <f t="shared" ref="C18:I18" si="0">SUM(C13:C17)</f>
        <v>3147.2000000000003</v>
      </c>
      <c r="D18" s="12">
        <f t="shared" si="0"/>
        <v>3329.2999999999997</v>
      </c>
      <c r="E18" s="12">
        <f t="shared" si="0"/>
        <v>3345.3999999999996</v>
      </c>
      <c r="F18" s="12">
        <f t="shared" si="0"/>
        <v>3329.2999999999997</v>
      </c>
      <c r="G18" s="12">
        <f t="shared" si="0"/>
        <v>3463.7000000000007</v>
      </c>
      <c r="H18" s="12">
        <f t="shared" si="0"/>
        <v>3330</v>
      </c>
      <c r="I18" s="12">
        <f t="shared" si="0"/>
        <v>3631.7000000000003</v>
      </c>
    </row>
    <row r="19" spans="1:9" x14ac:dyDescent="0.25">
      <c r="A19" s="46" t="s">
        <v>23</v>
      </c>
      <c r="B19" s="36" t="s">
        <v>24</v>
      </c>
      <c r="C19" s="15"/>
      <c r="D19" s="15"/>
      <c r="E19" s="15"/>
      <c r="F19" s="15"/>
      <c r="G19" s="15"/>
      <c r="H19" s="15"/>
      <c r="I19" s="15"/>
    </row>
    <row r="20" spans="1:9" x14ac:dyDescent="0.25">
      <c r="A20" s="48"/>
      <c r="B20" s="1" t="s">
        <v>25</v>
      </c>
      <c r="C20" s="15"/>
      <c r="D20" s="15"/>
      <c r="E20" s="15"/>
      <c r="F20" s="15"/>
      <c r="G20" s="15"/>
      <c r="H20" s="15"/>
      <c r="I20" s="15"/>
    </row>
    <row r="21" spans="1:9" x14ac:dyDescent="0.25">
      <c r="A21" s="48"/>
      <c r="B21" s="38" t="s">
        <v>26</v>
      </c>
      <c r="C21" s="15"/>
      <c r="D21" s="15"/>
      <c r="E21" s="15"/>
      <c r="F21" s="15"/>
      <c r="G21" s="15"/>
      <c r="H21" s="15"/>
      <c r="I21" s="15"/>
    </row>
    <row r="22" spans="1:9" x14ac:dyDescent="0.25">
      <c r="A22" s="48"/>
      <c r="B22" s="38" t="s">
        <v>27</v>
      </c>
      <c r="C22" s="15"/>
      <c r="D22" s="15"/>
      <c r="E22" s="15"/>
      <c r="F22" s="15"/>
      <c r="G22" s="15"/>
      <c r="H22" s="15"/>
      <c r="I22" s="15"/>
    </row>
    <row r="23" spans="1:9" x14ac:dyDescent="0.25">
      <c r="A23" s="49"/>
      <c r="B23" s="38" t="s">
        <v>28</v>
      </c>
      <c r="C23" s="15"/>
      <c r="D23" s="15"/>
      <c r="E23" s="15"/>
      <c r="F23" s="15"/>
      <c r="G23" s="15"/>
      <c r="H23" s="15"/>
      <c r="I23" s="15"/>
    </row>
    <row r="24" spans="1:9" x14ac:dyDescent="0.25">
      <c r="A24" s="46" t="s">
        <v>29</v>
      </c>
      <c r="B24" s="36" t="s">
        <v>24</v>
      </c>
      <c r="C24" s="41"/>
      <c r="D24" s="41"/>
      <c r="E24" s="41"/>
      <c r="F24" s="41"/>
      <c r="G24" s="41"/>
      <c r="H24" s="41"/>
      <c r="I24" s="41"/>
    </row>
    <row r="25" spans="1:9" x14ac:dyDescent="0.25">
      <c r="A25" s="48"/>
      <c r="B25" s="38" t="s">
        <v>26</v>
      </c>
      <c r="C25" s="41"/>
      <c r="D25" s="41"/>
      <c r="E25" s="41"/>
      <c r="F25" s="41"/>
      <c r="G25" s="41"/>
      <c r="H25" s="41"/>
      <c r="I25" s="41"/>
    </row>
    <row r="26" spans="1:9" x14ac:dyDescent="0.25">
      <c r="A26" s="48"/>
      <c r="B26" s="38" t="s">
        <v>27</v>
      </c>
      <c r="C26" s="41"/>
      <c r="D26" s="41"/>
      <c r="E26" s="41"/>
      <c r="F26" s="41"/>
      <c r="G26" s="41"/>
      <c r="H26" s="41"/>
      <c r="I26" s="41"/>
    </row>
    <row r="27" spans="1:9" x14ac:dyDescent="0.25">
      <c r="A27" s="49"/>
      <c r="B27" s="38" t="s">
        <v>28</v>
      </c>
      <c r="C27" s="41"/>
      <c r="D27" s="41"/>
      <c r="E27" s="41"/>
      <c r="F27" s="41"/>
      <c r="G27" s="41"/>
      <c r="H27" s="41"/>
      <c r="I27" s="41"/>
    </row>
    <row r="28" spans="1:9" ht="15" customHeight="1" x14ac:dyDescent="0.25">
      <c r="A28" s="46" t="s">
        <v>30</v>
      </c>
      <c r="B28" s="36" t="s">
        <v>24</v>
      </c>
      <c r="C28" s="16"/>
      <c r="D28" s="16"/>
      <c r="E28" s="16"/>
      <c r="F28" s="16"/>
      <c r="G28" s="16"/>
      <c r="H28" s="16"/>
      <c r="I28" s="16"/>
    </row>
    <row r="29" spans="1:9" x14ac:dyDescent="0.25">
      <c r="A29" s="48"/>
      <c r="B29" s="38" t="s">
        <v>26</v>
      </c>
      <c r="C29" s="16"/>
      <c r="D29" s="16"/>
      <c r="E29" s="16"/>
      <c r="F29" s="16"/>
      <c r="G29" s="16"/>
      <c r="H29" s="16"/>
      <c r="I29" s="16"/>
    </row>
    <row r="30" spans="1:9" x14ac:dyDescent="0.25">
      <c r="A30" s="48"/>
      <c r="B30" s="38" t="s">
        <v>27</v>
      </c>
      <c r="C30" s="16"/>
      <c r="D30" s="16"/>
      <c r="E30" s="16"/>
      <c r="F30" s="16"/>
      <c r="G30" s="16"/>
      <c r="H30" s="16"/>
      <c r="I30" s="16"/>
    </row>
    <row r="31" spans="1:9" x14ac:dyDescent="0.25">
      <c r="A31" s="49"/>
      <c r="B31" s="38" t="s">
        <v>28</v>
      </c>
      <c r="C31" s="16"/>
      <c r="D31" s="16"/>
      <c r="E31" s="16"/>
      <c r="F31" s="16"/>
      <c r="G31" s="16"/>
      <c r="H31" s="16"/>
      <c r="I31" s="16"/>
    </row>
    <row r="32" spans="1:9" x14ac:dyDescent="0.25">
      <c r="A32" s="46" t="s">
        <v>31</v>
      </c>
      <c r="B32" s="36" t="s">
        <v>24</v>
      </c>
      <c r="C32" s="16"/>
      <c r="D32" s="16"/>
      <c r="E32" s="16"/>
      <c r="F32" s="16"/>
      <c r="G32" s="16"/>
      <c r="H32" s="16"/>
      <c r="I32" s="16"/>
    </row>
    <row r="33" spans="1:9" x14ac:dyDescent="0.25">
      <c r="A33" s="48"/>
      <c r="B33" s="38" t="s">
        <v>26</v>
      </c>
      <c r="C33" s="16"/>
      <c r="D33" s="16"/>
      <c r="E33" s="16"/>
      <c r="F33" s="16"/>
      <c r="G33" s="16"/>
      <c r="H33" s="16"/>
      <c r="I33" s="16"/>
    </row>
    <row r="34" spans="1:9" x14ac:dyDescent="0.25">
      <c r="A34" s="48"/>
      <c r="B34" s="38" t="s">
        <v>27</v>
      </c>
      <c r="C34" s="16"/>
      <c r="D34" s="16"/>
      <c r="E34" s="16"/>
      <c r="F34" s="16"/>
      <c r="G34" s="16"/>
      <c r="H34" s="16"/>
      <c r="I34" s="16"/>
    </row>
    <row r="35" spans="1:9" x14ac:dyDescent="0.25">
      <c r="A35" s="49"/>
      <c r="B35" s="38" t="s">
        <v>28</v>
      </c>
      <c r="C35" s="16"/>
      <c r="D35" s="16"/>
      <c r="E35" s="16"/>
      <c r="F35" s="16"/>
      <c r="G35" s="16"/>
      <c r="H35" s="16"/>
      <c r="I35" s="16"/>
    </row>
    <row r="36" spans="1:9" ht="30" customHeight="1" x14ac:dyDescent="0.25">
      <c r="A36" s="50" t="s">
        <v>32</v>
      </c>
      <c r="B36" s="38" t="s">
        <v>33</v>
      </c>
      <c r="C36" s="18"/>
      <c r="D36" s="18"/>
      <c r="E36" s="18"/>
      <c r="F36" s="18"/>
      <c r="G36" s="18"/>
      <c r="H36" s="18"/>
      <c r="I36" s="18"/>
    </row>
    <row r="37" spans="1:9" x14ac:dyDescent="0.25">
      <c r="A37" s="48"/>
      <c r="B37" s="38" t="s">
        <v>34</v>
      </c>
      <c r="C37" s="18"/>
      <c r="D37" s="18"/>
      <c r="E37" s="18"/>
      <c r="F37" s="18"/>
      <c r="G37" s="18"/>
      <c r="H37" s="18"/>
      <c r="I37" s="18"/>
    </row>
    <row r="38" spans="1:9" x14ac:dyDescent="0.25">
      <c r="A38" s="48"/>
      <c r="B38" s="38" t="s">
        <v>35</v>
      </c>
      <c r="C38" s="18"/>
      <c r="D38" s="18"/>
      <c r="E38" s="18"/>
      <c r="F38" s="18"/>
      <c r="G38" s="18"/>
      <c r="H38" s="18"/>
      <c r="I38" s="18"/>
    </row>
    <row r="39" spans="1:9" x14ac:dyDescent="0.25">
      <c r="A39" s="48"/>
      <c r="B39" s="38" t="s">
        <v>93</v>
      </c>
      <c r="C39" s="18"/>
      <c r="D39" s="18"/>
      <c r="E39" s="18"/>
      <c r="F39" s="18"/>
      <c r="G39" s="18"/>
      <c r="H39" s="18"/>
      <c r="I39" s="18"/>
    </row>
    <row r="40" spans="1:9" ht="15" customHeight="1" x14ac:dyDescent="0.25">
      <c r="A40" s="48"/>
      <c r="B40" s="21" t="s">
        <v>36</v>
      </c>
      <c r="C40" s="17"/>
      <c r="D40" s="17"/>
      <c r="E40" s="17"/>
      <c r="F40" s="17"/>
      <c r="G40" s="17"/>
      <c r="H40" s="17"/>
      <c r="I40" s="17"/>
    </row>
    <row r="41" spans="1:9" x14ac:dyDescent="0.25">
      <c r="A41" s="48"/>
      <c r="B41" s="21" t="s">
        <v>37</v>
      </c>
      <c r="C41" s="17"/>
      <c r="D41" s="17"/>
      <c r="E41" s="17"/>
      <c r="F41" s="17"/>
      <c r="G41" s="17"/>
      <c r="H41" s="17"/>
      <c r="I41" s="17"/>
    </row>
    <row r="42" spans="1:9" x14ac:dyDescent="0.25">
      <c r="A42" s="48"/>
      <c r="B42" s="21" t="s">
        <v>38</v>
      </c>
      <c r="C42" s="17"/>
      <c r="D42" s="17"/>
      <c r="E42" s="17"/>
      <c r="F42" s="17"/>
      <c r="G42" s="17"/>
      <c r="H42" s="17"/>
      <c r="I42" s="17"/>
    </row>
    <row r="43" spans="1:9" x14ac:dyDescent="0.25">
      <c r="A43" s="48"/>
      <c r="B43" s="21" t="s">
        <v>39</v>
      </c>
      <c r="C43" s="18"/>
      <c r="D43" s="18"/>
      <c r="E43" s="18"/>
      <c r="F43" s="18"/>
      <c r="G43" s="18"/>
      <c r="H43" s="18"/>
      <c r="I43" s="18"/>
    </row>
    <row r="44" spans="1:9" x14ac:dyDescent="0.25">
      <c r="A44" s="48"/>
      <c r="B44" s="21" t="s">
        <v>40</v>
      </c>
      <c r="C44" s="18"/>
      <c r="D44" s="18"/>
      <c r="E44" s="18"/>
      <c r="F44" s="18"/>
      <c r="G44" s="18"/>
      <c r="H44" s="18"/>
      <c r="I44" s="18"/>
    </row>
    <row r="45" spans="1:9" x14ac:dyDescent="0.25">
      <c r="A45" s="49"/>
      <c r="B45" s="21" t="s">
        <v>41</v>
      </c>
      <c r="C45" s="18"/>
      <c r="D45" s="18"/>
      <c r="E45" s="18"/>
      <c r="F45" s="18"/>
      <c r="G45" s="18"/>
      <c r="H45" s="18"/>
      <c r="I45" s="18"/>
    </row>
    <row r="46" spans="1:9" x14ac:dyDescent="0.25">
      <c r="D46" s="19"/>
      <c r="E46" s="19"/>
      <c r="F46" s="19"/>
      <c r="G46" s="19"/>
      <c r="H46" s="19"/>
      <c r="I46" s="19"/>
    </row>
    <row r="47" spans="1:9" x14ac:dyDescent="0.25">
      <c r="A47" t="s">
        <v>42</v>
      </c>
    </row>
    <row r="48" spans="1:9" x14ac:dyDescent="0.25">
      <c r="A48" s="20" t="s">
        <v>16</v>
      </c>
      <c r="B48" s="54" t="s">
        <v>43</v>
      </c>
      <c r="C48" s="55"/>
      <c r="D48" s="55"/>
      <c r="E48" s="56"/>
    </row>
    <row r="49" spans="1:5" x14ac:dyDescent="0.25">
      <c r="A49" s="20" t="s">
        <v>17</v>
      </c>
      <c r="B49" s="54" t="s">
        <v>44</v>
      </c>
      <c r="C49" s="55"/>
      <c r="D49" s="55"/>
      <c r="E49" s="56"/>
    </row>
    <row r="50" spans="1:5" x14ac:dyDescent="0.25">
      <c r="A50" s="20" t="s">
        <v>18</v>
      </c>
      <c r="B50" s="54" t="s">
        <v>45</v>
      </c>
      <c r="C50" s="55"/>
      <c r="D50" s="55"/>
      <c r="E50" s="56"/>
    </row>
    <row r="51" spans="1:5" x14ac:dyDescent="0.25">
      <c r="A51" s="20" t="s">
        <v>19</v>
      </c>
      <c r="B51" s="54" t="s">
        <v>46</v>
      </c>
      <c r="C51" s="55"/>
      <c r="D51" s="55"/>
      <c r="E51" s="56"/>
    </row>
    <row r="52" spans="1:5" x14ac:dyDescent="0.25">
      <c r="A52" s="20" t="s">
        <v>20</v>
      </c>
      <c r="B52" s="54" t="s">
        <v>47</v>
      </c>
      <c r="C52" s="55"/>
      <c r="D52" s="55"/>
      <c r="E52" s="56"/>
    </row>
    <row r="54" spans="1:5" ht="15" customHeight="1" x14ac:dyDescent="0.25">
      <c r="A54" s="52" t="s">
        <v>48</v>
      </c>
      <c r="B54" s="53"/>
      <c r="C54" s="53"/>
      <c r="D54" s="53"/>
      <c r="E54" s="53"/>
    </row>
    <row r="55" spans="1:5" x14ac:dyDescent="0.25">
      <c r="A55" t="s">
        <v>49</v>
      </c>
    </row>
  </sheetData>
  <mergeCells count="14">
    <mergeCell ref="A54:E54"/>
    <mergeCell ref="B48:E48"/>
    <mergeCell ref="B49:E49"/>
    <mergeCell ref="B50:E50"/>
    <mergeCell ref="B51:E51"/>
    <mergeCell ref="B52:E52"/>
    <mergeCell ref="A7:A12"/>
    <mergeCell ref="A3:A6"/>
    <mergeCell ref="A32:A35"/>
    <mergeCell ref="A36:A45"/>
    <mergeCell ref="A19:A23"/>
    <mergeCell ref="A28:A31"/>
    <mergeCell ref="A24:A27"/>
    <mergeCell ref="A13:A18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6" sqref="A16:J16"/>
    </sheetView>
  </sheetViews>
  <sheetFormatPr defaultColWidth="9.140625" defaultRowHeight="15" x14ac:dyDescent="0.25"/>
  <cols>
    <col min="1" max="1" width="10.7109375" customWidth="1"/>
    <col min="2" max="2" width="16" customWidth="1"/>
    <col min="3" max="5" width="8.5703125" customWidth="1"/>
    <col min="6" max="6" width="9.28515625" customWidth="1"/>
    <col min="7" max="8" width="8.5703125" customWidth="1"/>
    <col min="9" max="9" width="13.140625" customWidth="1"/>
    <col min="10" max="13" width="8.5703125" customWidth="1"/>
    <col min="14" max="14" width="9.28515625" customWidth="1"/>
    <col min="15" max="16" width="8.5703125" customWidth="1"/>
    <col min="17" max="17" width="13.28515625" style="24" customWidth="1"/>
    <col min="18" max="18" width="8.5703125" customWidth="1"/>
    <col min="19" max="21" width="9.140625" customWidth="1"/>
    <col min="22" max="22" width="21.28515625" customWidth="1"/>
    <col min="23" max="23" width="4.7109375" bestFit="1" customWidth="1"/>
    <col min="24" max="24" width="9.140625" customWidth="1"/>
  </cols>
  <sheetData>
    <row r="1" spans="1:23" x14ac:dyDescent="0.25">
      <c r="A1" s="4"/>
      <c r="B1" s="4"/>
      <c r="C1" s="63">
        <v>2016</v>
      </c>
      <c r="D1" s="60"/>
      <c r="E1" s="60"/>
      <c r="F1" s="60"/>
      <c r="G1" s="60"/>
      <c r="H1" s="60"/>
      <c r="I1" s="60"/>
      <c r="J1" s="61"/>
      <c r="K1" s="59" t="s">
        <v>50</v>
      </c>
      <c r="L1" s="60"/>
      <c r="M1" s="60"/>
      <c r="N1" s="60"/>
      <c r="O1" s="60"/>
      <c r="P1" s="60"/>
      <c r="Q1" s="60"/>
      <c r="R1" s="61"/>
    </row>
    <row r="2" spans="1:23" ht="60" customHeight="1" x14ac:dyDescent="0.25">
      <c r="A2" s="25" t="s">
        <v>51</v>
      </c>
      <c r="B2" s="26" t="s">
        <v>52</v>
      </c>
      <c r="C2" s="27" t="s">
        <v>53</v>
      </c>
      <c r="D2" s="27" t="s">
        <v>54</v>
      </c>
      <c r="E2" s="27" t="s">
        <v>55</v>
      </c>
      <c r="F2" s="27" t="s">
        <v>56</v>
      </c>
      <c r="G2" s="28" t="s">
        <v>57</v>
      </c>
      <c r="H2" s="27" t="s">
        <v>58</v>
      </c>
      <c r="I2" s="27" t="s">
        <v>59</v>
      </c>
      <c r="J2" s="27" t="s">
        <v>60</v>
      </c>
      <c r="K2" s="29" t="s">
        <v>53</v>
      </c>
      <c r="L2" s="29" t="s">
        <v>54</v>
      </c>
      <c r="M2" s="29" t="s">
        <v>55</v>
      </c>
      <c r="N2" s="29" t="s">
        <v>56</v>
      </c>
      <c r="O2" s="30" t="s">
        <v>57</v>
      </c>
      <c r="P2" s="29" t="s">
        <v>58</v>
      </c>
      <c r="Q2" s="31" t="s">
        <v>59</v>
      </c>
      <c r="R2" s="29" t="s">
        <v>60</v>
      </c>
    </row>
    <row r="3" spans="1:23" x14ac:dyDescent="0.25">
      <c r="A3" s="46" t="s">
        <v>61</v>
      </c>
      <c r="B3" s="36" t="s">
        <v>90</v>
      </c>
      <c r="C3" s="33">
        <v>3</v>
      </c>
      <c r="D3" s="33">
        <v>57</v>
      </c>
      <c r="E3" s="33">
        <v>53</v>
      </c>
      <c r="F3" s="33">
        <v>53</v>
      </c>
      <c r="G3" s="33"/>
      <c r="H3" s="33">
        <v>120630</v>
      </c>
      <c r="I3" s="33">
        <v>39614897</v>
      </c>
      <c r="J3" s="33">
        <v>502</v>
      </c>
      <c r="K3" s="33">
        <v>3</v>
      </c>
      <c r="L3" s="33">
        <v>57</v>
      </c>
      <c r="M3" s="33">
        <v>54</v>
      </c>
      <c r="N3" s="33">
        <v>54</v>
      </c>
      <c r="O3" s="33"/>
      <c r="P3" s="33">
        <v>114740</v>
      </c>
      <c r="Q3" s="33">
        <v>37293757</v>
      </c>
      <c r="R3" s="33">
        <v>501</v>
      </c>
    </row>
    <row r="4" spans="1:23" x14ac:dyDescent="0.25">
      <c r="A4" s="48"/>
      <c r="B4" s="32" t="s">
        <v>89</v>
      </c>
      <c r="C4" s="33">
        <v>8</v>
      </c>
      <c r="D4" s="33">
        <v>140</v>
      </c>
      <c r="E4" s="33">
        <v>63</v>
      </c>
      <c r="F4" s="33">
        <v>63</v>
      </c>
      <c r="G4" s="33"/>
      <c r="H4" s="33">
        <v>23795</v>
      </c>
      <c r="I4" s="33">
        <v>6601783.7389094736</v>
      </c>
      <c r="J4" s="33">
        <v>622</v>
      </c>
      <c r="K4" s="33">
        <v>9</v>
      </c>
      <c r="L4" s="33">
        <v>156</v>
      </c>
      <c r="M4" s="33">
        <v>71</v>
      </c>
      <c r="N4" s="33">
        <v>71</v>
      </c>
      <c r="O4" s="33"/>
      <c r="P4" s="33">
        <v>24382</v>
      </c>
      <c r="Q4" s="33">
        <v>6702576</v>
      </c>
      <c r="R4" s="33">
        <v>664</v>
      </c>
      <c r="T4" s="22"/>
    </row>
    <row r="5" spans="1:23" x14ac:dyDescent="0.25">
      <c r="A5" s="48"/>
      <c r="B5" s="32" t="s">
        <v>10</v>
      </c>
      <c r="C5" s="33">
        <v>87</v>
      </c>
      <c r="D5" s="33">
        <v>863</v>
      </c>
      <c r="E5" s="33">
        <v>2306</v>
      </c>
      <c r="F5" s="33">
        <v>147</v>
      </c>
      <c r="G5" s="33"/>
      <c r="H5" s="33">
        <v>164316</v>
      </c>
      <c r="I5" s="33">
        <v>45588514.261090517</v>
      </c>
      <c r="J5" s="33">
        <v>5361</v>
      </c>
      <c r="K5" s="33">
        <v>89</v>
      </c>
      <c r="L5" s="33">
        <v>815</v>
      </c>
      <c r="M5" s="33">
        <v>2194</v>
      </c>
      <c r="N5" s="33">
        <v>144</v>
      </c>
      <c r="O5" s="33"/>
      <c r="P5" s="33">
        <v>148362</v>
      </c>
      <c r="Q5" s="33">
        <v>40784499</v>
      </c>
      <c r="R5" s="33">
        <v>5530</v>
      </c>
    </row>
    <row r="6" spans="1:23" x14ac:dyDescent="0.25">
      <c r="A6" s="49"/>
      <c r="B6" s="32" t="s">
        <v>22</v>
      </c>
      <c r="C6" s="33">
        <v>97</v>
      </c>
      <c r="D6" s="33">
        <v>1060</v>
      </c>
      <c r="E6" s="33">
        <v>2422</v>
      </c>
      <c r="F6" s="33">
        <v>263</v>
      </c>
      <c r="G6" s="33">
        <v>720</v>
      </c>
      <c r="H6" s="33">
        <v>308741</v>
      </c>
      <c r="I6" s="33">
        <v>91805195</v>
      </c>
      <c r="J6" s="33">
        <v>6485</v>
      </c>
      <c r="K6" s="33">
        <v>101</v>
      </c>
      <c r="L6" s="33">
        <v>1028</v>
      </c>
      <c r="M6" s="33">
        <v>2319</v>
      </c>
      <c r="N6" s="33">
        <v>269</v>
      </c>
      <c r="O6" s="33">
        <v>720</v>
      </c>
      <c r="P6" s="33">
        <v>287484</v>
      </c>
      <c r="Q6" s="33">
        <v>84780832</v>
      </c>
      <c r="R6" s="33">
        <v>6695</v>
      </c>
    </row>
    <row r="7" spans="1:23" x14ac:dyDescent="0.25">
      <c r="A7" s="46" t="s">
        <v>62</v>
      </c>
      <c r="B7" s="32" t="s">
        <v>9</v>
      </c>
      <c r="C7" s="33">
        <v>1</v>
      </c>
      <c r="D7" s="33">
        <v>41</v>
      </c>
      <c r="E7" s="33">
        <v>8</v>
      </c>
      <c r="F7" s="33">
        <v>8</v>
      </c>
      <c r="G7" s="33"/>
      <c r="H7" s="33">
        <v>5196</v>
      </c>
      <c r="I7" s="33">
        <v>1556056</v>
      </c>
      <c r="J7" s="33">
        <v>57</v>
      </c>
      <c r="K7" s="33">
        <v>1</v>
      </c>
      <c r="L7" s="33">
        <v>41</v>
      </c>
      <c r="M7" s="33">
        <v>8</v>
      </c>
      <c r="N7" s="33">
        <v>8</v>
      </c>
      <c r="O7" s="33"/>
      <c r="P7" s="33">
        <v>4920</v>
      </c>
      <c r="Q7" s="33">
        <v>1408677</v>
      </c>
      <c r="R7" s="33">
        <v>57</v>
      </c>
    </row>
    <row r="8" spans="1:23" x14ac:dyDescent="0.25">
      <c r="A8" s="48"/>
      <c r="B8" s="36" t="s">
        <v>90</v>
      </c>
      <c r="C8" s="33">
        <v>1</v>
      </c>
      <c r="D8" s="33">
        <v>22</v>
      </c>
      <c r="E8" s="33">
        <v>15</v>
      </c>
      <c r="F8" s="33">
        <v>15</v>
      </c>
      <c r="G8" s="33"/>
      <c r="H8" s="33">
        <v>10282</v>
      </c>
      <c r="I8" s="33">
        <v>2677929</v>
      </c>
      <c r="J8" s="33">
        <v>68</v>
      </c>
      <c r="K8" s="33">
        <v>1</v>
      </c>
      <c r="L8" s="33">
        <v>22</v>
      </c>
      <c r="M8" s="33">
        <v>15</v>
      </c>
      <c r="N8" s="33">
        <v>15</v>
      </c>
      <c r="O8" s="33"/>
      <c r="P8" s="33">
        <v>8226</v>
      </c>
      <c r="Q8" s="33">
        <v>2408962</v>
      </c>
      <c r="R8" s="33">
        <v>77</v>
      </c>
      <c r="V8" s="22"/>
    </row>
    <row r="9" spans="1:23" x14ac:dyDescent="0.25">
      <c r="A9" s="48"/>
      <c r="B9" s="32" t="s">
        <v>89</v>
      </c>
      <c r="C9" s="33">
        <v>1</v>
      </c>
      <c r="D9" s="33">
        <v>6</v>
      </c>
      <c r="E9" s="33">
        <v>13</v>
      </c>
      <c r="F9" s="33">
        <v>13</v>
      </c>
      <c r="G9" s="33"/>
      <c r="H9" s="33">
        <v>2047</v>
      </c>
      <c r="I9" s="33">
        <v>529424.82195530913</v>
      </c>
      <c r="J9" s="33">
        <v>68</v>
      </c>
      <c r="K9" s="33">
        <v>1</v>
      </c>
      <c r="L9" s="33">
        <v>6</v>
      </c>
      <c r="M9" s="33">
        <v>13</v>
      </c>
      <c r="N9" s="33">
        <v>13</v>
      </c>
      <c r="O9" s="33"/>
      <c r="P9" s="33">
        <v>1734.6845124341171</v>
      </c>
      <c r="Q9" s="23">
        <v>448649.26191698317</v>
      </c>
      <c r="R9" s="33">
        <v>68</v>
      </c>
      <c r="T9" s="42"/>
      <c r="V9" s="22"/>
      <c r="W9" s="22"/>
    </row>
    <row r="10" spans="1:23" x14ac:dyDescent="0.25">
      <c r="A10" s="48"/>
      <c r="B10" s="32" t="s">
        <v>10</v>
      </c>
      <c r="C10" s="33">
        <v>35</v>
      </c>
      <c r="D10" s="33">
        <v>456</v>
      </c>
      <c r="E10" s="33">
        <v>903</v>
      </c>
      <c r="F10" s="33">
        <v>0</v>
      </c>
      <c r="G10" s="33"/>
      <c r="H10" s="33">
        <v>27176</v>
      </c>
      <c r="I10" s="33">
        <v>7028651.1780446908</v>
      </c>
      <c r="J10" s="33">
        <v>1404</v>
      </c>
      <c r="K10" s="33">
        <v>32</v>
      </c>
      <c r="L10" s="33">
        <v>436</v>
      </c>
      <c r="M10" s="33">
        <v>886</v>
      </c>
      <c r="N10" s="33" t="s">
        <v>21</v>
      </c>
      <c r="O10" s="33"/>
      <c r="P10" s="33">
        <v>23029.695315051082</v>
      </c>
      <c r="Q10" s="23">
        <v>5956273.7380830171</v>
      </c>
      <c r="R10" s="33">
        <v>1332</v>
      </c>
      <c r="T10" s="42"/>
      <c r="W10" s="22"/>
    </row>
    <row r="11" spans="1:23" x14ac:dyDescent="0.25">
      <c r="A11" s="48"/>
      <c r="B11" s="32" t="s">
        <v>63</v>
      </c>
      <c r="C11" s="33"/>
      <c r="D11" s="33"/>
      <c r="E11" s="33"/>
      <c r="F11" s="33"/>
      <c r="G11" s="33"/>
      <c r="H11" s="33">
        <f>I11*(H12/I12)</f>
        <v>795.31358723682422</v>
      </c>
      <c r="I11" s="33">
        <v>213603</v>
      </c>
      <c r="J11" s="33"/>
      <c r="K11" s="33"/>
      <c r="L11" s="33"/>
      <c r="M11" s="33"/>
      <c r="N11" s="33"/>
      <c r="O11" s="33"/>
      <c r="P11" s="33">
        <f>Q11*(P12/Q12)</f>
        <v>629.43941734501311</v>
      </c>
      <c r="Q11" s="33">
        <v>169053</v>
      </c>
      <c r="R11" s="33"/>
      <c r="V11" s="22"/>
    </row>
    <row r="12" spans="1:23" x14ac:dyDescent="0.25">
      <c r="A12" s="49"/>
      <c r="B12" s="32" t="s">
        <v>22</v>
      </c>
      <c r="C12" s="33">
        <v>39</v>
      </c>
      <c r="D12" s="33">
        <v>525</v>
      </c>
      <c r="E12" s="33">
        <v>939</v>
      </c>
      <c r="F12" s="33">
        <v>36</v>
      </c>
      <c r="G12" s="33">
        <v>403</v>
      </c>
      <c r="H12" s="33">
        <v>44701</v>
      </c>
      <c r="I12" s="33">
        <v>12005664</v>
      </c>
      <c r="J12" s="33">
        <v>1597</v>
      </c>
      <c r="K12" s="33">
        <v>35</v>
      </c>
      <c r="L12" s="33">
        <v>505</v>
      </c>
      <c r="M12" s="33">
        <v>922</v>
      </c>
      <c r="N12" s="33">
        <v>36</v>
      </c>
      <c r="O12" s="33">
        <v>340</v>
      </c>
      <c r="P12" s="33">
        <f>Q12*(H12/I12)</f>
        <v>38691.369516504878</v>
      </c>
      <c r="Q12" s="33">
        <v>10391615</v>
      </c>
      <c r="R12" s="33">
        <v>1534</v>
      </c>
    </row>
    <row r="13" spans="1:23" x14ac:dyDescent="0.25">
      <c r="A13" s="38" t="s">
        <v>64</v>
      </c>
      <c r="B13" s="32" t="s">
        <v>65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</row>
    <row r="14" spans="1:23" x14ac:dyDescent="0.25">
      <c r="A14" s="38" t="s">
        <v>66</v>
      </c>
      <c r="B14" s="32" t="s">
        <v>9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</row>
    <row r="16" spans="1:23" ht="41.65" customHeight="1" x14ac:dyDescent="0.25">
      <c r="A16" s="62" t="s">
        <v>67</v>
      </c>
      <c r="B16" s="53"/>
      <c r="C16" s="53"/>
      <c r="D16" s="53"/>
      <c r="E16" s="53"/>
      <c r="F16" s="53"/>
      <c r="G16" s="53"/>
      <c r="H16" s="53"/>
      <c r="I16" s="53"/>
      <c r="J16" s="53"/>
      <c r="K16" s="62"/>
      <c r="L16" s="53"/>
      <c r="M16" s="53"/>
      <c r="N16" s="53"/>
      <c r="O16" s="53"/>
      <c r="P16" s="53"/>
      <c r="Q16" s="58"/>
      <c r="R16" s="53"/>
    </row>
    <row r="18" spans="1:20" x14ac:dyDescent="0.25">
      <c r="A18" s="57" t="s">
        <v>68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8"/>
      <c r="R18" s="53"/>
      <c r="S18" s="53"/>
      <c r="T18" s="53"/>
    </row>
    <row r="73" spans="27:27" x14ac:dyDescent="0.25">
      <c r="AA73">
        <v>24886</v>
      </c>
    </row>
    <row r="74" spans="27:27" x14ac:dyDescent="0.25">
      <c r="AA74">
        <f>AA73/5280</f>
        <v>4.7132575757575754</v>
      </c>
    </row>
  </sheetData>
  <mergeCells count="7">
    <mergeCell ref="A18:T18"/>
    <mergeCell ref="K1:R1"/>
    <mergeCell ref="K16:R16"/>
    <mergeCell ref="C1:J1"/>
    <mergeCell ref="A3:A6"/>
    <mergeCell ref="A7:A12"/>
    <mergeCell ref="A16:J16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I3" sqref="I3"/>
    </sheetView>
  </sheetViews>
  <sheetFormatPr defaultColWidth="9.140625" defaultRowHeight="15" x14ac:dyDescent="0.25"/>
  <cols>
    <col min="1" max="1" width="17.85546875" customWidth="1"/>
    <col min="2" max="4" width="10.85546875" customWidth="1"/>
    <col min="5" max="5" width="10.7109375" customWidth="1"/>
    <col min="6" max="6" width="10.5703125" customWidth="1"/>
    <col min="7" max="7" width="9.140625" customWidth="1"/>
  </cols>
  <sheetData>
    <row r="1" spans="1:7" x14ac:dyDescent="0.25">
      <c r="A1" s="66" t="s">
        <v>69</v>
      </c>
      <c r="B1" s="64" t="s">
        <v>70</v>
      </c>
      <c r="C1" s="60"/>
      <c r="D1" s="61"/>
      <c r="E1" s="64" t="s">
        <v>71</v>
      </c>
      <c r="F1" s="61"/>
    </row>
    <row r="2" spans="1:7" ht="32.25" customHeight="1" x14ac:dyDescent="0.25">
      <c r="A2" s="49"/>
      <c r="B2" s="39" t="s">
        <v>72</v>
      </c>
      <c r="C2" s="39" t="s">
        <v>73</v>
      </c>
      <c r="D2" s="39" t="s">
        <v>74</v>
      </c>
      <c r="E2" s="26" t="s">
        <v>72</v>
      </c>
      <c r="F2" s="39" t="s">
        <v>73</v>
      </c>
      <c r="G2" s="45" t="s">
        <v>88</v>
      </c>
    </row>
    <row r="3" spans="1:7" ht="30" customHeight="1" x14ac:dyDescent="0.25">
      <c r="A3" s="36" t="s">
        <v>75</v>
      </c>
      <c r="B3" s="37">
        <v>335</v>
      </c>
      <c r="C3" s="37">
        <v>2415</v>
      </c>
      <c r="D3" s="37">
        <v>42289662</v>
      </c>
      <c r="E3" s="37">
        <v>335</v>
      </c>
      <c r="F3" s="37">
        <v>2417</v>
      </c>
      <c r="G3" t="s">
        <v>76</v>
      </c>
    </row>
    <row r="4" spans="1:7" ht="30" customHeight="1" x14ac:dyDescent="0.25">
      <c r="A4" s="36" t="s">
        <v>77</v>
      </c>
      <c r="B4" s="37">
        <v>39</v>
      </c>
      <c r="C4" s="37">
        <v>116</v>
      </c>
      <c r="D4" s="37">
        <v>1132555</v>
      </c>
      <c r="E4" s="37">
        <v>39</v>
      </c>
      <c r="F4" s="37">
        <v>116</v>
      </c>
      <c r="G4" t="s">
        <v>78</v>
      </c>
    </row>
    <row r="5" spans="1:7" ht="30" customHeight="1" x14ac:dyDescent="0.25">
      <c r="A5" s="36" t="s">
        <v>12</v>
      </c>
      <c r="B5" s="37">
        <v>10</v>
      </c>
      <c r="C5" s="37">
        <v>46</v>
      </c>
      <c r="D5" s="37">
        <v>210711</v>
      </c>
      <c r="E5" s="37">
        <v>11</v>
      </c>
      <c r="F5" s="37">
        <v>48</v>
      </c>
      <c r="G5" t="s">
        <v>87</v>
      </c>
    </row>
    <row r="6" spans="1:7" x14ac:dyDescent="0.25">
      <c r="A6" s="36" t="s">
        <v>79</v>
      </c>
      <c r="B6" s="37">
        <v>275</v>
      </c>
      <c r="C6" s="37">
        <v>628</v>
      </c>
      <c r="D6" s="37">
        <v>2788902</v>
      </c>
      <c r="E6" s="37">
        <v>275</v>
      </c>
      <c r="F6" s="37">
        <v>656</v>
      </c>
      <c r="G6" t="s">
        <v>80</v>
      </c>
    </row>
    <row r="7" spans="1:7" ht="30" customHeight="1" x14ac:dyDescent="0.25">
      <c r="A7" s="36" t="s">
        <v>81</v>
      </c>
      <c r="B7" s="37">
        <v>1052</v>
      </c>
      <c r="C7" s="37">
        <v>3718</v>
      </c>
      <c r="D7" s="37">
        <v>17371753</v>
      </c>
      <c r="E7" s="37">
        <v>1055</v>
      </c>
      <c r="F7" s="37">
        <v>3793</v>
      </c>
      <c r="G7" t="s">
        <v>82</v>
      </c>
    </row>
    <row r="8" spans="1:7" x14ac:dyDescent="0.25">
      <c r="A8" s="36" t="s">
        <v>83</v>
      </c>
      <c r="B8" s="37">
        <v>2947</v>
      </c>
      <c r="C8" s="37">
        <v>6626</v>
      </c>
      <c r="D8" s="37">
        <v>12505998</v>
      </c>
      <c r="E8" s="37">
        <v>2962</v>
      </c>
      <c r="F8" s="37">
        <v>6748</v>
      </c>
      <c r="G8" t="s">
        <v>84</v>
      </c>
    </row>
    <row r="9" spans="1:7" x14ac:dyDescent="0.25">
      <c r="A9" s="34"/>
      <c r="B9" s="35"/>
      <c r="C9" s="35"/>
      <c r="D9" s="35"/>
      <c r="E9" s="35"/>
      <c r="F9" s="35"/>
    </row>
    <row r="10" spans="1:7" ht="17.649999999999999" customHeight="1" x14ac:dyDescent="0.25">
      <c r="A10" s="65" t="s">
        <v>85</v>
      </c>
      <c r="B10" s="53"/>
      <c r="C10" s="53"/>
      <c r="D10" s="53"/>
      <c r="E10" s="53"/>
    </row>
  </sheetData>
  <mergeCells count="4">
    <mergeCell ref="B1:D1"/>
    <mergeCell ref="A10:E10"/>
    <mergeCell ref="E1:F1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 2016 Build and No Build</vt:lpstr>
      <vt:lpstr>2016 and Current Transit</vt:lpstr>
      <vt:lpstr>2016 and Current Roadway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Ziying</dc:creator>
  <cp:lastModifiedBy>Ouyang, Ziying</cp:lastModifiedBy>
  <dcterms:created xsi:type="dcterms:W3CDTF">2021-04-28T16:58:07Z</dcterms:created>
  <dcterms:modified xsi:type="dcterms:W3CDTF">2022-10-04T19:06:20Z</dcterms:modified>
</cp:coreProperties>
</file>