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RTP\2019RP\rp19_scen\analysis\"/>
    </mc:Choice>
  </mc:AlternateContent>
  <xr:revisionPtr revIDLastSave="0" documentId="10_ncr:100000_{FA0CF6C1-C66A-40E0-9A9F-CFC42D009350}" xr6:coauthVersionLast="31" xr6:coauthVersionMax="31" xr10:uidLastSave="{00000000-0000-0000-0000-000000000000}"/>
  <bookViews>
    <workbookView xWindow="0" yWindow="0" windowWidth="25935" windowHeight="8700" tabRatio="741" firstSheet="4" activeTab="6" xr2:uid="{00000000-000D-0000-FFFF-FFFF00000000}"/>
  </bookViews>
  <sheets>
    <sheet name="PM_ABM14.0.0" sheetId="1" r:id="rId1"/>
    <sheet name="Transit Boardings" sheetId="2" r:id="rId2"/>
    <sheet name="VMT_BMT" sheetId="3" r:id="rId3"/>
    <sheet name="Transit VMT" sheetId="4" r:id="rId4"/>
    <sheet name="summary_emfac_2014" sheetId="8" r:id="rId5"/>
    <sheet name="AVG Exposure to PM2.5" sheetId="5" r:id="rId6"/>
    <sheet name="SB375 analysis (emfac2014)" sheetId="6" r:id="rId7"/>
    <sheet name="SB375 analysis (emfac2017)" sheetId="7" r:id="rId8"/>
  </sheets>
  <definedNames>
    <definedName name="adjustment" localSheetId="6">'SB375 analysis (emfac2014)'!$F$1</definedName>
    <definedName name="adjustment" localSheetId="7">'SB375 analysis (emfac2017)'!$F$1</definedName>
    <definedName name="Baseline" localSheetId="6">'SB375 analysis (emfac2014)'!$D$1</definedName>
    <definedName name="Baseline" localSheetId="7">'SB375 analysis (emfac2017)'!$D$1</definedName>
    <definedName name="ton_conversion" localSheetId="6">'SB375 analysis (emfac2014)'!$I$1</definedName>
    <definedName name="ton_conversion" localSheetId="7">'SB375 analysis (emfac2017)'!$I$1</definedName>
  </definedNames>
  <calcPr calcId="179017"/>
</workbook>
</file>

<file path=xl/calcChain.xml><?xml version="1.0" encoding="utf-8"?>
<calcChain xmlns="http://schemas.openxmlformats.org/spreadsheetml/2006/main">
  <c r="D10" i="6" l="1"/>
  <c r="D11" i="6" s="1"/>
  <c r="D7" i="6"/>
  <c r="D183" i="1"/>
  <c r="D184" i="1" s="1"/>
  <c r="E183" i="1"/>
  <c r="E184" i="1" s="1"/>
  <c r="F183" i="1"/>
  <c r="F184" i="1" s="1"/>
  <c r="G183" i="1"/>
  <c r="G184" i="1" s="1"/>
  <c r="H183" i="1"/>
  <c r="H184" i="1" s="1"/>
  <c r="C183" i="1"/>
  <c r="C184" i="1" s="1"/>
  <c r="D77" i="1"/>
  <c r="E77" i="1"/>
  <c r="F77" i="1"/>
  <c r="G77" i="1"/>
  <c r="H77" i="1"/>
  <c r="C77" i="1"/>
  <c r="D76" i="1"/>
  <c r="E76" i="1"/>
  <c r="F76" i="1"/>
  <c r="G76" i="1"/>
  <c r="H76" i="1"/>
  <c r="C76" i="1"/>
  <c r="D75" i="1"/>
  <c r="E75" i="1"/>
  <c r="F75" i="1"/>
  <c r="G75" i="1"/>
  <c r="H75" i="1"/>
  <c r="C75" i="1"/>
  <c r="J8" i="7" l="1"/>
  <c r="I8" i="7"/>
  <c r="H8" i="7"/>
  <c r="G8" i="7"/>
  <c r="F8" i="7"/>
  <c r="D8" i="7"/>
  <c r="C8" i="7"/>
  <c r="H10" i="6"/>
  <c r="H11" i="6" s="1"/>
  <c r="G10" i="6"/>
  <c r="G11" i="6" s="1"/>
  <c r="F10" i="6"/>
  <c r="F11" i="6" s="1"/>
  <c r="E10" i="6"/>
  <c r="E11" i="6" s="1"/>
  <c r="C10" i="6"/>
  <c r="C11" i="6" s="1"/>
  <c r="H7" i="6"/>
  <c r="G7" i="6"/>
  <c r="F7" i="6"/>
  <c r="E7" i="6"/>
  <c r="C7" i="6"/>
</calcChain>
</file>

<file path=xl/sharedStrings.xml><?xml version="1.0" encoding="utf-8"?>
<sst xmlns="http://schemas.openxmlformats.org/spreadsheetml/2006/main" count="457" uniqueCount="206">
  <si>
    <t xml:space="preserve"> Annual projected number of vehicle (driver/passenger) injury/fatal collisions per thousand vehicle miles traveled (VMT) </t>
  </si>
  <si>
    <t xml:space="preserve"> Low Income</t>
  </si>
  <si>
    <t>1a</t>
  </si>
  <si>
    <t>2005 Baseline</t>
  </si>
  <si>
    <t>2035_A</t>
  </si>
  <si>
    <t>2035_B</t>
  </si>
  <si>
    <t>2035_C</t>
  </si>
  <si>
    <t>2035nb</t>
  </si>
  <si>
    <t>2a</t>
  </si>
  <si>
    <t>2a UATS</t>
  </si>
  <si>
    <t>2b</t>
  </si>
  <si>
    <t>3a</t>
  </si>
  <si>
    <t>3b</t>
  </si>
  <si>
    <t>4a</t>
  </si>
  <si>
    <t>5a</t>
  </si>
  <si>
    <t>5b</t>
  </si>
  <si>
    <t>6a</t>
  </si>
  <si>
    <t>6b</t>
  </si>
  <si>
    <t>7a</t>
  </si>
  <si>
    <t xml:space="preserve">7b </t>
  </si>
  <si>
    <t>8a</t>
  </si>
  <si>
    <t>A</t>
  </si>
  <si>
    <t>Annual projected number of bicycle/pedestrian injury/fatal collisions per thousand bicyclist/pedestrian miles traveled (BPMT)</t>
  </si>
  <si>
    <t>Auto</t>
  </si>
  <si>
    <t>Auto Operating Cost ($/mile)</t>
  </si>
  <si>
    <t>Auto VMT</t>
  </si>
  <si>
    <t xml:space="preserve">Average peak-period travel time to work </t>
  </si>
  <si>
    <t>Average travel times to/from Mexico (minutes)</t>
  </si>
  <si>
    <t>Average travel times to/from military bases/installations (minutes)</t>
  </si>
  <si>
    <t>Average travel times to/from neighboring counties (Imperial, Orange, Riverside) (minutes)</t>
  </si>
  <si>
    <t xml:space="preserve">Average travel times to/from tribal lands (minutes) </t>
  </si>
  <si>
    <t>B</t>
  </si>
  <si>
    <t>BRT</t>
  </si>
  <si>
    <t xml:space="preserve">Benefit/cost ratio of transportation investments </t>
  </si>
  <si>
    <t>Bike Mile Travel</t>
  </si>
  <si>
    <t>Bikeshare</t>
  </si>
  <si>
    <t>Bus VMT</t>
  </si>
  <si>
    <t>C</t>
  </si>
  <si>
    <t>Carshare</t>
  </si>
  <si>
    <t>Commuter Rail</t>
  </si>
  <si>
    <t>D</t>
  </si>
  <si>
    <t>Daily VMT (All Vehicle Type) per Capita</t>
  </si>
  <si>
    <t>Daily vehicle delay per capita (minutes)</t>
  </si>
  <si>
    <t>Database Scenario ID</t>
  </si>
  <si>
    <t>Drive alone</t>
  </si>
  <si>
    <t>E</t>
  </si>
  <si>
    <t>EV Charging Program</t>
  </si>
  <si>
    <t>Express</t>
  </si>
  <si>
    <t>F</t>
  </si>
  <si>
    <t>G</t>
  </si>
  <si>
    <t>H</t>
  </si>
  <si>
    <t>Light Rail</t>
  </si>
  <si>
    <t>Limited Express</t>
  </si>
  <si>
    <t>Local</t>
  </si>
  <si>
    <t>Low Income</t>
  </si>
  <si>
    <t>Low-income</t>
  </si>
  <si>
    <t>Microtransit</t>
  </si>
  <si>
    <t>Minority</t>
  </si>
  <si>
    <t>NB</t>
  </si>
  <si>
    <t>Non Low Income</t>
  </si>
  <si>
    <t>Non low-income</t>
  </si>
  <si>
    <t>Non- Low Income</t>
  </si>
  <si>
    <t>Non-Minority</t>
  </si>
  <si>
    <t>Non-Senior</t>
  </si>
  <si>
    <t>Nox (summer)</t>
  </si>
  <si>
    <t>Off-Model Calculators</t>
  </si>
  <si>
    <t>On-road CO2 emissions (pounds/day) per capita</t>
  </si>
  <si>
    <t>On-road CO2 emissions (tons/day)</t>
  </si>
  <si>
    <t>On-road smog-forming pollutants (pounds/day) per capita *</t>
  </si>
  <si>
    <t>Otay Mesa</t>
  </si>
  <si>
    <t>Otay Mesa East</t>
  </si>
  <si>
    <t>PM ID</t>
  </si>
  <si>
    <t>PM2.5 (winter)</t>
  </si>
  <si>
    <t xml:space="preserve">Pedestrian Mile Travel </t>
  </si>
  <si>
    <t>Per Capita Reduction for 2005</t>
  </si>
  <si>
    <t>Percent of income consumed by transportation costs (communities of Concern and Non-Communities of Concern)</t>
  </si>
  <si>
    <t>Percent of pop within 15 minutes of active beach</t>
  </si>
  <si>
    <t>Percent of pop within 15 minutes of active beach (Low Income)</t>
  </si>
  <si>
    <t>Percent of pop within 15 minutes of active beach (Minority)</t>
  </si>
  <si>
    <t>Percent of pop within 15 minutes of active beach (Senior)</t>
  </si>
  <si>
    <t>Percent of pop within 15 minutes of active beach (non Low Income)</t>
  </si>
  <si>
    <t>Percent of pop within 15 minutes of active beach (non Minority)</t>
  </si>
  <si>
    <t>Percent of pop within 15 minutes of active beach (non Senior)</t>
  </si>
  <si>
    <t>Percent of pop within 15 minutes of active park</t>
  </si>
  <si>
    <t>Percent of pop within 15 minutes of active park (Low Income)</t>
  </si>
  <si>
    <t>Percent of pop within 15 minutes of active park (Minority)</t>
  </si>
  <si>
    <t>Percent of pop within 15 minutes of active park (Senior)</t>
  </si>
  <si>
    <t>Percent of pop within 15 minutes of active park (non Low Income)</t>
  </si>
  <si>
    <t>Percent of pop within 15 minutes of active park (non Minority)</t>
  </si>
  <si>
    <t>Percent of pop within 15 minutes of active park (non Senior)</t>
  </si>
  <si>
    <t>Percent of pop within 15 minutes of health care</t>
  </si>
  <si>
    <t>Percent of pop within 15 minutes of health care (Low Income)</t>
  </si>
  <si>
    <t>Percent of pop within 15 minutes of health care (Minority)</t>
  </si>
  <si>
    <t>Percent of pop within 15 minutes of health care (Senior)</t>
  </si>
  <si>
    <t>Percent of pop within 15 minutes of health care (non Low Income)</t>
  </si>
  <si>
    <t>Percent of pop within 15 minutes of health care (non Minority)</t>
  </si>
  <si>
    <t>Percent of pop within 15 minutes of health care (non Senior)</t>
  </si>
  <si>
    <t>Percent of pop within 15 minutes of retail</t>
  </si>
  <si>
    <t>Percent of pop within 15 minutes of retail (Low Income)</t>
  </si>
  <si>
    <t>Percent of pop within 15 minutes of retail (Minority)</t>
  </si>
  <si>
    <t>Percent of pop within 15 minutes of retail (Senior)</t>
  </si>
  <si>
    <t>Percent of pop within 15 minutes of retail (non Low Income)</t>
  </si>
  <si>
    <t>Percent of pop within 15 minutes of retail (non Minority)</t>
  </si>
  <si>
    <t>Percent of pop within 15 minutes of retail (non Senior)</t>
  </si>
  <si>
    <t>Percent of pop within 30 min of jobs and higher ed enrollment</t>
  </si>
  <si>
    <t>Percent of pop within 30 min of jobs and higher ed enrollment (Minority)</t>
  </si>
  <si>
    <t>Percent of pop within 30 min of jobs and higher ed enrollment (Senior)</t>
  </si>
  <si>
    <t>Percent of pop within 30 min of jobs and higher ed enrollment (low income)</t>
  </si>
  <si>
    <t>Percent of pop within 30 min of jobs and higher ed enrollment (non-Minority)</t>
  </si>
  <si>
    <t>Percent of pop within 30 min of jobs and higher ed enrollment (non-Senior)</t>
  </si>
  <si>
    <t>Percent of pop within 30 min of jobs and higher ed enrollment (non-low income)</t>
  </si>
  <si>
    <t xml:space="preserve">Percent of population engaging in more than 20 minutes of daily transportation related physical activity </t>
  </si>
  <si>
    <t xml:space="preserve">Percentage of employment within 0.25 miles of a bike facility (class 1 and II, cycletrack, and bicycle boulevard) </t>
  </si>
  <si>
    <t xml:space="preserve">Percentage of employment within 0.5 miles of a high frequency (&lt;=15 min peak) transit stop </t>
  </si>
  <si>
    <t xml:space="preserve">Percentage of employment within 0.5 miles of a major transit stop </t>
  </si>
  <si>
    <t xml:space="preserve">Percentage of population within 0.25 miles of a bike facility (class 1 and II, cycletrack, and bicycle boulevard) </t>
  </si>
  <si>
    <t>Percentage of population within 0.5 miles of a major transit stop</t>
  </si>
  <si>
    <t xml:space="preserve">Percentage of populationwithin 0.5 miles of a high frequency (&lt;=15 min peak) transit stop </t>
  </si>
  <si>
    <t>Performance Measure</t>
  </si>
  <si>
    <t>Pooled Rides</t>
  </si>
  <si>
    <t>Population</t>
  </si>
  <si>
    <t>ROG (summer)</t>
  </si>
  <si>
    <t>Rapid</t>
  </si>
  <si>
    <t>SB 375 Emissions (tons)</t>
  </si>
  <si>
    <t>SB 375 Emissions / Person (lbs)</t>
  </si>
  <si>
    <t>SB 375 VMT</t>
  </si>
  <si>
    <t>SB 375 VMT / Person</t>
  </si>
  <si>
    <t>SB 375 VMT / Person Reduction</t>
  </si>
  <si>
    <t>San Ysidro</t>
  </si>
  <si>
    <t>Scenario</t>
  </si>
  <si>
    <t>Scenario_id</t>
  </si>
  <si>
    <t>Senior</t>
  </si>
  <si>
    <t>TDM Outreach</t>
  </si>
  <si>
    <t>Tecate</t>
  </si>
  <si>
    <t>Telecommute / Work from Home</t>
  </si>
  <si>
    <t>Total</t>
  </si>
  <si>
    <t>Total Capacity Miles</t>
  </si>
  <si>
    <t>Total Employment</t>
  </si>
  <si>
    <t>Total HH (excluding GQs)</t>
  </si>
  <si>
    <t>Total Higher Ed Enrollment</t>
  </si>
  <si>
    <t>Total Lane Miles</t>
  </si>
  <si>
    <t>Total Low Income Pop</t>
  </si>
  <si>
    <t>Total Minority Pop</t>
  </si>
  <si>
    <t>Total Population (including GQs)</t>
  </si>
  <si>
    <t>Total Senior Pop</t>
  </si>
  <si>
    <t>Total Simulated Person Trip</t>
  </si>
  <si>
    <t>Total Transit Vehicle Miles</t>
  </si>
  <si>
    <t>Total VMT</t>
  </si>
  <si>
    <t>Total time engaged in transportation-related physical activity per capita (minutes)</t>
  </si>
  <si>
    <t>Transit</t>
  </si>
  <si>
    <t>Truck VMT</t>
  </si>
  <si>
    <t>VMT ijur1</t>
  </si>
  <si>
    <t>Vanpool</t>
  </si>
  <si>
    <t>Vehicle Miles</t>
  </si>
  <si>
    <t>Walk, bike, transit and carpool mode share (All Trips) (total trip does not include truck/commercial/EE/EI)</t>
  </si>
  <si>
    <t>Walk, bike, transit and carpool mode share (Work Trips) (total trip does not include truck/commercial/EE/EI)</t>
  </si>
  <si>
    <t>a1</t>
  </si>
  <si>
    <t>a2</t>
  </si>
  <si>
    <t>bike</t>
  </si>
  <si>
    <t>c1</t>
  </si>
  <si>
    <t>c2</t>
  </si>
  <si>
    <t>carpool</t>
  </si>
  <si>
    <t>drive alone</t>
  </si>
  <si>
    <t>final</t>
  </si>
  <si>
    <t>half_pass</t>
  </si>
  <si>
    <t>lbs / ton</t>
  </si>
  <si>
    <t>other</t>
  </si>
  <si>
    <t>transit</t>
  </si>
  <si>
    <t>walk</t>
  </si>
  <si>
    <t>Scenario_ID</t>
  </si>
  <si>
    <t>Annual VMT</t>
  </si>
  <si>
    <t>Annual Trips</t>
  </si>
  <si>
    <t>Annual_CO2_emissions</t>
  </si>
  <si>
    <t>Annual_SOx</t>
  </si>
  <si>
    <t>Summer_ROG</t>
  </si>
  <si>
    <t>Summer_NOx</t>
  </si>
  <si>
    <t>Winter_CO</t>
  </si>
  <si>
    <t>Winter_PM10</t>
  </si>
  <si>
    <t>Winter_PM2.5</t>
  </si>
  <si>
    <t>Annual_gas_consumption</t>
  </si>
  <si>
    <t>Annual_diesel_consumption</t>
  </si>
  <si>
    <t>SB375_VMT</t>
  </si>
  <si>
    <t>SB375_CO2</t>
  </si>
  <si>
    <t>Total Daily VMT</t>
  </si>
  <si>
    <t>Daily VMT from zero emission vehicles</t>
  </si>
  <si>
    <t>scenario_id</t>
  </si>
  <si>
    <t>time_period_abbr</t>
  </si>
  <si>
    <t>Regional Rapid</t>
  </si>
  <si>
    <t>Express Bus</t>
  </si>
  <si>
    <t>Local Bus</t>
  </si>
  <si>
    <t>TotalBoardings</t>
  </si>
  <si>
    <t>Day</t>
  </si>
  <si>
    <t>person_total_particulate_matter</t>
  </si>
  <si>
    <t>senior_total_particulate_matter</t>
  </si>
  <si>
    <t>non_senior_total_particulate_matter</t>
  </si>
  <si>
    <t>minority_total_particulate_matter</t>
  </si>
  <si>
    <t>non_minority_total_particulate_matter</t>
  </si>
  <si>
    <t>low_income_total_particulate_matter</t>
  </si>
  <si>
    <t>non_low_income_total_particulate_matter</t>
  </si>
  <si>
    <t>person_avg_particulate_matter</t>
  </si>
  <si>
    <t>senior_avg_particulate_matter</t>
  </si>
  <si>
    <t>non_senior_avg_particulate_matter</t>
  </si>
  <si>
    <t>minority_avg_particulate_matter</t>
  </si>
  <si>
    <t>non_minority_avg_particulate_matter</t>
  </si>
  <si>
    <t>low_income_avg_particulate_matter</t>
  </si>
  <si>
    <t>non_low_income_avg_particulate_matter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</si>
</sst>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_(* #,##0_);_(* \(#,##0\);_(* &quot;-&quot;??_);_(@_)"/>
    <numFmt numFmtId="167" formatCode="0.0"/>
    <numFmt numFmtId="168" formatCode="&quot;$&quot;#,##0.000_);[Red]\(&quot;$&quot;#,##0.000\)"/>
    <numFmt numFmtId="169" formatCode="#,##0.0000"/>
    <numFmt numFmtId="170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i/>
      <sz val="11"/>
      <color theme="0" tint="-0.34998626667073579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 tint="0.499984740745262"/>
      <name val="Calibri"/>
      <family val="2"/>
    </font>
    <font>
      <sz val="11"/>
      <color theme="0"/>
      <name val="Calibri"/>
      <family val="2"/>
    </font>
    <font>
      <sz val="11"/>
      <color rgb="FF8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rgb="FFFFFFFF"/>
      </patternFill>
    </fill>
    <fill>
      <patternFill patternType="none"/>
    </fill>
    <fill>
      <patternFill patternType="solid">
        <fgColor theme="3" tint="0.39997558519241921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theme="3" tint="-0.249977111117893"/>
        <bgColor rgb="FFFFFFFF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thin">
        <color theme="0" tint="-0.24994659260841701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5" tint="0.39991454817346722"/>
      </right>
      <top/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5" tint="0.39991454817346722"/>
      </right>
      <top/>
      <bottom style="thin">
        <color theme="5" tint="0.39991454817346722"/>
      </bottom>
      <diagonal/>
    </border>
    <border>
      <left style="thin">
        <color theme="5" tint="0.39991454817346722"/>
      </left>
      <right/>
      <top/>
      <bottom style="thin">
        <color theme="5" tint="0.39991454817346722"/>
      </bottom>
      <diagonal/>
    </border>
    <border>
      <left/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1454817346722"/>
      </left>
      <right/>
      <top style="thin">
        <color theme="5" tint="0.39991454817346722"/>
      </top>
      <bottom style="thin">
        <color theme="5" tint="0.39991454817346722"/>
      </bottom>
      <diagonal/>
    </border>
    <border>
      <left/>
      <right style="thin">
        <color theme="5" tint="0.39991454817346722"/>
      </right>
      <top style="thin">
        <color theme="5" tint="0.39991454817346722"/>
      </top>
      <bottom style="thin">
        <color theme="5" tint="0.39988402966399123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n">
        <color theme="5" tint="0.39988402966399123"/>
      </bottom>
      <diagonal/>
    </border>
  </borders>
  <cellStyleXfs count="15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3" borderId="0"/>
    <xf numFmtId="0" fontId="10" fillId="3" borderId="0"/>
    <xf numFmtId="0" fontId="10" fillId="3" borderId="0"/>
    <xf numFmtId="0" fontId="10" fillId="3" borderId="0"/>
    <xf numFmtId="0" fontId="10" fillId="3" borderId="0"/>
    <xf numFmtId="0" fontId="10" fillId="3" borderId="0"/>
    <xf numFmtId="0" fontId="10" fillId="3" borderId="0"/>
    <xf numFmtId="0" fontId="10" fillId="3" borderId="0"/>
    <xf numFmtId="0" fontId="10" fillId="3" borderId="0"/>
    <xf numFmtId="0" fontId="10" fillId="3" borderId="0"/>
    <xf numFmtId="0" fontId="10" fillId="3" borderId="0"/>
    <xf numFmtId="0" fontId="10" fillId="3" borderId="0"/>
  </cellStyleXfs>
  <cellXfs count="171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2" xfId="0" applyNumberFormat="1" applyFont="1" applyBorder="1"/>
    <xf numFmtId="0" fontId="2" fillId="0" borderId="0" xfId="0" applyFont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165" fontId="1" fillId="3" borderId="1" xfId="0" applyNumberFormat="1" applyFont="1" applyFill="1" applyBorder="1"/>
    <xf numFmtId="1" fontId="4" fillId="0" borderId="2" xfId="0" applyNumberFormat="1" applyFont="1" applyBorder="1"/>
    <xf numFmtId="167" fontId="1" fillId="0" borderId="3" xfId="0" applyNumberFormat="1" applyFont="1" applyBorder="1" applyAlignment="1">
      <alignment wrapText="1"/>
    </xf>
    <xf numFmtId="167" fontId="5" fillId="0" borderId="1" xfId="0" applyNumberFormat="1" applyFont="1" applyBorder="1"/>
    <xf numFmtId="0" fontId="0" fillId="0" borderId="4" xfId="0" applyBorder="1"/>
    <xf numFmtId="0" fontId="2" fillId="0" borderId="5" xfId="0" applyFont="1" applyBorder="1"/>
    <xf numFmtId="0" fontId="2" fillId="0" borderId="2" xfId="0" applyFont="1" applyBorder="1"/>
    <xf numFmtId="0" fontId="6" fillId="0" borderId="6" xfId="0" applyFont="1" applyBorder="1"/>
    <xf numFmtId="0" fontId="0" fillId="0" borderId="0" xfId="0"/>
    <xf numFmtId="0" fontId="2" fillId="3" borderId="1" xfId="0" applyFont="1" applyFill="1" applyBorder="1"/>
    <xf numFmtId="167" fontId="1" fillId="3" borderId="8" xfId="0" applyNumberFormat="1" applyFont="1" applyFill="1" applyBorder="1"/>
    <xf numFmtId="0" fontId="2" fillId="0" borderId="7" xfId="0" applyFont="1" applyBorder="1"/>
    <xf numFmtId="166" fontId="0" fillId="3" borderId="2" xfId="0" applyNumberFormat="1" applyFill="1" applyBorder="1"/>
    <xf numFmtId="0" fontId="6" fillId="0" borderId="8" xfId="0" applyFont="1" applyBorder="1"/>
    <xf numFmtId="0" fontId="0" fillId="0" borderId="9" xfId="0" applyBorder="1"/>
    <xf numFmtId="167" fontId="1" fillId="0" borderId="5" xfId="0" applyNumberFormat="1" applyFont="1" applyBorder="1"/>
    <xf numFmtId="167" fontId="1" fillId="3" borderId="1" xfId="0" applyNumberFormat="1" applyFont="1" applyFill="1" applyBorder="1"/>
    <xf numFmtId="166" fontId="5" fillId="0" borderId="0" xfId="0" applyNumberFormat="1" applyFont="1" applyAlignment="1">
      <alignment vertical="center"/>
    </xf>
    <xf numFmtId="0" fontId="2" fillId="3" borderId="10" xfId="0" applyFont="1" applyFill="1" applyBorder="1"/>
    <xf numFmtId="0" fontId="1" fillId="3" borderId="2" xfId="0" applyFont="1" applyFill="1" applyBorder="1" applyAlignment="1">
      <alignment horizontal="right" wrapText="1"/>
    </xf>
    <xf numFmtId="0" fontId="2" fillId="3" borderId="8" xfId="0" applyFont="1" applyFill="1" applyBorder="1"/>
    <xf numFmtId="0" fontId="2" fillId="3" borderId="2" xfId="0" applyFont="1" applyFill="1" applyBorder="1"/>
    <xf numFmtId="167" fontId="5" fillId="0" borderId="5" xfId="0" applyNumberFormat="1" applyFont="1" applyBorder="1"/>
    <xf numFmtId="0" fontId="1" fillId="3" borderId="1" xfId="0" applyFont="1" applyFill="1" applyBorder="1" applyAlignment="1">
      <alignment horizontal="right" wrapText="1"/>
    </xf>
    <xf numFmtId="0" fontId="2" fillId="0" borderId="8" xfId="0" applyFont="1" applyBorder="1"/>
    <xf numFmtId="167" fontId="1" fillId="0" borderId="11" xfId="0" applyNumberFormat="1" applyFont="1" applyBorder="1"/>
    <xf numFmtId="0" fontId="0" fillId="0" borderId="2" xfId="0" applyBorder="1"/>
    <xf numFmtId="167" fontId="5" fillId="0" borderId="6" xfId="0" applyNumberFormat="1" applyFont="1" applyBorder="1"/>
    <xf numFmtId="0" fontId="2" fillId="3" borderId="0" xfId="0" applyFont="1" applyFill="1" applyAlignment="1">
      <alignment wrapText="1"/>
    </xf>
    <xf numFmtId="0" fontId="2" fillId="3" borderId="2" xfId="0" applyFont="1" applyFill="1" applyBorder="1" applyAlignment="1">
      <alignment wrapText="1"/>
    </xf>
    <xf numFmtId="0" fontId="1" fillId="0" borderId="2" xfId="0" applyFont="1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168" fontId="0" fillId="0" borderId="2" xfId="0" applyNumberFormat="1" applyBorder="1"/>
    <xf numFmtId="0" fontId="1" fillId="0" borderId="8" xfId="0" applyFont="1" applyBorder="1" applyAlignment="1">
      <alignment wrapText="1"/>
    </xf>
    <xf numFmtId="167" fontId="1" fillId="0" borderId="6" xfId="0" applyNumberFormat="1" applyFont="1" applyBorder="1" applyAlignment="1">
      <alignment wrapText="1"/>
    </xf>
    <xf numFmtId="167" fontId="1" fillId="0" borderId="0" xfId="0" applyNumberFormat="1" applyFont="1"/>
    <xf numFmtId="166" fontId="1" fillId="3" borderId="2" xfId="0" applyNumberFormat="1" applyFont="1" applyFill="1" applyBorder="1"/>
    <xf numFmtId="0" fontId="7" fillId="0" borderId="2" xfId="0" applyFont="1" applyBorder="1"/>
    <xf numFmtId="1" fontId="1" fillId="0" borderId="0" xfId="0" applyNumberFormat="1" applyFont="1"/>
    <xf numFmtId="0" fontId="0" fillId="0" borderId="12" xfId="0" applyBorder="1"/>
    <xf numFmtId="0" fontId="2" fillId="3" borderId="5" xfId="0" applyFont="1" applyFill="1" applyBorder="1"/>
    <xf numFmtId="0" fontId="1" fillId="3" borderId="1" xfId="0" applyFont="1" applyFill="1" applyBorder="1"/>
    <xf numFmtId="0" fontId="5" fillId="0" borderId="0" xfId="0" applyFont="1"/>
    <xf numFmtId="0" fontId="2" fillId="0" borderId="1" xfId="0" applyFont="1" applyBorder="1"/>
    <xf numFmtId="166" fontId="5" fillId="3" borderId="2" xfId="0" applyNumberFormat="1" applyFont="1" applyFill="1" applyBorder="1"/>
    <xf numFmtId="0" fontId="0" fillId="0" borderId="13" xfId="0" applyBorder="1"/>
    <xf numFmtId="0" fontId="1" fillId="3" borderId="14" xfId="0" applyFont="1" applyFill="1" applyBorder="1" applyAlignment="1">
      <alignment wrapText="1"/>
    </xf>
    <xf numFmtId="0" fontId="0" fillId="0" borderId="15" xfId="0" applyBorder="1"/>
    <xf numFmtId="164" fontId="1" fillId="0" borderId="0" xfId="0" applyNumberFormat="1" applyFont="1"/>
    <xf numFmtId="167" fontId="1" fillId="0" borderId="3" xfId="0" applyNumberFormat="1" applyFont="1" applyBorder="1"/>
    <xf numFmtId="0" fontId="0" fillId="0" borderId="0" xfId="0" applyAlignment="1">
      <alignment horizontal="center"/>
    </xf>
    <xf numFmtId="0" fontId="2" fillId="0" borderId="6" xfId="0" applyFont="1" applyBorder="1"/>
    <xf numFmtId="167" fontId="5" fillId="0" borderId="16" xfId="0" applyNumberFormat="1" applyFont="1" applyBorder="1"/>
    <xf numFmtId="0" fontId="7" fillId="0" borderId="2" xfId="0" applyFont="1" applyBorder="1" applyAlignment="1">
      <alignment horizontal="center"/>
    </xf>
    <xf numFmtId="10" fontId="1" fillId="3" borderId="1" xfId="0" applyNumberFormat="1" applyFont="1" applyFill="1" applyBorder="1"/>
    <xf numFmtId="0" fontId="6" fillId="3" borderId="2" xfId="0" applyFont="1" applyFill="1" applyBorder="1" applyAlignment="1">
      <alignment wrapText="1"/>
    </xf>
    <xf numFmtId="0" fontId="1" fillId="0" borderId="14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9" fontId="1" fillId="3" borderId="2" xfId="0" applyNumberFormat="1" applyFont="1" applyFill="1" applyBorder="1"/>
    <xf numFmtId="166" fontId="1" fillId="0" borderId="0" xfId="0" applyNumberFormat="1" applyFont="1"/>
    <xf numFmtId="167" fontId="5" fillId="0" borderId="17" xfId="0" applyNumberFormat="1" applyFont="1" applyBorder="1"/>
    <xf numFmtId="0" fontId="2" fillId="0" borderId="17" xfId="0" applyFont="1" applyBorder="1" applyAlignment="1">
      <alignment wrapText="1"/>
    </xf>
    <xf numFmtId="167" fontId="5" fillId="3" borderId="2" xfId="0" applyNumberFormat="1" applyFont="1" applyFill="1" applyBorder="1" applyAlignment="1">
      <alignment horizontal="right"/>
    </xf>
    <xf numFmtId="3" fontId="5" fillId="3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wrapText="1"/>
    </xf>
    <xf numFmtId="0" fontId="3" fillId="4" borderId="18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wrapText="1"/>
    </xf>
    <xf numFmtId="167" fontId="1" fillId="0" borderId="2" xfId="0" applyNumberFormat="1" applyFont="1" applyBorder="1"/>
    <xf numFmtId="166" fontId="5" fillId="3" borderId="2" xfId="0" applyNumberFormat="1" applyFont="1" applyFill="1" applyBorder="1" applyAlignment="1">
      <alignment horizontal="right"/>
    </xf>
    <xf numFmtId="167" fontId="1" fillId="0" borderId="8" xfId="0" applyNumberFormat="1" applyFont="1" applyBorder="1" applyAlignment="1">
      <alignment wrapText="1"/>
    </xf>
    <xf numFmtId="165" fontId="5" fillId="3" borderId="2" xfId="0" applyNumberFormat="1" applyFont="1" applyFill="1" applyBorder="1" applyAlignment="1">
      <alignment horizontal="right"/>
    </xf>
    <xf numFmtId="0" fontId="0" fillId="0" borderId="19" xfId="0" applyBorder="1"/>
    <xf numFmtId="0" fontId="2" fillId="3" borderId="3" xfId="0" applyFont="1" applyFill="1" applyBorder="1"/>
    <xf numFmtId="3" fontId="5" fillId="3" borderId="2" xfId="0" applyNumberFormat="1" applyFont="1" applyFill="1" applyBorder="1"/>
    <xf numFmtId="0" fontId="1" fillId="3" borderId="8" xfId="0" applyFont="1" applyFill="1" applyBorder="1" applyAlignment="1">
      <alignment horizontal="right" wrapText="1"/>
    </xf>
    <xf numFmtId="0" fontId="2" fillId="0" borderId="20" xfId="0" applyFont="1" applyBorder="1"/>
    <xf numFmtId="0" fontId="8" fillId="6" borderId="2" xfId="0" applyFont="1" applyFill="1" applyBorder="1"/>
    <xf numFmtId="167" fontId="1" fillId="0" borderId="1" xfId="0" applyNumberFormat="1" applyFont="1" applyBorder="1" applyAlignment="1">
      <alignment wrapText="1"/>
    </xf>
    <xf numFmtId="167" fontId="1" fillId="0" borderId="10" xfId="0" applyNumberFormat="1" applyFont="1" applyBorder="1"/>
    <xf numFmtId="1" fontId="1" fillId="3" borderId="2" xfId="0" applyNumberFormat="1" applyFont="1" applyFill="1" applyBorder="1"/>
    <xf numFmtId="166" fontId="9" fillId="3" borderId="2" xfId="0" applyNumberFormat="1" applyFont="1" applyFill="1" applyBorder="1" applyAlignment="1">
      <alignment horizontal="right" wrapText="1"/>
    </xf>
    <xf numFmtId="165" fontId="1" fillId="0" borderId="0" xfId="0" applyNumberFormat="1" applyFont="1"/>
    <xf numFmtId="1" fontId="1" fillId="0" borderId="2" xfId="0" applyNumberFormat="1" applyFont="1" applyBorder="1"/>
    <xf numFmtId="0" fontId="2" fillId="3" borderId="1" xfId="0" applyFont="1" applyFill="1" applyBorder="1" applyAlignment="1">
      <alignment wrapText="1"/>
    </xf>
    <xf numFmtId="167" fontId="1" fillId="3" borderId="5" xfId="0" applyNumberFormat="1" applyFont="1" applyFill="1" applyBorder="1"/>
    <xf numFmtId="0" fontId="6" fillId="0" borderId="1" xfId="0" applyFont="1" applyBorder="1"/>
    <xf numFmtId="0" fontId="6" fillId="3" borderId="2" xfId="0" applyFont="1" applyFill="1" applyBorder="1"/>
    <xf numFmtId="0" fontId="1" fillId="0" borderId="6" xfId="0" applyFont="1" applyBorder="1" applyAlignment="1">
      <alignment wrapText="1"/>
    </xf>
    <xf numFmtId="0" fontId="1" fillId="0" borderId="17" xfId="0" applyFont="1" applyBorder="1"/>
    <xf numFmtId="0" fontId="2" fillId="0" borderId="17" xfId="0" applyFont="1" applyBorder="1"/>
    <xf numFmtId="0" fontId="1" fillId="0" borderId="1" xfId="0" applyFont="1" applyBorder="1" applyAlignment="1">
      <alignment horizontal="right" wrapText="1"/>
    </xf>
    <xf numFmtId="0" fontId="2" fillId="3" borderId="2" xfId="0" applyFont="1" applyFill="1" applyBorder="1" applyAlignment="1">
      <alignment horizontal="center"/>
    </xf>
    <xf numFmtId="169" fontId="0" fillId="3" borderId="21" xfId="0" applyNumberFormat="1" applyFill="1" applyBorder="1"/>
    <xf numFmtId="0" fontId="0" fillId="0" borderId="22" xfId="0" applyBorder="1"/>
    <xf numFmtId="0" fontId="2" fillId="0" borderId="10" xfId="0" applyFont="1" applyBorder="1" applyAlignment="1">
      <alignment wrapText="1"/>
    </xf>
    <xf numFmtId="0" fontId="0" fillId="3" borderId="0" xfId="0" applyFill="1"/>
    <xf numFmtId="0" fontId="1" fillId="0" borderId="2" xfId="0" applyFont="1" applyBorder="1"/>
    <xf numFmtId="0" fontId="2" fillId="0" borderId="3" xfId="0" applyFont="1" applyBorder="1"/>
    <xf numFmtId="10" fontId="1" fillId="0" borderId="1" xfId="0" applyNumberFormat="1" applyFont="1" applyBorder="1"/>
    <xf numFmtId="0" fontId="5" fillId="3" borderId="0" xfId="0" applyFont="1" applyFill="1"/>
    <xf numFmtId="0" fontId="2" fillId="0" borderId="23" xfId="0" applyFont="1" applyBorder="1"/>
    <xf numFmtId="9" fontId="2" fillId="0" borderId="24" xfId="0" applyNumberFormat="1" applyFont="1" applyBorder="1"/>
    <xf numFmtId="0" fontId="2" fillId="0" borderId="2" xfId="0" applyFont="1" applyBorder="1" applyAlignment="1">
      <alignment wrapText="1"/>
    </xf>
    <xf numFmtId="1" fontId="0" fillId="3" borderId="2" xfId="0" applyNumberFormat="1" applyFill="1" applyBorder="1"/>
    <xf numFmtId="9" fontId="1" fillId="0" borderId="2" xfId="0" applyNumberFormat="1" applyFont="1" applyBorder="1"/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wrapText="1"/>
    </xf>
    <xf numFmtId="3" fontId="5" fillId="0" borderId="2" xfId="0" applyNumberFormat="1" applyFont="1" applyBorder="1"/>
    <xf numFmtId="0" fontId="1" fillId="3" borderId="2" xfId="0" applyFont="1" applyFill="1" applyBorder="1" applyAlignment="1">
      <alignment wrapText="1"/>
    </xf>
    <xf numFmtId="0" fontId="2" fillId="3" borderId="7" xfId="0" applyFont="1" applyFill="1" applyBorder="1"/>
    <xf numFmtId="0" fontId="1" fillId="0" borderId="0" xfId="0" applyFont="1"/>
    <xf numFmtId="1" fontId="1" fillId="0" borderId="3" xfId="0" applyNumberFormat="1" applyFont="1" applyBorder="1"/>
    <xf numFmtId="167" fontId="5" fillId="0" borderId="8" xfId="0" applyNumberFormat="1" applyFont="1" applyBorder="1"/>
    <xf numFmtId="0" fontId="3" fillId="7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1" fillId="3" borderId="10" xfId="0" applyFont="1" applyFill="1" applyBorder="1" applyAlignment="1">
      <alignment horizontal="right" wrapText="1"/>
    </xf>
    <xf numFmtId="0" fontId="3" fillId="8" borderId="2" xfId="0" applyFont="1" applyFill="1" applyBorder="1" applyAlignment="1">
      <alignment horizontal="center"/>
    </xf>
    <xf numFmtId="2" fontId="1" fillId="0" borderId="2" xfId="0" applyNumberFormat="1" applyFont="1" applyBorder="1"/>
    <xf numFmtId="0" fontId="2" fillId="0" borderId="10" xfId="0" applyFont="1" applyBorder="1"/>
    <xf numFmtId="0" fontId="2" fillId="3" borderId="0" xfId="0" applyFont="1" applyFill="1"/>
    <xf numFmtId="0" fontId="6" fillId="0" borderId="5" xfId="0" applyFont="1" applyBorder="1"/>
    <xf numFmtId="0" fontId="2" fillId="0" borderId="5" xfId="0" applyFont="1" applyBorder="1" applyAlignment="1">
      <alignment wrapText="1"/>
    </xf>
    <xf numFmtId="164" fontId="0" fillId="0" borderId="0" xfId="1" applyNumberFormat="1" applyFont="1"/>
    <xf numFmtId="166" fontId="0" fillId="0" borderId="0" xfId="1" applyNumberFormat="1" applyFont="1"/>
    <xf numFmtId="170" fontId="1" fillId="0" borderId="2" xfId="0" applyNumberFormat="1" applyFont="1" applyBorder="1"/>
    <xf numFmtId="166" fontId="1" fillId="3" borderId="2" xfId="0" applyNumberFormat="1" applyFont="1" applyFill="1" applyBorder="1" applyAlignment="1">
      <alignment horizontal="right" wrapText="1"/>
    </xf>
    <xf numFmtId="165" fontId="1" fillId="0" borderId="2" xfId="0" applyNumberFormat="1" applyFont="1" applyBorder="1"/>
    <xf numFmtId="165" fontId="1" fillId="3" borderId="2" xfId="0" applyNumberFormat="1" applyFont="1" applyFill="1" applyBorder="1"/>
    <xf numFmtId="165" fontId="5" fillId="3" borderId="2" xfId="0" applyNumberFormat="1" applyFont="1" applyFill="1" applyBorder="1"/>
    <xf numFmtId="164" fontId="0" fillId="0" borderId="12" xfId="1" applyNumberFormat="1" applyFont="1" applyBorder="1"/>
    <xf numFmtId="164" fontId="0" fillId="0" borderId="9" xfId="1" applyNumberFormat="1" applyFont="1" applyBorder="1"/>
    <xf numFmtId="166" fontId="0" fillId="0" borderId="4" xfId="1" applyNumberFormat="1" applyFont="1" applyBorder="1"/>
    <xf numFmtId="166" fontId="0" fillId="0" borderId="12" xfId="1" applyNumberFormat="1" applyFont="1" applyBorder="1"/>
    <xf numFmtId="9" fontId="2" fillId="0" borderId="23" xfId="2" applyFont="1" applyBorder="1"/>
    <xf numFmtId="0" fontId="6" fillId="3" borderId="21" xfId="0" applyFont="1" applyFill="1" applyBorder="1"/>
    <xf numFmtId="0" fontId="1" fillId="3" borderId="21" xfId="0" applyFont="1" applyFill="1" applyBorder="1" applyAlignment="1">
      <alignment wrapText="1"/>
    </xf>
    <xf numFmtId="166" fontId="1" fillId="0" borderId="21" xfId="0" applyNumberFormat="1" applyFont="1" applyBorder="1"/>
    <xf numFmtId="0" fontId="6" fillId="3" borderId="10" xfId="0" applyFont="1" applyFill="1" applyBorder="1"/>
    <xf numFmtId="0" fontId="1" fillId="0" borderId="10" xfId="0" applyFont="1" applyBorder="1" applyAlignment="1">
      <alignment wrapText="1"/>
    </xf>
    <xf numFmtId="166" fontId="5" fillId="3" borderId="10" xfId="0" applyNumberFormat="1" applyFont="1" applyFill="1" applyBorder="1" applyAlignment="1">
      <alignment horizontal="right"/>
    </xf>
    <xf numFmtId="166" fontId="5" fillId="3" borderId="10" xfId="0" applyNumberFormat="1" applyFont="1" applyFill="1" applyBorder="1"/>
    <xf numFmtId="0" fontId="6" fillId="3" borderId="25" xfId="0" applyFont="1" applyFill="1" applyBorder="1"/>
    <xf numFmtId="0" fontId="1" fillId="3" borderId="25" xfId="0" applyFont="1" applyFill="1" applyBorder="1" applyAlignment="1">
      <alignment wrapText="1"/>
    </xf>
    <xf numFmtId="164" fontId="5" fillId="3" borderId="25" xfId="0" applyNumberFormat="1" applyFont="1" applyFill="1" applyBorder="1" applyAlignment="1">
      <alignment horizontal="right"/>
    </xf>
    <xf numFmtId="166" fontId="11" fillId="0" borderId="25" xfId="1" applyNumberFormat="1" applyFont="1" applyBorder="1"/>
    <xf numFmtId="166" fontId="5" fillId="0" borderId="25" xfId="1" applyNumberFormat="1" applyFont="1" applyBorder="1" applyAlignment="1">
      <alignment horizontal="right" vertical="center"/>
    </xf>
    <xf numFmtId="0" fontId="0" fillId="0" borderId="26" xfId="0" applyBorder="1"/>
    <xf numFmtId="0" fontId="12" fillId="0" borderId="25" xfId="0" applyFont="1" applyBorder="1" applyAlignment="1">
      <alignment horizontal="left"/>
    </xf>
    <xf numFmtId="0" fontId="2" fillId="0" borderId="21" xfId="0" applyFont="1" applyBorder="1"/>
    <xf numFmtId="166" fontId="0" fillId="0" borderId="25" xfId="1" applyNumberFormat="1" applyFont="1" applyBorder="1"/>
    <xf numFmtId="0" fontId="13" fillId="9" borderId="27" xfId="0" applyFont="1" applyFill="1" applyBorder="1"/>
    <xf numFmtId="0" fontId="13" fillId="9" borderId="28" xfId="0" applyFont="1" applyFill="1" applyBorder="1"/>
    <xf numFmtId="3" fontId="13" fillId="9" borderId="28" xfId="0" applyNumberFormat="1" applyFont="1" applyFill="1" applyBorder="1"/>
    <xf numFmtId="3" fontId="13" fillId="9" borderId="29" xfId="0" applyNumberFormat="1" applyFont="1" applyFill="1" applyBorder="1"/>
    <xf numFmtId="0" fontId="0" fillId="0" borderId="30" xfId="0" applyBorder="1"/>
    <xf numFmtId="0" fontId="12" fillId="0" borderId="31" xfId="0" applyFont="1" applyBorder="1" applyAlignment="1">
      <alignment horizontal="left"/>
    </xf>
    <xf numFmtId="0" fontId="0" fillId="0" borderId="31" xfId="0" applyBorder="1"/>
    <xf numFmtId="3" fontId="0" fillId="0" borderId="31" xfId="0" applyNumberFormat="1" applyBorder="1"/>
    <xf numFmtId="3" fontId="0" fillId="0" borderId="32" xfId="0" applyNumberFormat="1" applyBorder="1"/>
    <xf numFmtId="0" fontId="0" fillId="0" borderId="33" xfId="0" applyBorder="1"/>
    <xf numFmtId="0" fontId="12" fillId="0" borderId="34" xfId="0" applyFont="1" applyBorder="1" applyAlignment="1">
      <alignment horizontal="left"/>
    </xf>
    <xf numFmtId="0" fontId="0" fillId="0" borderId="34" xfId="0" applyBorder="1"/>
    <xf numFmtId="3" fontId="0" fillId="0" borderId="34" xfId="0" applyNumberFormat="1" applyBorder="1"/>
    <xf numFmtId="166" fontId="5" fillId="10" borderId="2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center"/>
    </xf>
  </cellXfs>
  <cellStyles count="15">
    <cellStyle name="Comma" xfId="1" builtinId="3"/>
    <cellStyle name="Normal" xfId="0" builtinId="0"/>
    <cellStyle name="Normal 10" xfId="11" xr:uid="{00000000-0005-0000-0000-000002000000}"/>
    <cellStyle name="Normal 11" xfId="12" xr:uid="{00000000-0005-0000-0000-000003000000}"/>
    <cellStyle name="Normal 12" xfId="13" xr:uid="{00000000-0005-0000-0000-000004000000}"/>
    <cellStyle name="Normal 13" xfId="14" xr:uid="{00000000-0005-0000-0000-000005000000}"/>
    <cellStyle name="Normal 2" xfId="3" xr:uid="{00000000-0005-0000-0000-000006000000}"/>
    <cellStyle name="Normal 3" xfId="4" xr:uid="{00000000-0005-0000-0000-000007000000}"/>
    <cellStyle name="Normal 4" xfId="5" xr:uid="{00000000-0005-0000-0000-000008000000}"/>
    <cellStyle name="Normal 5" xfId="6" xr:uid="{00000000-0005-0000-0000-000009000000}"/>
    <cellStyle name="Normal 6" xfId="7" xr:uid="{00000000-0005-0000-0000-00000A000000}"/>
    <cellStyle name="Normal 7" xfId="8" xr:uid="{00000000-0005-0000-0000-00000B000000}"/>
    <cellStyle name="Normal 8" xfId="9" xr:uid="{00000000-0005-0000-0000-00000C000000}"/>
    <cellStyle name="Normal 9" xfId="10" xr:uid="{00000000-0005-0000-0000-00000D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6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H14" sqref="H14"/>
    </sheetView>
  </sheetViews>
  <sheetFormatPr defaultRowHeight="15" x14ac:dyDescent="0.25"/>
  <cols>
    <col min="1" max="1" width="9.7109375" customWidth="1"/>
    <col min="2" max="2" width="51" customWidth="1"/>
    <col min="3" max="3" width="14.42578125" style="116" customWidth="1"/>
    <col min="4" max="4" width="12.140625" style="116" customWidth="1"/>
    <col min="5" max="5" width="12.7109375" style="116" customWidth="1"/>
    <col min="6" max="10" width="13.42578125" style="116" customWidth="1"/>
  </cols>
  <sheetData>
    <row r="1" spans="1:15" ht="18.75" customHeight="1" x14ac:dyDescent="0.25">
      <c r="A1" s="70" t="s">
        <v>71</v>
      </c>
      <c r="B1" s="71" t="s">
        <v>118</v>
      </c>
      <c r="C1" s="82">
        <v>2016</v>
      </c>
      <c r="D1" s="82">
        <v>2020</v>
      </c>
      <c r="E1" s="82" t="s">
        <v>7</v>
      </c>
      <c r="F1" s="82" t="s">
        <v>4</v>
      </c>
      <c r="G1" s="82" t="s">
        <v>5</v>
      </c>
      <c r="H1" s="82" t="s">
        <v>6</v>
      </c>
      <c r="I1" s="82"/>
      <c r="J1" s="82"/>
    </row>
    <row r="2" spans="1:15" x14ac:dyDescent="0.25">
      <c r="A2" s="114"/>
      <c r="B2" s="114" t="s">
        <v>43</v>
      </c>
      <c r="C2" s="121">
        <v>37</v>
      </c>
      <c r="D2" s="121">
        <v>38</v>
      </c>
      <c r="E2" s="121">
        <v>36</v>
      </c>
      <c r="F2" s="121">
        <v>40</v>
      </c>
      <c r="G2" s="121">
        <v>39</v>
      </c>
      <c r="H2" s="121">
        <v>41</v>
      </c>
      <c r="I2" s="121"/>
      <c r="J2" s="121"/>
    </row>
    <row r="3" spans="1:15" x14ac:dyDescent="0.25">
      <c r="A3" s="92"/>
      <c r="B3" s="63" t="s">
        <v>138</v>
      </c>
      <c r="C3" s="74">
        <v>1133723</v>
      </c>
      <c r="D3" s="50">
        <v>1165728</v>
      </c>
      <c r="E3" s="50">
        <v>1373013</v>
      </c>
      <c r="F3" s="50">
        <v>1373013</v>
      </c>
      <c r="G3" s="50">
        <v>1373013</v>
      </c>
      <c r="H3" s="50">
        <v>1373013</v>
      </c>
      <c r="I3" s="50"/>
      <c r="J3" s="50"/>
    </row>
    <row r="4" spans="1:15" x14ac:dyDescent="0.25">
      <c r="A4" s="92"/>
      <c r="B4" s="63" t="s">
        <v>143</v>
      </c>
      <c r="C4" s="74">
        <v>3272238</v>
      </c>
      <c r="D4" s="50">
        <v>3375011</v>
      </c>
      <c r="E4" s="50">
        <v>3703205</v>
      </c>
      <c r="F4" s="50">
        <v>3703205</v>
      </c>
      <c r="G4" s="50">
        <v>3703205</v>
      </c>
      <c r="H4" s="50">
        <v>3703205</v>
      </c>
      <c r="I4" s="50"/>
      <c r="J4" s="50"/>
      <c r="L4" s="105"/>
      <c r="M4" s="105"/>
      <c r="N4" s="105"/>
    </row>
    <row r="5" spans="1:15" x14ac:dyDescent="0.25">
      <c r="A5" s="92"/>
      <c r="B5" s="63" t="s">
        <v>141</v>
      </c>
      <c r="C5" s="74">
        <v>1135034</v>
      </c>
      <c r="D5" s="50">
        <v>1076029</v>
      </c>
      <c r="E5" s="74">
        <v>1046901</v>
      </c>
      <c r="F5" s="50">
        <v>1046901</v>
      </c>
      <c r="G5" s="74">
        <v>1046901</v>
      </c>
      <c r="H5" s="74">
        <v>1046901</v>
      </c>
      <c r="I5" s="50"/>
      <c r="J5" s="50"/>
      <c r="L5" s="105"/>
      <c r="M5" s="105"/>
      <c r="N5" s="105"/>
    </row>
    <row r="6" spans="1:15" x14ac:dyDescent="0.25">
      <c r="A6" s="92"/>
      <c r="B6" s="63" t="s">
        <v>142</v>
      </c>
      <c r="C6" s="74">
        <v>1755028</v>
      </c>
      <c r="D6" s="50">
        <v>1844097</v>
      </c>
      <c r="E6" s="74">
        <v>2157473</v>
      </c>
      <c r="F6" s="50">
        <v>2157473</v>
      </c>
      <c r="G6" s="74">
        <v>2157473</v>
      </c>
      <c r="H6" s="74">
        <v>2157473</v>
      </c>
      <c r="I6" s="50"/>
      <c r="J6" s="50"/>
      <c r="L6" s="105"/>
      <c r="M6" s="105"/>
    </row>
    <row r="7" spans="1:15" x14ac:dyDescent="0.25">
      <c r="A7" s="92"/>
      <c r="B7" s="63" t="s">
        <v>144</v>
      </c>
      <c r="C7" s="74">
        <v>189206</v>
      </c>
      <c r="D7" s="50">
        <v>220934</v>
      </c>
      <c r="E7" s="74">
        <v>454907</v>
      </c>
      <c r="F7" s="50">
        <v>454907</v>
      </c>
      <c r="G7" s="74">
        <v>454907</v>
      </c>
      <c r="H7" s="74">
        <v>454907</v>
      </c>
      <c r="I7" s="50"/>
      <c r="J7" s="50"/>
      <c r="L7" s="105"/>
      <c r="M7" s="105"/>
    </row>
    <row r="8" spans="1:15" x14ac:dyDescent="0.25">
      <c r="A8" s="92"/>
      <c r="B8" s="63" t="s">
        <v>137</v>
      </c>
      <c r="C8" s="74">
        <v>1644287</v>
      </c>
      <c r="D8" s="50">
        <v>1670469</v>
      </c>
      <c r="E8" s="50">
        <v>1864428</v>
      </c>
      <c r="F8" s="50">
        <v>1864428</v>
      </c>
      <c r="G8" s="50">
        <v>1864428</v>
      </c>
      <c r="H8" s="50">
        <v>1864428</v>
      </c>
      <c r="I8" s="50"/>
      <c r="J8" s="50"/>
      <c r="L8" s="105"/>
      <c r="M8" s="105"/>
    </row>
    <row r="9" spans="1:15" x14ac:dyDescent="0.25">
      <c r="A9" s="92"/>
      <c r="B9" s="63" t="s">
        <v>139</v>
      </c>
      <c r="C9" s="169">
        <v>329961</v>
      </c>
      <c r="D9" s="50">
        <v>198596</v>
      </c>
      <c r="E9" s="50">
        <v>213850</v>
      </c>
      <c r="F9" s="50">
        <v>213850</v>
      </c>
      <c r="G9" s="50">
        <v>213850</v>
      </c>
      <c r="H9" s="50">
        <v>213850</v>
      </c>
      <c r="I9" s="50"/>
      <c r="J9" s="50"/>
      <c r="M9" s="105"/>
      <c r="N9" s="105"/>
      <c r="O9" s="105"/>
    </row>
    <row r="10" spans="1:15" x14ac:dyDescent="0.25">
      <c r="A10" s="140" t="s">
        <v>10</v>
      </c>
      <c r="B10" s="141" t="s">
        <v>183</v>
      </c>
      <c r="C10" s="142">
        <v>82781424.324919328</v>
      </c>
      <c r="D10" s="65">
        <v>83234029.916324914</v>
      </c>
      <c r="E10" s="142">
        <v>94555330.829366446</v>
      </c>
      <c r="F10" s="65">
        <v>94783884.446570039</v>
      </c>
      <c r="G10" s="142">
        <v>93409521.460310951</v>
      </c>
      <c r="H10" s="142">
        <v>89611593.945001081</v>
      </c>
      <c r="I10" s="142"/>
      <c r="J10" s="142"/>
      <c r="M10" s="105"/>
      <c r="N10" s="105"/>
      <c r="O10" s="105"/>
    </row>
    <row r="11" spans="1:15" ht="17.25" customHeight="1" x14ac:dyDescent="0.25">
      <c r="A11" s="147" t="s">
        <v>10</v>
      </c>
      <c r="B11" s="148" t="s">
        <v>41</v>
      </c>
      <c r="C11" s="149">
        <v>25.298106166152742</v>
      </c>
      <c r="D11" s="149">
        <v>24.661854410644857</v>
      </c>
      <c r="E11" s="149">
        <v>25.533377393194932</v>
      </c>
      <c r="F11" s="149">
        <v>25.595095180139918</v>
      </c>
      <c r="G11" s="149">
        <v>25.223967201467634</v>
      </c>
      <c r="H11" s="149">
        <v>24.198388678185811</v>
      </c>
      <c r="I11" s="149"/>
      <c r="J11" s="149"/>
    </row>
    <row r="12" spans="1:15" ht="17.25" customHeight="1" x14ac:dyDescent="0.25">
      <c r="A12" s="147" t="s">
        <v>10</v>
      </c>
      <c r="B12" s="148" t="s">
        <v>184</v>
      </c>
      <c r="C12" s="150">
        <v>380573.06699999998</v>
      </c>
      <c r="D12" s="151">
        <v>1406068.19</v>
      </c>
      <c r="E12" s="151">
        <v>8222677.5999999996</v>
      </c>
      <c r="F12" s="151">
        <v>8254875.5</v>
      </c>
      <c r="G12" s="151">
        <v>8117740.6299999999</v>
      </c>
      <c r="H12" s="151">
        <v>7759808.29</v>
      </c>
      <c r="I12" s="149"/>
      <c r="J12" s="149"/>
    </row>
    <row r="13" spans="1:15" x14ac:dyDescent="0.25">
      <c r="A13" s="143"/>
      <c r="B13" s="144" t="s">
        <v>145</v>
      </c>
      <c r="C13" s="145">
        <v>16069948.41681</v>
      </c>
      <c r="D13" s="145">
        <v>16235346.096999999</v>
      </c>
      <c r="E13" s="145">
        <v>18252971.264800001</v>
      </c>
      <c r="F13" s="145">
        <v>18304071.94038</v>
      </c>
      <c r="G13" s="146">
        <v>18270899.300549999</v>
      </c>
      <c r="H13" s="146">
        <v>18025881.2608</v>
      </c>
      <c r="I13" s="146"/>
      <c r="J13" s="146"/>
    </row>
    <row r="14" spans="1:15" x14ac:dyDescent="0.25">
      <c r="A14" s="92"/>
      <c r="B14" s="63" t="s">
        <v>146</v>
      </c>
      <c r="C14" s="18"/>
      <c r="D14" s="18"/>
      <c r="E14" s="18"/>
      <c r="F14" s="18"/>
      <c r="G14" s="18"/>
      <c r="H14" s="18"/>
      <c r="I14" s="18"/>
      <c r="J14" s="18"/>
    </row>
    <row r="15" spans="1:15" x14ac:dyDescent="0.25">
      <c r="A15" s="92"/>
      <c r="B15" s="63" t="s">
        <v>140</v>
      </c>
      <c r="C15" s="69"/>
      <c r="D15" s="69"/>
      <c r="E15" s="69"/>
      <c r="F15" s="69"/>
      <c r="G15" s="79"/>
      <c r="H15" s="113"/>
      <c r="I15" s="113"/>
      <c r="J15" s="113"/>
    </row>
    <row r="16" spans="1:15" x14ac:dyDescent="0.25">
      <c r="A16" s="92"/>
      <c r="B16" s="63" t="s">
        <v>136</v>
      </c>
      <c r="C16" s="69"/>
      <c r="D16" s="69"/>
      <c r="E16" s="69"/>
      <c r="F16" s="69"/>
      <c r="G16" s="79"/>
      <c r="H16" s="113"/>
      <c r="I16" s="113"/>
      <c r="J16" s="113"/>
    </row>
    <row r="17" spans="1:14" x14ac:dyDescent="0.25">
      <c r="A17" s="92"/>
      <c r="B17" s="63" t="s">
        <v>24</v>
      </c>
      <c r="C17" s="38">
        <v>0.16300000000000001</v>
      </c>
      <c r="D17" s="38">
        <v>0.20200000000000001</v>
      </c>
      <c r="E17" s="38">
        <v>0.185</v>
      </c>
      <c r="F17" s="38">
        <v>0.185</v>
      </c>
      <c r="G17" s="38">
        <v>0.185</v>
      </c>
      <c r="H17" s="38">
        <v>0.26</v>
      </c>
      <c r="I17" s="38"/>
      <c r="J17" s="38"/>
      <c r="L17" s="116"/>
      <c r="M17" s="116"/>
      <c r="N17" s="116"/>
    </row>
    <row r="18" spans="1:14" x14ac:dyDescent="0.25">
      <c r="A18" s="92"/>
      <c r="B18" s="63" t="s">
        <v>134</v>
      </c>
      <c r="C18" s="68"/>
      <c r="D18" s="68"/>
      <c r="E18" s="68"/>
      <c r="F18" s="68"/>
      <c r="G18" s="68"/>
      <c r="H18" s="68"/>
      <c r="I18" s="76"/>
      <c r="J18" s="76"/>
      <c r="L18" s="116"/>
      <c r="M18" s="116"/>
      <c r="N18" s="116"/>
    </row>
    <row r="19" spans="1:14" x14ac:dyDescent="0.25">
      <c r="A19" s="103" t="s">
        <v>2</v>
      </c>
      <c r="B19" s="5" t="s">
        <v>42</v>
      </c>
      <c r="C19" s="55">
        <v>10.056117272546</v>
      </c>
      <c r="D19" s="55">
        <v>10.317847194923001</v>
      </c>
      <c r="E19" s="55">
        <v>11.730227638966999</v>
      </c>
      <c r="F19" s="55">
        <v>9.1278063245680006</v>
      </c>
      <c r="G19" s="55">
        <v>9.4711014934009992</v>
      </c>
      <c r="H19" s="55">
        <v>10.872642034078</v>
      </c>
      <c r="I19" s="117"/>
      <c r="J19" s="117"/>
    </row>
    <row r="20" spans="1:14" ht="30" customHeight="1" x14ac:dyDescent="0.25">
      <c r="A20" s="11" t="s">
        <v>8</v>
      </c>
      <c r="B20" s="127" t="s">
        <v>154</v>
      </c>
      <c r="C20" s="21">
        <v>55.136054682297399</v>
      </c>
      <c r="D20" s="21">
        <v>55.680494502541052</v>
      </c>
      <c r="E20" s="21">
        <v>54.112406823963106</v>
      </c>
      <c r="F20" s="21">
        <v>54.162524233481264</v>
      </c>
      <c r="G20" s="21">
        <v>54.943813554414163</v>
      </c>
      <c r="H20" s="21">
        <v>55.50041505865704</v>
      </c>
      <c r="I20" s="21"/>
      <c r="J20" s="21"/>
    </row>
    <row r="21" spans="1:14" x14ac:dyDescent="0.25">
      <c r="A21" s="49"/>
      <c r="B21" s="1" t="s">
        <v>162</v>
      </c>
      <c r="C21" s="83">
        <v>43.807627373184921</v>
      </c>
      <c r="D21" s="55">
        <v>43.247442165616164</v>
      </c>
      <c r="E21" s="83">
        <v>44.884351988252099</v>
      </c>
      <c r="F21" s="41">
        <v>44.841486111936703</v>
      </c>
      <c r="G21" s="83">
        <v>44.077609676175548</v>
      </c>
      <c r="H21" s="83">
        <v>43.465110400903363</v>
      </c>
      <c r="I21" s="83"/>
      <c r="J21" s="83"/>
    </row>
    <row r="22" spans="1:14" x14ac:dyDescent="0.25">
      <c r="A22" s="49"/>
      <c r="B22" s="1" t="s">
        <v>161</v>
      </c>
      <c r="C22" s="83">
        <v>43.145939508794235</v>
      </c>
      <c r="D22" s="55">
        <v>42.915075511065666</v>
      </c>
      <c r="E22" s="83">
        <v>40.017021103015686</v>
      </c>
      <c r="F22" s="41">
        <v>40.008418206259101</v>
      </c>
      <c r="G22" s="83">
        <v>39.733558223072578</v>
      </c>
      <c r="H22" s="83">
        <v>39.720042684075075</v>
      </c>
      <c r="I22" s="83"/>
      <c r="J22" s="83"/>
    </row>
    <row r="23" spans="1:14" x14ac:dyDescent="0.25">
      <c r="A23" s="49"/>
      <c r="B23" s="1" t="s">
        <v>167</v>
      </c>
      <c r="C23" s="83">
        <v>1.5531992090294564</v>
      </c>
      <c r="D23" s="55">
        <v>1.6209375592915207</v>
      </c>
      <c r="E23" s="83">
        <v>1.7402528293345705</v>
      </c>
      <c r="F23" s="41">
        <v>1.86678699328481</v>
      </c>
      <c r="G23" s="83">
        <v>2.9270202551986109</v>
      </c>
      <c r="H23" s="83">
        <v>3.1507198322176149</v>
      </c>
      <c r="I23" s="83"/>
      <c r="J23" s="83"/>
      <c r="L23" s="116"/>
      <c r="M23" s="116"/>
      <c r="N23" s="116"/>
    </row>
    <row r="24" spans="1:14" x14ac:dyDescent="0.25">
      <c r="A24" s="49"/>
      <c r="B24" s="1" t="s">
        <v>158</v>
      </c>
      <c r="C24" s="83">
        <v>1.2016261730906561</v>
      </c>
      <c r="D24" s="55">
        <v>1.1147750183703835</v>
      </c>
      <c r="E24" s="83">
        <v>1.1807893569633356</v>
      </c>
      <c r="F24" s="41">
        <v>1.1572957721677783</v>
      </c>
      <c r="G24" s="83">
        <v>1.1311908980143919</v>
      </c>
      <c r="H24" s="83">
        <v>1.1855471641238939</v>
      </c>
      <c r="I24" s="83"/>
      <c r="J24" s="83"/>
    </row>
    <row r="25" spans="1:14" x14ac:dyDescent="0.25">
      <c r="A25" s="57"/>
      <c r="B25" s="93" t="s">
        <v>168</v>
      </c>
      <c r="C25" s="40">
        <v>9.2352897913830443</v>
      </c>
      <c r="D25" s="55">
        <v>10.029706413813482</v>
      </c>
      <c r="E25" s="40">
        <v>11.174343534649507</v>
      </c>
      <c r="F25" s="41">
        <v>11.130023261769574</v>
      </c>
      <c r="G25" s="40">
        <v>11.152044178128575</v>
      </c>
      <c r="H25" s="40">
        <v>11.444105378240453</v>
      </c>
      <c r="I25" s="40"/>
      <c r="J25" s="40"/>
    </row>
    <row r="26" spans="1:14" x14ac:dyDescent="0.25">
      <c r="A26" s="30"/>
      <c r="B26" s="39" t="s">
        <v>166</v>
      </c>
      <c r="C26" s="75">
        <v>1.0563179445176893</v>
      </c>
      <c r="D26" s="84">
        <v>1.0720633318427826</v>
      </c>
      <c r="E26" s="40">
        <v>1.0032411877848024</v>
      </c>
      <c r="F26" s="41">
        <v>0.99598965458203081</v>
      </c>
      <c r="G26" s="75">
        <v>0.9785767694102937</v>
      </c>
      <c r="H26" s="75">
        <v>1.034474540439603</v>
      </c>
      <c r="I26" s="75"/>
      <c r="J26" s="75"/>
      <c r="L26" s="116"/>
      <c r="M26" s="116"/>
      <c r="N26" s="116"/>
    </row>
    <row r="27" spans="1:14" ht="32.25" customHeight="1" x14ac:dyDescent="0.25">
      <c r="A27" s="11" t="s">
        <v>8</v>
      </c>
      <c r="B27" s="127" t="s">
        <v>155</v>
      </c>
      <c r="C27" s="21">
        <v>21.917151225845011</v>
      </c>
      <c r="D27" s="21">
        <v>22.344870047055718</v>
      </c>
      <c r="E27" s="21">
        <v>22.541766641714535</v>
      </c>
      <c r="F27" s="21">
        <v>22.81091979527687</v>
      </c>
      <c r="G27" s="21">
        <v>25.013761185768324</v>
      </c>
      <c r="H27" s="21">
        <v>26.073086114468666</v>
      </c>
      <c r="I27" s="21"/>
      <c r="J27" s="21"/>
    </row>
    <row r="28" spans="1:14" x14ac:dyDescent="0.25">
      <c r="A28" s="49"/>
      <c r="B28" s="1" t="s">
        <v>162</v>
      </c>
      <c r="C28" s="83">
        <v>78.082848774154982</v>
      </c>
      <c r="D28" s="55">
        <v>77.655129952944279</v>
      </c>
      <c r="E28" s="83">
        <v>77.458233358285469</v>
      </c>
      <c r="F28" s="41">
        <v>77.189080204723126</v>
      </c>
      <c r="G28" s="83">
        <v>74.986238814231683</v>
      </c>
      <c r="H28" s="83">
        <v>73.926913885531334</v>
      </c>
      <c r="I28" s="83"/>
      <c r="J28" s="83"/>
    </row>
    <row r="29" spans="1:14" x14ac:dyDescent="0.25">
      <c r="A29" s="49"/>
      <c r="B29" s="1" t="s">
        <v>161</v>
      </c>
      <c r="C29" s="83">
        <v>11.758841363974504</v>
      </c>
      <c r="D29" s="55">
        <v>11.66837911637595</v>
      </c>
      <c r="E29" s="83">
        <v>10.990825095799281</v>
      </c>
      <c r="F29" s="41">
        <v>11.064139516385374</v>
      </c>
      <c r="G29" s="83">
        <v>11.210369322549894</v>
      </c>
      <c r="H29" s="83">
        <v>11.240415578663763</v>
      </c>
      <c r="I29" s="83"/>
      <c r="J29" s="83"/>
    </row>
    <row r="30" spans="1:14" x14ac:dyDescent="0.25">
      <c r="A30" s="49"/>
      <c r="B30" s="1" t="s">
        <v>167</v>
      </c>
      <c r="C30" s="83">
        <v>3.2816398800103475</v>
      </c>
      <c r="D30" s="55">
        <v>3.6497967049002713</v>
      </c>
      <c r="E30" s="83">
        <v>3.9816840076301263</v>
      </c>
      <c r="F30" s="41">
        <v>4.2980800680567732</v>
      </c>
      <c r="G30" s="83">
        <v>6.516651803560995</v>
      </c>
      <c r="H30" s="83">
        <v>7.1676708587456979</v>
      </c>
      <c r="I30" s="83"/>
      <c r="J30" s="83"/>
    </row>
    <row r="31" spans="1:14" x14ac:dyDescent="0.25">
      <c r="A31" s="49"/>
      <c r="B31" s="1" t="s">
        <v>158</v>
      </c>
      <c r="C31" s="83">
        <v>2.644496109333903</v>
      </c>
      <c r="D31" s="55">
        <v>2.5540421142690373</v>
      </c>
      <c r="E31" s="83">
        <v>2.7138133877668968</v>
      </c>
      <c r="F31" s="41">
        <v>2.6328235729498894</v>
      </c>
      <c r="G31" s="83">
        <v>2.5221409022417665</v>
      </c>
      <c r="H31" s="83">
        <v>2.6751031103811624</v>
      </c>
      <c r="I31" s="83"/>
      <c r="J31" s="83"/>
    </row>
    <row r="32" spans="1:14" x14ac:dyDescent="0.25">
      <c r="A32" s="57"/>
      <c r="B32" s="93" t="s">
        <v>168</v>
      </c>
      <c r="C32" s="40">
        <v>4.2321738725262579</v>
      </c>
      <c r="D32" s="55">
        <v>4.4726521115104605</v>
      </c>
      <c r="E32" s="40">
        <v>4.8554441505182311</v>
      </c>
      <c r="F32" s="41">
        <v>4.815876637884835</v>
      </c>
      <c r="G32" s="40">
        <v>4.764599157415665</v>
      </c>
      <c r="H32" s="40">
        <v>4.9898965666780466</v>
      </c>
      <c r="I32" s="40"/>
      <c r="J32" s="40"/>
    </row>
    <row r="33" spans="1:14" x14ac:dyDescent="0.25">
      <c r="A33" s="103"/>
      <c r="B33" s="39" t="s">
        <v>166</v>
      </c>
      <c r="C33" s="8"/>
      <c r="D33" s="55"/>
      <c r="E33" s="8"/>
      <c r="F33" s="41"/>
      <c r="G33" s="8"/>
      <c r="H33" s="8"/>
      <c r="I33" s="8"/>
      <c r="J33" s="8"/>
    </row>
    <row r="34" spans="1:14" ht="30" customHeight="1" x14ac:dyDescent="0.25">
      <c r="A34" s="11" t="s">
        <v>9</v>
      </c>
      <c r="B34" s="127" t="s">
        <v>154</v>
      </c>
      <c r="C34" s="21">
        <v>54.526189551600233</v>
      </c>
      <c r="D34" s="21">
        <v>55.066878578311304</v>
      </c>
      <c r="E34" s="21">
        <v>53.667510513236095</v>
      </c>
      <c r="F34" s="31">
        <v>53.718737394110534</v>
      </c>
      <c r="G34" s="21">
        <v>54.55341836794787</v>
      </c>
      <c r="H34" s="21">
        <v>55.145772068346638</v>
      </c>
      <c r="I34" s="21"/>
      <c r="J34" s="21"/>
    </row>
    <row r="35" spans="1:14" x14ac:dyDescent="0.25">
      <c r="A35" s="49"/>
      <c r="B35" s="1" t="s">
        <v>162</v>
      </c>
      <c r="C35" s="83">
        <v>44.510095920621424</v>
      </c>
      <c r="D35" s="55">
        <v>43.952064540697094</v>
      </c>
      <c r="E35" s="83">
        <v>45.40661156030658</v>
      </c>
      <c r="F35" s="41">
        <v>45.362741947614197</v>
      </c>
      <c r="G35" s="83">
        <v>44.546847500554115</v>
      </c>
      <c r="H35" s="83">
        <v>43.903240574937406</v>
      </c>
      <c r="I35" s="83"/>
      <c r="J35" s="83"/>
    </row>
    <row r="36" spans="1:14" x14ac:dyDescent="0.25">
      <c r="A36" s="49"/>
      <c r="B36" s="1" t="s">
        <v>161</v>
      </c>
      <c r="C36" s="83">
        <v>42.877562187911188</v>
      </c>
      <c r="D36" s="55">
        <v>42.804076864358336</v>
      </c>
      <c r="E36" s="83">
        <v>39.875387757475117</v>
      </c>
      <c r="F36" s="41">
        <v>39.870626539770228</v>
      </c>
      <c r="G36" s="83">
        <v>39.576409265458402</v>
      </c>
      <c r="H36" s="83">
        <v>39.573866346619212</v>
      </c>
      <c r="I36" s="83"/>
      <c r="J36" s="83"/>
    </row>
    <row r="37" spans="1:14" x14ac:dyDescent="0.25">
      <c r="A37" s="49"/>
      <c r="B37" s="1" t="s">
        <v>167</v>
      </c>
      <c r="C37" s="83">
        <v>1.6659629987624316</v>
      </c>
      <c r="D37" s="55">
        <v>1.7356693989436638</v>
      </c>
      <c r="E37" s="83">
        <v>1.8655534460186891</v>
      </c>
      <c r="F37" s="41">
        <v>1.9988738738738738</v>
      </c>
      <c r="G37" s="83">
        <v>3.1300528489046711</v>
      </c>
      <c r="H37" s="83">
        <v>3.3723125964409251</v>
      </c>
      <c r="I37" s="83"/>
      <c r="J37" s="83"/>
    </row>
    <row r="38" spans="1:14" x14ac:dyDescent="0.25">
      <c r="A38" s="49"/>
      <c r="B38" s="1" t="s">
        <v>158</v>
      </c>
      <c r="C38" s="83">
        <v>1.1533701660132032</v>
      </c>
      <c r="D38" s="55">
        <v>1.0629637961360023</v>
      </c>
      <c r="E38" s="83">
        <v>1.1456083557135497</v>
      </c>
      <c r="F38" s="41">
        <v>1.1213900151099747</v>
      </c>
      <c r="G38" s="83">
        <v>1.0930910952076212</v>
      </c>
      <c r="H38" s="83">
        <v>1.1518889215611265</v>
      </c>
      <c r="I38" s="83"/>
      <c r="J38" s="83"/>
    </row>
    <row r="39" spans="1:14" x14ac:dyDescent="0.25">
      <c r="A39" s="57"/>
      <c r="B39" s="93" t="s">
        <v>168</v>
      </c>
      <c r="C39" s="40">
        <v>8.8292941989134075</v>
      </c>
      <c r="D39" s="55">
        <v>9.4641685188733025</v>
      </c>
      <c r="E39" s="40">
        <v>10.780960954028739</v>
      </c>
      <c r="F39" s="41">
        <v>10.727846965356452</v>
      </c>
      <c r="G39" s="40">
        <v>10.753865158377177</v>
      </c>
      <c r="H39" s="40">
        <v>11.047704203725376</v>
      </c>
      <c r="I39" s="40"/>
      <c r="J39" s="40"/>
    </row>
    <row r="40" spans="1:14" x14ac:dyDescent="0.25">
      <c r="A40" s="30"/>
      <c r="B40" s="39" t="s">
        <v>166</v>
      </c>
      <c r="C40" s="75">
        <v>0.96371452777834909</v>
      </c>
      <c r="D40" s="84">
        <v>0.98105688099159793</v>
      </c>
      <c r="E40" s="40">
        <v>0.92587792645732514</v>
      </c>
      <c r="F40" s="41">
        <v>0.91852065827527507</v>
      </c>
      <c r="G40" s="75">
        <v>0.8997341314980114</v>
      </c>
      <c r="H40" s="75">
        <v>0.95098735671595036</v>
      </c>
      <c r="I40" s="75"/>
      <c r="J40" s="75"/>
    </row>
    <row r="41" spans="1:14" ht="32.25" customHeight="1" x14ac:dyDescent="0.25">
      <c r="A41" s="11" t="s">
        <v>9</v>
      </c>
      <c r="B41" s="127" t="s">
        <v>155</v>
      </c>
      <c r="C41" s="21">
        <v>21.536123750561032</v>
      </c>
      <c r="D41" s="21">
        <v>21.801447519173657</v>
      </c>
      <c r="E41" s="21">
        <v>22.136042320726737</v>
      </c>
      <c r="F41" s="31">
        <v>22.4149114261741</v>
      </c>
      <c r="G41" s="21">
        <v>24.729682481338372</v>
      </c>
      <c r="H41" s="21">
        <v>25.836984285193012</v>
      </c>
      <c r="I41" s="21"/>
      <c r="J41" s="21"/>
    </row>
    <row r="42" spans="1:14" x14ac:dyDescent="0.25">
      <c r="A42" s="49"/>
      <c r="B42" s="1" t="s">
        <v>162</v>
      </c>
      <c r="C42" s="83">
        <v>78.463876249438968</v>
      </c>
      <c r="D42" s="55">
        <v>78.198552480826336</v>
      </c>
      <c r="E42" s="83">
        <v>77.86395767927327</v>
      </c>
      <c r="F42" s="41">
        <v>77.5850885738259</v>
      </c>
      <c r="G42" s="83">
        <v>75.270317518661628</v>
      </c>
      <c r="H42" s="83">
        <v>74.163015714806988</v>
      </c>
      <c r="I42" s="83"/>
      <c r="J42" s="83"/>
    </row>
    <row r="43" spans="1:14" x14ac:dyDescent="0.25">
      <c r="A43" s="49"/>
      <c r="B43" s="1" t="s">
        <v>161</v>
      </c>
      <c r="C43" s="83">
        <v>11.902812505037632</v>
      </c>
      <c r="D43" s="55">
        <v>11.799728516059977</v>
      </c>
      <c r="E43" s="83">
        <v>11.125087943989767</v>
      </c>
      <c r="F43" s="41">
        <v>11.199927731375571</v>
      </c>
      <c r="G43" s="83">
        <v>11.350035004559965</v>
      </c>
      <c r="H43" s="83">
        <v>11.385663779373939</v>
      </c>
      <c r="I43" s="83"/>
      <c r="J43" s="83"/>
    </row>
    <row r="44" spans="1:14" x14ac:dyDescent="0.25">
      <c r="A44" s="49"/>
      <c r="B44" s="1" t="s">
        <v>167</v>
      </c>
      <c r="C44" s="83">
        <v>3.4448499061197375</v>
      </c>
      <c r="D44" s="55">
        <v>3.8385424208475278</v>
      </c>
      <c r="E44" s="83">
        <v>4.201908802388326</v>
      </c>
      <c r="F44" s="41">
        <v>4.5329029769301945</v>
      </c>
      <c r="G44" s="83">
        <v>6.8658652972372067</v>
      </c>
      <c r="H44" s="83">
        <v>7.5600213220486472</v>
      </c>
      <c r="I44" s="83"/>
      <c r="J44" s="83"/>
    </row>
    <row r="45" spans="1:14" x14ac:dyDescent="0.25">
      <c r="A45" s="49"/>
      <c r="B45" s="1" t="s">
        <v>158</v>
      </c>
      <c r="C45" s="83">
        <v>2.2790886699716366</v>
      </c>
      <c r="D45" s="55">
        <v>2.183049274419794</v>
      </c>
      <c r="E45" s="83">
        <v>2.3938700491508054</v>
      </c>
      <c r="F45" s="41">
        <v>2.3121890638364713</v>
      </c>
      <c r="G45" s="83">
        <v>2.1931029199263561</v>
      </c>
      <c r="H45" s="83">
        <v>2.354486405561365</v>
      </c>
      <c r="I45" s="83"/>
      <c r="J45" s="83"/>
    </row>
    <row r="46" spans="1:14" x14ac:dyDescent="0.25">
      <c r="A46" s="49"/>
      <c r="B46" s="1" t="s">
        <v>168</v>
      </c>
      <c r="C46" s="40">
        <v>3.9093726694320265</v>
      </c>
      <c r="D46" s="55">
        <v>3.9801273078463599</v>
      </c>
      <c r="E46" s="40">
        <v>4.4151755251978386</v>
      </c>
      <c r="F46" s="41">
        <v>4.3698916540318651</v>
      </c>
      <c r="G46" s="40">
        <v>4.3206792596148436</v>
      </c>
      <c r="H46" s="40">
        <v>4.5368127782090619</v>
      </c>
      <c r="I46" s="40"/>
      <c r="J46" s="40"/>
      <c r="L46" s="116"/>
      <c r="M46" s="116"/>
      <c r="N46" s="116"/>
    </row>
    <row r="47" spans="1:14" x14ac:dyDescent="0.25">
      <c r="A47" s="30"/>
      <c r="B47" s="39" t="s">
        <v>166</v>
      </c>
      <c r="C47" s="8"/>
      <c r="D47" s="55"/>
      <c r="E47" s="8"/>
      <c r="F47" s="41"/>
      <c r="G47" s="8"/>
      <c r="H47" s="8"/>
      <c r="I47" s="8"/>
      <c r="J47" s="8"/>
      <c r="L47" s="116"/>
      <c r="M47" s="116"/>
      <c r="N47" s="116"/>
    </row>
    <row r="48" spans="1:14" ht="45" customHeight="1" x14ac:dyDescent="0.25">
      <c r="A48" s="78" t="s">
        <v>11</v>
      </c>
      <c r="B48" s="5" t="s">
        <v>0</v>
      </c>
      <c r="C48" s="98"/>
      <c r="D48" s="98"/>
      <c r="E48" s="98"/>
      <c r="F48" s="98"/>
      <c r="G48" s="98"/>
      <c r="H48" s="98"/>
      <c r="I48" s="98"/>
      <c r="J48" s="98"/>
    </row>
    <row r="49" spans="1:14" ht="45" customHeight="1" x14ac:dyDescent="0.25">
      <c r="A49" s="27" t="s">
        <v>12</v>
      </c>
      <c r="B49" s="108" t="s">
        <v>22</v>
      </c>
      <c r="C49" s="98"/>
      <c r="D49" s="98"/>
      <c r="E49" s="98"/>
      <c r="F49" s="98"/>
      <c r="G49" s="98"/>
      <c r="H49" s="98"/>
      <c r="I49" s="98"/>
      <c r="J49" s="98"/>
    </row>
    <row r="50" spans="1:14" x14ac:dyDescent="0.25">
      <c r="A50" s="78" t="s">
        <v>13</v>
      </c>
      <c r="B50" s="120" t="s">
        <v>33</v>
      </c>
      <c r="C50" s="36"/>
      <c r="D50" s="36"/>
      <c r="E50" s="36"/>
      <c r="F50" s="36"/>
      <c r="G50" s="36"/>
      <c r="H50" s="36"/>
      <c r="I50" s="36"/>
      <c r="J50" s="102"/>
    </row>
    <row r="51" spans="1:14" ht="31.5" customHeight="1" x14ac:dyDescent="0.25">
      <c r="A51" s="27" t="s">
        <v>14</v>
      </c>
      <c r="B51" s="35" t="s">
        <v>117</v>
      </c>
      <c r="C51" s="132">
        <v>0.31384793160347801</v>
      </c>
      <c r="D51" s="132">
        <v>0.33803534110469102</v>
      </c>
      <c r="E51" s="132">
        <v>0.37374501589070502</v>
      </c>
      <c r="F51" s="132">
        <v>0.39535552134296897</v>
      </c>
      <c r="G51" s="132">
        <v>0.49427899910305401</v>
      </c>
      <c r="H51" s="132">
        <v>0.49434811813429902</v>
      </c>
      <c r="I51" s="110"/>
      <c r="J51" s="110"/>
    </row>
    <row r="52" spans="1:14" x14ac:dyDescent="0.25">
      <c r="A52" s="27"/>
      <c r="B52" s="114" t="s">
        <v>55</v>
      </c>
      <c r="C52" s="132">
        <v>0.39849202755159802</v>
      </c>
      <c r="D52" s="132">
        <v>0.43380522272169197</v>
      </c>
      <c r="E52" s="133">
        <v>0.47650637452825101</v>
      </c>
      <c r="F52" s="133">
        <v>0.500308052050767</v>
      </c>
      <c r="G52" s="132">
        <v>0.58487001158657803</v>
      </c>
      <c r="H52" s="132">
        <v>0.584929233996338</v>
      </c>
      <c r="I52" s="64"/>
      <c r="J52" s="110"/>
    </row>
    <row r="53" spans="1:14" x14ac:dyDescent="0.25">
      <c r="A53" s="27"/>
      <c r="B53" s="114" t="s">
        <v>60</v>
      </c>
      <c r="C53" s="132">
        <v>0.26633348992421901</v>
      </c>
      <c r="D53" s="132">
        <v>0.29061776038263898</v>
      </c>
      <c r="E53" s="133">
        <v>0.33154751865750298</v>
      </c>
      <c r="F53" s="133">
        <v>0.35256695016835399</v>
      </c>
      <c r="G53" s="132">
        <v>0.45741827742607799</v>
      </c>
      <c r="H53" s="132">
        <v>0.45749244062426597</v>
      </c>
      <c r="I53" s="64"/>
      <c r="J53" s="110"/>
    </row>
    <row r="54" spans="1:14" x14ac:dyDescent="0.25">
      <c r="A54" s="27"/>
      <c r="B54" s="114" t="s">
        <v>57</v>
      </c>
      <c r="C54" s="132">
        <v>0.36003642107134498</v>
      </c>
      <c r="D54" s="132">
        <v>0.37513644889612602</v>
      </c>
      <c r="E54" s="134">
        <v>0.39707565285869201</v>
      </c>
      <c r="F54" s="134">
        <v>0.42059761582184302</v>
      </c>
      <c r="G54" s="132">
        <v>0.51906373799347705</v>
      </c>
      <c r="H54" s="132">
        <v>0.519119822125236</v>
      </c>
      <c r="I54" s="110"/>
      <c r="J54" s="110"/>
    </row>
    <row r="55" spans="1:14" x14ac:dyDescent="0.25">
      <c r="A55" s="27"/>
      <c r="B55" s="114" t="s">
        <v>62</v>
      </c>
      <c r="C55" s="132">
        <v>0.25681151587453299</v>
      </c>
      <c r="D55" s="132">
        <v>0.28945061577593501</v>
      </c>
      <c r="E55" s="132">
        <v>0.338264330427267</v>
      </c>
      <c r="F55" s="132">
        <v>0.35767519854670798</v>
      </c>
      <c r="G55" s="132">
        <v>0.45769706520923398</v>
      </c>
      <c r="H55" s="132">
        <v>0.45778634329883799</v>
      </c>
      <c r="I55" s="110"/>
      <c r="J55" s="110"/>
    </row>
    <row r="56" spans="1:14" x14ac:dyDescent="0.25">
      <c r="A56" s="27"/>
      <c r="B56" s="114" t="s">
        <v>131</v>
      </c>
      <c r="C56" s="132">
        <v>0.27472701711362202</v>
      </c>
      <c r="D56" s="132">
        <v>0.289792426697566</v>
      </c>
      <c r="E56" s="132">
        <v>0.306003205050703</v>
      </c>
      <c r="F56" s="132">
        <v>0.32341995177036198</v>
      </c>
      <c r="G56" s="132">
        <v>0.42307328750711698</v>
      </c>
      <c r="H56" s="132">
        <v>0.423139235052439</v>
      </c>
      <c r="I56" s="110"/>
      <c r="J56" s="110"/>
      <c r="L56" s="116"/>
      <c r="M56" s="116"/>
      <c r="N56" s="116"/>
    </row>
    <row r="57" spans="1:14" x14ac:dyDescent="0.25">
      <c r="A57" s="27"/>
      <c r="B57" s="114" t="s">
        <v>63</v>
      </c>
      <c r="C57" s="132">
        <v>0.31447321986927201</v>
      </c>
      <c r="D57" s="132">
        <v>0.33952468503463901</v>
      </c>
      <c r="E57" s="132">
        <v>0.38184396874917298</v>
      </c>
      <c r="F57" s="132">
        <v>0.40426463335568402</v>
      </c>
      <c r="G57" s="132">
        <v>0.50330480762540897</v>
      </c>
      <c r="H57" s="132">
        <v>0.50337530608337</v>
      </c>
      <c r="I57" s="110"/>
      <c r="J57" s="110"/>
      <c r="L57" s="116"/>
      <c r="M57" s="116"/>
      <c r="N57" s="116"/>
    </row>
    <row r="58" spans="1:14" ht="30" customHeight="1" x14ac:dyDescent="0.25">
      <c r="A58" s="27" t="s">
        <v>14</v>
      </c>
      <c r="B58" s="61" t="s">
        <v>113</v>
      </c>
      <c r="C58" s="132">
        <v>0.42211183327484803</v>
      </c>
      <c r="D58" s="132">
        <v>0.43549202932428099</v>
      </c>
      <c r="E58" s="132">
        <v>0.44259487696565297</v>
      </c>
      <c r="F58" s="132">
        <v>0.484020552206466</v>
      </c>
      <c r="G58" s="132">
        <v>0.64128247484607304</v>
      </c>
      <c r="H58" s="132">
        <v>0.64128730182567095</v>
      </c>
      <c r="I58" s="110"/>
      <c r="J58" s="110"/>
      <c r="L58" s="116"/>
      <c r="M58" s="116"/>
      <c r="N58" s="116"/>
    </row>
    <row r="59" spans="1:14" ht="36" customHeight="1" x14ac:dyDescent="0.25">
      <c r="A59" s="27" t="s">
        <v>15</v>
      </c>
      <c r="B59" s="35" t="s">
        <v>115</v>
      </c>
      <c r="C59" s="132">
        <v>0.60553761663980898</v>
      </c>
      <c r="D59" s="132">
        <v>0.611412225629686</v>
      </c>
      <c r="E59" s="132">
        <v>0.60740336879219703</v>
      </c>
      <c r="F59" s="132">
        <v>0.65051282851888603</v>
      </c>
      <c r="G59" s="132">
        <v>0.65051282851888603</v>
      </c>
      <c r="H59" s="132">
        <v>0.65051282851888603</v>
      </c>
      <c r="I59" s="110"/>
      <c r="J59" s="110"/>
    </row>
    <row r="60" spans="1:14" x14ac:dyDescent="0.25">
      <c r="A60" s="27"/>
      <c r="B60" s="114" t="s">
        <v>55</v>
      </c>
      <c r="C60" s="132">
        <v>0.56674513715007702</v>
      </c>
      <c r="D60" s="132">
        <v>0.57960798454316798</v>
      </c>
      <c r="E60" s="132">
        <v>0.59335696498522805</v>
      </c>
      <c r="F60" s="132">
        <v>0.651083531298566</v>
      </c>
      <c r="G60" s="132">
        <v>0.651083531298566</v>
      </c>
      <c r="H60" s="132">
        <v>0.651083531298566</v>
      </c>
      <c r="I60" s="110"/>
      <c r="J60" s="110"/>
    </row>
    <row r="61" spans="1:14" x14ac:dyDescent="0.25">
      <c r="A61" s="27"/>
      <c r="B61" s="114" t="s">
        <v>60</v>
      </c>
      <c r="C61" s="132">
        <v>0.62645353461812703</v>
      </c>
      <c r="D61" s="132">
        <v>0.626656929023368</v>
      </c>
      <c r="E61" s="132">
        <v>0.61306838373921102</v>
      </c>
      <c r="F61" s="132">
        <v>0.65072183003150197</v>
      </c>
      <c r="G61" s="132">
        <v>0.65072183003150197</v>
      </c>
      <c r="H61" s="132">
        <v>0.65072183003150197</v>
      </c>
      <c r="I61" s="110"/>
      <c r="J61" s="110"/>
    </row>
    <row r="62" spans="1:14" x14ac:dyDescent="0.25">
      <c r="A62" s="27"/>
      <c r="B62" s="114" t="s">
        <v>57</v>
      </c>
      <c r="C62" s="132">
        <v>0.60374820230788295</v>
      </c>
      <c r="D62" s="132">
        <v>0.61020813981043298</v>
      </c>
      <c r="E62" s="132">
        <v>0.60516354086470603</v>
      </c>
      <c r="F62" s="132">
        <v>0.65240260248911597</v>
      </c>
      <c r="G62" s="132">
        <v>0.65240260248911597</v>
      </c>
      <c r="H62" s="132">
        <v>0.65240260248911597</v>
      </c>
      <c r="I62" s="110"/>
      <c r="J62" s="110"/>
    </row>
    <row r="63" spans="1:14" x14ac:dyDescent="0.25">
      <c r="A63" s="27"/>
      <c r="B63" s="114" t="s">
        <v>62</v>
      </c>
      <c r="C63" s="132">
        <v>0.60804964375399595</v>
      </c>
      <c r="D63" s="132">
        <v>0.61340153659839802</v>
      </c>
      <c r="E63" s="132">
        <v>0.61075141098198105</v>
      </c>
      <c r="F63" s="132">
        <v>0.64862084759841898</v>
      </c>
      <c r="G63" s="132">
        <v>0.64862084759841898</v>
      </c>
      <c r="H63" s="132">
        <v>0.64862084759841898</v>
      </c>
      <c r="I63" s="110"/>
      <c r="J63" s="110"/>
    </row>
    <row r="64" spans="1:14" x14ac:dyDescent="0.25">
      <c r="A64" s="27"/>
      <c r="B64" s="114" t="s">
        <v>131</v>
      </c>
      <c r="C64" s="132">
        <v>0.58607549443463702</v>
      </c>
      <c r="D64" s="132">
        <v>0.59136212624584705</v>
      </c>
      <c r="E64" s="132">
        <v>0.60006330964350996</v>
      </c>
      <c r="F64" s="132">
        <v>0.63561123482382098</v>
      </c>
      <c r="G64" s="132">
        <v>0.63561123482382098</v>
      </c>
      <c r="H64" s="132">
        <v>0.63561123482382098</v>
      </c>
      <c r="I64" s="110"/>
      <c r="J64" s="110"/>
    </row>
    <row r="65" spans="1:14" x14ac:dyDescent="0.25">
      <c r="A65" s="27"/>
      <c r="B65" s="114" t="s">
        <v>63</v>
      </c>
      <c r="C65" s="132">
        <v>0.60694958728939596</v>
      </c>
      <c r="D65" s="132">
        <v>0.61307824761412</v>
      </c>
      <c r="E65" s="132">
        <v>0.60853683990816099</v>
      </c>
      <c r="F65" s="132">
        <v>0.65295456266635599</v>
      </c>
      <c r="G65" s="132">
        <v>0.65295456266635599</v>
      </c>
      <c r="H65" s="132">
        <v>0.65295456266635599</v>
      </c>
      <c r="I65" s="110"/>
      <c r="J65" s="110"/>
      <c r="L65" s="116"/>
      <c r="M65" s="116"/>
      <c r="N65" s="116"/>
    </row>
    <row r="66" spans="1:14" ht="33.75" customHeight="1" x14ac:dyDescent="0.25">
      <c r="A66" s="27" t="s">
        <v>15</v>
      </c>
      <c r="B66" s="35" t="s">
        <v>112</v>
      </c>
      <c r="C66" s="132">
        <v>0.75030210662737096</v>
      </c>
      <c r="D66" s="132">
        <v>0.75640697945181301</v>
      </c>
      <c r="E66" s="132">
        <v>0.75626756484242597</v>
      </c>
      <c r="F66" s="132">
        <v>0.77362752880097796</v>
      </c>
      <c r="G66" s="132">
        <v>0.77362752880097796</v>
      </c>
      <c r="H66" s="132">
        <v>0.77362752880097796</v>
      </c>
      <c r="I66" s="110"/>
      <c r="J66" s="110"/>
      <c r="L66" s="116"/>
      <c r="M66" s="116"/>
      <c r="N66" s="116"/>
    </row>
    <row r="67" spans="1:14" ht="30" customHeight="1" x14ac:dyDescent="0.25">
      <c r="A67" s="27" t="s">
        <v>16</v>
      </c>
      <c r="B67" s="108" t="s">
        <v>148</v>
      </c>
      <c r="C67" s="2">
        <v>10.372683</v>
      </c>
      <c r="D67" s="2">
        <v>11.098433999999999</v>
      </c>
      <c r="E67" s="2">
        <v>12.163397</v>
      </c>
      <c r="F67" s="2">
        <v>12.323995999999999</v>
      </c>
      <c r="G67" s="2">
        <v>13.656317</v>
      </c>
      <c r="H67" s="2">
        <v>14.086904000000001</v>
      </c>
      <c r="I67" s="2"/>
      <c r="J67" s="2"/>
      <c r="L67" s="116"/>
      <c r="M67" s="116"/>
      <c r="N67" s="116"/>
    </row>
    <row r="68" spans="1:14" x14ac:dyDescent="0.25">
      <c r="A68" s="125"/>
      <c r="B68" s="52" t="s">
        <v>55</v>
      </c>
      <c r="C68" s="2">
        <v>13.479564999999999</v>
      </c>
      <c r="D68" s="2">
        <v>14.601495</v>
      </c>
      <c r="E68" s="2">
        <v>16.04363</v>
      </c>
      <c r="F68" s="2">
        <v>16.195423000000002</v>
      </c>
      <c r="G68" s="2">
        <v>18.294459</v>
      </c>
      <c r="H68" s="2">
        <v>19.218973999999999</v>
      </c>
      <c r="I68" s="2"/>
      <c r="J68" s="2"/>
    </row>
    <row r="69" spans="1:14" x14ac:dyDescent="0.25">
      <c r="A69" s="125"/>
      <c r="B69" s="52" t="s">
        <v>60</v>
      </c>
      <c r="C69" s="2">
        <v>8.7226689999999998</v>
      </c>
      <c r="D69" s="2">
        <v>9.4588400000000004</v>
      </c>
      <c r="E69" s="2">
        <v>10.634121</v>
      </c>
      <c r="F69" s="2">
        <v>10.798190999999999</v>
      </c>
      <c r="G69" s="2">
        <v>11.828336</v>
      </c>
      <c r="H69" s="2">
        <v>12.064256</v>
      </c>
      <c r="I69" s="2"/>
      <c r="J69" s="2"/>
    </row>
    <row r="70" spans="1:14" x14ac:dyDescent="0.25">
      <c r="A70" s="125"/>
      <c r="B70" s="52" t="s">
        <v>57</v>
      </c>
      <c r="C70" s="2">
        <v>11.278233999999999</v>
      </c>
      <c r="D70" s="2">
        <v>11.900551999999999</v>
      </c>
      <c r="E70" s="2">
        <v>12.670382</v>
      </c>
      <c r="F70" s="2">
        <v>12.853781</v>
      </c>
      <c r="G70" s="2">
        <v>14.346328</v>
      </c>
      <c r="H70" s="2">
        <v>14.773764</v>
      </c>
      <c r="I70" s="2"/>
      <c r="J70" s="2"/>
    </row>
    <row r="71" spans="1:14" x14ac:dyDescent="0.25">
      <c r="A71" s="125"/>
      <c r="B71" s="52" t="s">
        <v>62</v>
      </c>
      <c r="C71" s="2">
        <v>9.3251899999999992</v>
      </c>
      <c r="D71" s="2">
        <v>10.132224000000001</v>
      </c>
      <c r="E71" s="2">
        <v>11.455766000000001</v>
      </c>
      <c r="F71" s="2">
        <v>11.584542000000001</v>
      </c>
      <c r="G71" s="2">
        <v>12.693227</v>
      </c>
      <c r="H71" s="2">
        <v>13.128213000000001</v>
      </c>
      <c r="I71" s="2"/>
      <c r="J71" s="2"/>
    </row>
    <row r="72" spans="1:14" x14ac:dyDescent="0.25">
      <c r="A72" s="125"/>
      <c r="B72" s="52" t="s">
        <v>131</v>
      </c>
      <c r="C72" s="2">
        <v>7.3521970000000003</v>
      </c>
      <c r="D72" s="2">
        <v>7.8377090000000003</v>
      </c>
      <c r="E72" s="2">
        <v>9.1368390000000002</v>
      </c>
      <c r="F72" s="2">
        <v>9.1147989999999997</v>
      </c>
      <c r="G72" s="2">
        <v>9.6639700000000008</v>
      </c>
      <c r="H72" s="2">
        <v>9.9415790000000008</v>
      </c>
      <c r="I72" s="2"/>
      <c r="J72" s="2"/>
    </row>
    <row r="73" spans="1:14" x14ac:dyDescent="0.25">
      <c r="A73" s="24"/>
      <c r="B73" s="114" t="s">
        <v>63</v>
      </c>
      <c r="C73" s="2">
        <v>10.558051000000001</v>
      </c>
      <c r="D73" s="2">
        <v>11.326838</v>
      </c>
      <c r="E73" s="2">
        <v>12.587249999999999</v>
      </c>
      <c r="F73" s="2">
        <v>12.773427</v>
      </c>
      <c r="G73" s="2">
        <v>14.215424000000001</v>
      </c>
      <c r="H73" s="2">
        <v>14.667434999999999</v>
      </c>
      <c r="I73" s="2"/>
      <c r="J73" s="2"/>
    </row>
    <row r="74" spans="1:14" ht="15" customHeight="1" x14ac:dyDescent="0.25">
      <c r="A74" s="12" t="s">
        <v>17</v>
      </c>
      <c r="B74" s="100" t="s">
        <v>68</v>
      </c>
      <c r="C74" s="102"/>
      <c r="D74" s="102"/>
      <c r="E74" s="102"/>
      <c r="F74" s="102"/>
      <c r="G74" s="102"/>
      <c r="H74" s="102"/>
      <c r="I74" s="102"/>
      <c r="J74" s="102"/>
      <c r="L74" s="116"/>
      <c r="M74" s="116"/>
      <c r="N74" s="116"/>
    </row>
    <row r="75" spans="1:14" x14ac:dyDescent="0.25">
      <c r="B75" s="112" t="s">
        <v>121</v>
      </c>
      <c r="C75" s="123">
        <f>summary_emfac_2014!B7*2000/PM_ABM14.0.0!C4</f>
        <v>1.4712859561341688E-2</v>
      </c>
      <c r="D75" s="123">
        <f>summary_emfac_2014!C7*2000/PM_ABM14.0.0!D4</f>
        <v>1.0172163717206905E-2</v>
      </c>
      <c r="E75" s="123">
        <f>summary_emfac_2014!D7*2000/PM_ABM14.0.0!E4</f>
        <v>5.7056156697222003E-3</v>
      </c>
      <c r="F75" s="123">
        <f>summary_emfac_2014!E7*2000/PM_ABM14.0.0!F4</f>
        <v>5.6626361049484436E-3</v>
      </c>
      <c r="G75" s="123">
        <f>summary_emfac_2014!F7*2000/PM_ABM14.0.0!G4</f>
        <v>5.5885215775998897E-3</v>
      </c>
      <c r="H75" s="123">
        <f>summary_emfac_2014!G7*2000/PM_ABM14.0.0!H4</f>
        <v>5.3993050096131758E-3</v>
      </c>
      <c r="I75" s="88"/>
      <c r="J75" s="88"/>
    </row>
    <row r="76" spans="1:14" x14ac:dyDescent="0.25">
      <c r="B76" s="112" t="s">
        <v>64</v>
      </c>
      <c r="C76" s="123">
        <f>summary_emfac_2014!B8*2000/PM_ABM14.0.0!C4</f>
        <v>3.0467857775841854E-2</v>
      </c>
      <c r="D76" s="123">
        <f>summary_emfac_2014!C8*2000/PM_ABM14.0.0!D4</f>
        <v>1.9796046575201742E-2</v>
      </c>
      <c r="E76" s="123">
        <f>summary_emfac_2014!D8*2000/PM_ABM14.0.0!E4</f>
        <v>8.5924476155138044E-3</v>
      </c>
      <c r="F76" s="123">
        <f>summary_emfac_2014!E8*2000/PM_ABM14.0.0!F4</f>
        <v>8.1953314940981115E-3</v>
      </c>
      <c r="G76" s="123">
        <f>summary_emfac_2014!F8*2000/PM_ABM14.0.0!G4</f>
        <v>8.239645066209729E-3</v>
      </c>
      <c r="H76" s="123">
        <f>summary_emfac_2014!G8*2000/PM_ABM14.0.0!H4</f>
        <v>8.2473347351131789E-3</v>
      </c>
      <c r="I76" s="88"/>
      <c r="J76" s="88"/>
    </row>
    <row r="77" spans="1:14" x14ac:dyDescent="0.25">
      <c r="A77" s="124"/>
      <c r="B77" s="108" t="s">
        <v>72</v>
      </c>
      <c r="C77" s="130">
        <f>summary_emfac_2014!B11*2000/PM_ABM14.0.0!C4</f>
        <v>1.6074669135154288E-3</v>
      </c>
      <c r="D77" s="130">
        <f>summary_emfac_2014!C11*2000/PM_ABM14.0.0!D4</f>
        <v>1.3581621190618992E-3</v>
      </c>
      <c r="E77" s="130">
        <f>summary_emfac_2014!D11*2000/PM_ABM14.0.0!E4</f>
        <v>1.2353551859294531E-3</v>
      </c>
      <c r="F77" s="130">
        <f>summary_emfac_2014!E11*2000/PM_ABM14.0.0!F4</f>
        <v>1.2349796963325175E-3</v>
      </c>
      <c r="G77" s="130">
        <f>summary_emfac_2014!F11*2000/PM_ABM14.0.0!G4</f>
        <v>1.2232679226089776E-3</v>
      </c>
      <c r="H77" s="130">
        <f>summary_emfac_2014!G11*2000/PM_ABM14.0.0!H4</f>
        <v>1.1816157239030621E-3</v>
      </c>
      <c r="I77" s="88"/>
      <c r="J77" s="88"/>
      <c r="L77" s="14"/>
      <c r="M77" s="14"/>
      <c r="N77" s="14"/>
    </row>
    <row r="78" spans="1:14" ht="30" customHeight="1" x14ac:dyDescent="0.25">
      <c r="A78" s="95" t="s">
        <v>18</v>
      </c>
      <c r="B78" s="67" t="s">
        <v>104</v>
      </c>
      <c r="C78" s="94"/>
      <c r="D78" s="94"/>
      <c r="E78" s="94"/>
      <c r="F78" s="94"/>
      <c r="G78" s="94"/>
      <c r="H78" s="94"/>
      <c r="I78" s="94"/>
      <c r="J78" s="94"/>
    </row>
    <row r="79" spans="1:14" x14ac:dyDescent="0.25">
      <c r="A79" s="49"/>
      <c r="B79" s="96" t="s">
        <v>23</v>
      </c>
      <c r="C79" s="104"/>
      <c r="D79" s="104"/>
      <c r="E79" s="104"/>
      <c r="F79" s="104"/>
      <c r="G79" s="104"/>
      <c r="H79" s="104"/>
      <c r="I79" s="104"/>
      <c r="J79" s="104"/>
      <c r="L79" s="101"/>
      <c r="M79" s="101"/>
      <c r="N79" s="101"/>
    </row>
    <row r="80" spans="1:14" x14ac:dyDescent="0.25">
      <c r="A80" s="49"/>
      <c r="B80" s="96" t="s">
        <v>149</v>
      </c>
      <c r="C80" s="104"/>
      <c r="D80" s="104"/>
      <c r="E80" s="104"/>
      <c r="F80" s="104"/>
      <c r="G80" s="104"/>
      <c r="H80" s="104"/>
      <c r="I80" s="104"/>
      <c r="J80" s="104"/>
      <c r="L80" s="101"/>
      <c r="M80" s="101"/>
      <c r="N80" s="101"/>
    </row>
    <row r="81" spans="1:10" ht="30" customHeight="1" x14ac:dyDescent="0.25">
      <c r="A81" s="15" t="s">
        <v>18</v>
      </c>
      <c r="B81" s="89" t="s">
        <v>107</v>
      </c>
      <c r="C81" s="60"/>
      <c r="D81" s="60"/>
      <c r="E81" s="60"/>
      <c r="F81" s="60"/>
      <c r="G81" s="60"/>
      <c r="H81" s="60"/>
      <c r="I81" s="60"/>
      <c r="J81" s="60"/>
    </row>
    <row r="82" spans="1:10" x14ac:dyDescent="0.25">
      <c r="A82" s="15"/>
      <c r="B82" s="29" t="s">
        <v>23</v>
      </c>
      <c r="C82" s="60"/>
      <c r="D82" s="60"/>
      <c r="E82" s="60"/>
      <c r="F82" s="60"/>
      <c r="G82" s="60"/>
      <c r="H82" s="60"/>
      <c r="I82" s="60"/>
      <c r="J82" s="60"/>
    </row>
    <row r="83" spans="1:10" x14ac:dyDescent="0.25">
      <c r="A83" s="15"/>
      <c r="B83" s="29" t="s">
        <v>149</v>
      </c>
      <c r="C83" s="60"/>
      <c r="D83" s="60"/>
      <c r="E83" s="60"/>
      <c r="F83" s="60"/>
      <c r="G83" s="60"/>
      <c r="H83" s="60"/>
      <c r="I83" s="60"/>
      <c r="J83" s="60"/>
    </row>
    <row r="84" spans="1:10" ht="30" customHeight="1" x14ac:dyDescent="0.25">
      <c r="A84" s="15" t="s">
        <v>18</v>
      </c>
      <c r="B84" s="89" t="s">
        <v>110</v>
      </c>
      <c r="C84" s="60"/>
      <c r="D84" s="60"/>
      <c r="E84" s="60"/>
      <c r="F84" s="60"/>
      <c r="G84" s="60"/>
      <c r="H84" s="60"/>
      <c r="I84" s="60"/>
      <c r="J84" s="60"/>
    </row>
    <row r="85" spans="1:10" x14ac:dyDescent="0.25">
      <c r="A85" s="15"/>
      <c r="B85" s="29" t="s">
        <v>23</v>
      </c>
      <c r="C85" s="60"/>
      <c r="D85" s="60"/>
      <c r="E85" s="60"/>
      <c r="F85" s="60"/>
      <c r="G85" s="60"/>
      <c r="H85" s="60"/>
      <c r="I85" s="60"/>
      <c r="J85" s="60"/>
    </row>
    <row r="86" spans="1:10" x14ac:dyDescent="0.25">
      <c r="A86" s="15"/>
      <c r="B86" s="29" t="s">
        <v>149</v>
      </c>
      <c r="C86" s="60"/>
      <c r="D86" s="60"/>
      <c r="E86" s="60"/>
      <c r="F86" s="60"/>
      <c r="G86" s="60"/>
      <c r="H86" s="60"/>
      <c r="I86" s="60"/>
      <c r="J86" s="60"/>
    </row>
    <row r="87" spans="1:10" ht="30" customHeight="1" x14ac:dyDescent="0.25">
      <c r="A87" s="15" t="s">
        <v>18</v>
      </c>
      <c r="B87" s="89" t="s">
        <v>105</v>
      </c>
      <c r="C87" s="60"/>
      <c r="D87" s="60"/>
      <c r="E87" s="60"/>
      <c r="F87" s="60"/>
      <c r="G87" s="60"/>
      <c r="H87" s="60"/>
      <c r="I87" s="60"/>
      <c r="J87" s="60"/>
    </row>
    <row r="88" spans="1:10" x14ac:dyDescent="0.25">
      <c r="A88" s="15"/>
      <c r="B88" s="29" t="s">
        <v>23</v>
      </c>
      <c r="C88" s="60"/>
      <c r="D88" s="60"/>
      <c r="E88" s="60"/>
      <c r="F88" s="60"/>
      <c r="G88" s="60"/>
      <c r="H88" s="60"/>
      <c r="I88" s="60"/>
      <c r="J88" s="60"/>
    </row>
    <row r="89" spans="1:10" x14ac:dyDescent="0.25">
      <c r="A89" s="15"/>
      <c r="B89" s="29" t="s">
        <v>149</v>
      </c>
      <c r="C89" s="60"/>
      <c r="D89" s="60"/>
      <c r="E89" s="60"/>
      <c r="F89" s="60"/>
      <c r="G89" s="60"/>
      <c r="H89" s="60"/>
      <c r="I89" s="60"/>
      <c r="J89" s="60"/>
    </row>
    <row r="90" spans="1:10" ht="30" customHeight="1" x14ac:dyDescent="0.25">
      <c r="A90" s="15" t="s">
        <v>18</v>
      </c>
      <c r="B90" s="89" t="s">
        <v>108</v>
      </c>
      <c r="C90" s="60"/>
      <c r="D90" s="60"/>
      <c r="E90" s="60"/>
      <c r="F90" s="60"/>
      <c r="G90" s="60"/>
      <c r="H90" s="60"/>
      <c r="I90" s="60"/>
      <c r="J90" s="60"/>
    </row>
    <row r="91" spans="1:10" x14ac:dyDescent="0.25">
      <c r="A91" s="15"/>
      <c r="B91" s="29" t="s">
        <v>23</v>
      </c>
      <c r="C91" s="60"/>
      <c r="D91" s="60"/>
      <c r="E91" s="60"/>
      <c r="F91" s="60"/>
      <c r="G91" s="60"/>
      <c r="H91" s="60"/>
      <c r="I91" s="60"/>
      <c r="J91" s="60"/>
    </row>
    <row r="92" spans="1:10" x14ac:dyDescent="0.25">
      <c r="A92" s="15"/>
      <c r="B92" s="29" t="s">
        <v>149</v>
      </c>
      <c r="C92" s="60"/>
      <c r="D92" s="60"/>
      <c r="E92" s="60"/>
      <c r="F92" s="60"/>
      <c r="G92" s="60"/>
      <c r="H92" s="60"/>
      <c r="I92" s="60"/>
      <c r="J92" s="60"/>
    </row>
    <row r="93" spans="1:10" ht="30" customHeight="1" x14ac:dyDescent="0.25">
      <c r="A93" s="15" t="s">
        <v>18</v>
      </c>
      <c r="B93" s="89" t="s">
        <v>106</v>
      </c>
      <c r="C93" s="60"/>
      <c r="D93" s="60"/>
      <c r="E93" s="60"/>
      <c r="F93" s="60"/>
      <c r="G93" s="60"/>
      <c r="H93" s="60"/>
      <c r="I93" s="60"/>
      <c r="J93" s="60"/>
    </row>
    <row r="94" spans="1:10" x14ac:dyDescent="0.25">
      <c r="A94" s="15"/>
      <c r="B94" s="29" t="s">
        <v>23</v>
      </c>
      <c r="C94" s="60"/>
      <c r="D94" s="60"/>
      <c r="E94" s="60"/>
      <c r="F94" s="60"/>
      <c r="G94" s="60"/>
      <c r="H94" s="60"/>
      <c r="I94" s="60"/>
      <c r="J94" s="60"/>
    </row>
    <row r="95" spans="1:10" x14ac:dyDescent="0.25">
      <c r="A95" s="15"/>
      <c r="B95" s="29" t="s">
        <v>149</v>
      </c>
      <c r="C95" s="6"/>
      <c r="D95" s="6"/>
      <c r="E95" s="6"/>
      <c r="F95" s="6"/>
      <c r="G95" s="6"/>
      <c r="H95" s="6"/>
      <c r="I95" s="6"/>
      <c r="J95" s="6"/>
    </row>
    <row r="96" spans="1:10" ht="30" customHeight="1" x14ac:dyDescent="0.25">
      <c r="A96" s="15" t="s">
        <v>18</v>
      </c>
      <c r="B96" s="89" t="s">
        <v>109</v>
      </c>
      <c r="C96" s="60"/>
      <c r="D96" s="60"/>
      <c r="E96" s="60"/>
      <c r="F96" s="60"/>
      <c r="G96" s="60"/>
      <c r="H96" s="60"/>
      <c r="I96" s="60"/>
      <c r="J96" s="60"/>
    </row>
    <row r="97" spans="1:10" x14ac:dyDescent="0.25">
      <c r="A97" s="15"/>
      <c r="B97" s="29" t="s">
        <v>23</v>
      </c>
      <c r="C97" s="60"/>
      <c r="D97" s="60"/>
      <c r="E97" s="60"/>
      <c r="F97" s="60"/>
      <c r="G97" s="60"/>
      <c r="H97" s="60"/>
      <c r="I97" s="60"/>
      <c r="J97" s="60"/>
    </row>
    <row r="98" spans="1:10" x14ac:dyDescent="0.25">
      <c r="A98" s="15"/>
      <c r="B98" s="29" t="s">
        <v>149</v>
      </c>
      <c r="C98" s="6"/>
      <c r="D98" s="6"/>
      <c r="E98" s="6"/>
      <c r="F98" s="6"/>
      <c r="G98" s="6"/>
      <c r="H98" s="6"/>
      <c r="I98" s="6"/>
      <c r="J98" s="6"/>
    </row>
    <row r="99" spans="1:10" x14ac:dyDescent="0.25">
      <c r="A99" s="15" t="s">
        <v>19</v>
      </c>
      <c r="B99" s="89" t="s">
        <v>97</v>
      </c>
      <c r="C99" s="47"/>
      <c r="D99" s="47"/>
      <c r="E99" s="47"/>
      <c r="F99" s="47"/>
      <c r="G99" s="47"/>
      <c r="H99" s="47"/>
      <c r="I99" s="47"/>
      <c r="J99" s="47"/>
    </row>
    <row r="100" spans="1:10" x14ac:dyDescent="0.25">
      <c r="A100" s="15"/>
      <c r="B100" s="29" t="s">
        <v>44</v>
      </c>
      <c r="C100" s="104"/>
      <c r="D100" s="104"/>
      <c r="E100" s="104"/>
      <c r="F100" s="104"/>
      <c r="G100" s="104"/>
      <c r="H100" s="104"/>
      <c r="I100" s="104"/>
      <c r="J100" s="104"/>
    </row>
    <row r="101" spans="1:10" x14ac:dyDescent="0.25">
      <c r="A101" s="15"/>
      <c r="B101" s="29" t="s">
        <v>149</v>
      </c>
      <c r="C101" s="104"/>
      <c r="D101" s="104"/>
      <c r="E101" s="104"/>
      <c r="F101" s="104"/>
      <c r="G101" s="104"/>
      <c r="H101" s="104"/>
      <c r="I101" s="104"/>
      <c r="J101" s="104"/>
    </row>
    <row r="102" spans="1:10" ht="30" customHeight="1" x14ac:dyDescent="0.25">
      <c r="A102" s="15" t="s">
        <v>19</v>
      </c>
      <c r="B102" s="89" t="s">
        <v>98</v>
      </c>
      <c r="C102" s="60"/>
      <c r="D102" s="60"/>
      <c r="E102" s="60"/>
      <c r="F102" s="60"/>
      <c r="G102" s="60"/>
      <c r="H102" s="60"/>
      <c r="I102" s="60"/>
      <c r="J102" s="60"/>
    </row>
    <row r="103" spans="1:10" x14ac:dyDescent="0.25">
      <c r="A103" s="15"/>
      <c r="B103" s="29" t="s">
        <v>44</v>
      </c>
      <c r="C103" s="60"/>
      <c r="D103" s="60"/>
      <c r="E103" s="60"/>
      <c r="F103" s="60"/>
      <c r="G103" s="60"/>
      <c r="H103" s="60"/>
      <c r="I103" s="60"/>
      <c r="J103" s="60"/>
    </row>
    <row r="104" spans="1:10" x14ac:dyDescent="0.25">
      <c r="A104" s="15"/>
      <c r="B104" s="29" t="s">
        <v>149</v>
      </c>
      <c r="C104" s="60"/>
      <c r="D104" s="60"/>
      <c r="E104" s="60"/>
      <c r="F104" s="60"/>
      <c r="G104" s="60"/>
      <c r="H104" s="60"/>
      <c r="I104" s="60"/>
      <c r="J104" s="60"/>
    </row>
    <row r="105" spans="1:10" ht="30" customHeight="1" x14ac:dyDescent="0.25">
      <c r="A105" s="15" t="s">
        <v>19</v>
      </c>
      <c r="B105" s="89" t="s">
        <v>101</v>
      </c>
      <c r="C105" s="60"/>
      <c r="D105" s="60"/>
      <c r="E105" s="60"/>
      <c r="F105" s="60"/>
      <c r="G105" s="60"/>
      <c r="H105" s="60"/>
      <c r="I105" s="60"/>
      <c r="J105" s="60"/>
    </row>
    <row r="106" spans="1:10" x14ac:dyDescent="0.25">
      <c r="A106" s="15"/>
      <c r="B106" s="29" t="s">
        <v>44</v>
      </c>
      <c r="C106" s="60"/>
      <c r="D106" s="60"/>
      <c r="E106" s="60"/>
      <c r="F106" s="60"/>
      <c r="G106" s="60"/>
      <c r="H106" s="60"/>
      <c r="I106" s="60"/>
      <c r="J106" s="60"/>
    </row>
    <row r="107" spans="1:10" x14ac:dyDescent="0.25">
      <c r="A107" s="15"/>
      <c r="B107" s="29" t="s">
        <v>149</v>
      </c>
      <c r="C107" s="60"/>
      <c r="D107" s="60"/>
      <c r="E107" s="60"/>
      <c r="F107" s="60"/>
      <c r="G107" s="60"/>
      <c r="H107" s="60"/>
      <c r="I107" s="60"/>
      <c r="J107" s="60"/>
    </row>
    <row r="108" spans="1:10" x14ac:dyDescent="0.25">
      <c r="A108" s="15" t="s">
        <v>19</v>
      </c>
      <c r="B108" s="89" t="s">
        <v>99</v>
      </c>
      <c r="C108" s="60"/>
      <c r="D108" s="60"/>
      <c r="E108" s="60"/>
      <c r="F108" s="60"/>
      <c r="G108" s="60"/>
      <c r="H108" s="60"/>
      <c r="I108" s="60"/>
      <c r="J108" s="60"/>
    </row>
    <row r="109" spans="1:10" x14ac:dyDescent="0.25">
      <c r="A109" s="15"/>
      <c r="B109" s="29" t="s">
        <v>44</v>
      </c>
      <c r="C109" s="60"/>
      <c r="D109" s="60"/>
      <c r="E109" s="60"/>
      <c r="F109" s="60"/>
      <c r="G109" s="60"/>
      <c r="H109" s="60"/>
      <c r="I109" s="60"/>
      <c r="J109" s="60"/>
    </row>
    <row r="110" spans="1:10" x14ac:dyDescent="0.25">
      <c r="A110" s="15"/>
      <c r="B110" s="29" t="s">
        <v>149</v>
      </c>
      <c r="C110" s="60"/>
      <c r="D110" s="60"/>
      <c r="E110" s="60"/>
      <c r="F110" s="60"/>
      <c r="G110" s="60"/>
      <c r="H110" s="60"/>
      <c r="I110" s="60"/>
      <c r="J110" s="60"/>
    </row>
    <row r="111" spans="1:10" ht="30" customHeight="1" x14ac:dyDescent="0.25">
      <c r="A111" s="15" t="s">
        <v>19</v>
      </c>
      <c r="B111" s="89" t="s">
        <v>102</v>
      </c>
      <c r="C111" s="60"/>
      <c r="D111" s="60"/>
      <c r="E111" s="60"/>
      <c r="F111" s="60"/>
      <c r="G111" s="60"/>
      <c r="H111" s="60"/>
      <c r="I111" s="60"/>
      <c r="J111" s="60"/>
    </row>
    <row r="112" spans="1:10" x14ac:dyDescent="0.25">
      <c r="A112" s="15"/>
      <c r="B112" s="29" t="s">
        <v>44</v>
      </c>
      <c r="C112" s="60"/>
      <c r="D112" s="60"/>
      <c r="E112" s="60"/>
      <c r="F112" s="60"/>
      <c r="G112" s="60"/>
      <c r="H112" s="60"/>
      <c r="I112" s="60"/>
      <c r="J112" s="60"/>
    </row>
    <row r="113" spans="1:10" x14ac:dyDescent="0.25">
      <c r="A113" s="15"/>
      <c r="B113" s="29" t="s">
        <v>149</v>
      </c>
      <c r="C113" s="60"/>
      <c r="D113" s="60"/>
      <c r="E113" s="60"/>
      <c r="F113" s="60"/>
      <c r="G113" s="60"/>
      <c r="H113" s="60"/>
      <c r="I113" s="60"/>
      <c r="J113" s="60"/>
    </row>
    <row r="114" spans="1:10" x14ac:dyDescent="0.25">
      <c r="A114" s="15" t="s">
        <v>19</v>
      </c>
      <c r="B114" s="89" t="s">
        <v>100</v>
      </c>
      <c r="C114" s="60"/>
      <c r="D114" s="60"/>
      <c r="E114" s="60"/>
      <c r="F114" s="60"/>
      <c r="G114" s="60"/>
      <c r="H114" s="60"/>
      <c r="I114" s="60"/>
      <c r="J114" s="60"/>
    </row>
    <row r="115" spans="1:10" x14ac:dyDescent="0.25">
      <c r="A115" s="15"/>
      <c r="B115" s="29" t="s">
        <v>44</v>
      </c>
      <c r="C115" s="60"/>
      <c r="D115" s="60"/>
      <c r="E115" s="60"/>
      <c r="F115" s="60"/>
      <c r="G115" s="60"/>
      <c r="H115" s="60"/>
      <c r="I115" s="60"/>
      <c r="J115" s="60"/>
    </row>
    <row r="116" spans="1:10" x14ac:dyDescent="0.25">
      <c r="A116" s="15"/>
      <c r="B116" s="29" t="s">
        <v>149</v>
      </c>
      <c r="C116" s="6"/>
      <c r="D116" s="6"/>
      <c r="E116" s="6"/>
      <c r="F116" s="6"/>
      <c r="G116" s="6"/>
      <c r="H116" s="6"/>
      <c r="I116" s="6"/>
      <c r="J116" s="6"/>
    </row>
    <row r="117" spans="1:10" x14ac:dyDescent="0.25">
      <c r="A117" s="15" t="s">
        <v>19</v>
      </c>
      <c r="B117" s="89" t="s">
        <v>103</v>
      </c>
      <c r="C117" s="60"/>
      <c r="D117" s="60"/>
      <c r="E117" s="60"/>
      <c r="F117" s="60"/>
      <c r="G117" s="60"/>
      <c r="H117" s="60"/>
      <c r="I117" s="60"/>
      <c r="J117" s="60"/>
    </row>
    <row r="118" spans="1:10" x14ac:dyDescent="0.25">
      <c r="A118" s="15"/>
      <c r="B118" s="29" t="s">
        <v>44</v>
      </c>
      <c r="C118" s="60"/>
      <c r="D118" s="60"/>
      <c r="E118" s="60"/>
      <c r="F118" s="60"/>
      <c r="G118" s="60"/>
      <c r="H118" s="60"/>
      <c r="I118" s="60"/>
      <c r="J118" s="60"/>
    </row>
    <row r="119" spans="1:10" x14ac:dyDescent="0.25">
      <c r="A119" s="15"/>
      <c r="B119" s="29" t="s">
        <v>149</v>
      </c>
      <c r="C119" s="6"/>
      <c r="D119" s="6"/>
      <c r="E119" s="6"/>
      <c r="F119" s="6"/>
      <c r="G119" s="6"/>
      <c r="H119" s="6"/>
      <c r="I119" s="6"/>
      <c r="J119" s="6"/>
    </row>
    <row r="120" spans="1:10" x14ac:dyDescent="0.25">
      <c r="A120" s="15" t="s">
        <v>19</v>
      </c>
      <c r="B120" s="89" t="s">
        <v>90</v>
      </c>
      <c r="C120" s="6"/>
      <c r="D120" s="6"/>
      <c r="E120" s="6"/>
      <c r="F120" s="6"/>
      <c r="G120" s="6"/>
      <c r="H120" s="6"/>
      <c r="I120" s="6"/>
      <c r="J120" s="6"/>
    </row>
    <row r="121" spans="1:10" x14ac:dyDescent="0.25">
      <c r="A121" s="15"/>
      <c r="B121" s="29" t="s">
        <v>44</v>
      </c>
      <c r="C121" s="104"/>
      <c r="D121" s="104"/>
      <c r="E121" s="104"/>
      <c r="F121" s="104"/>
      <c r="G121" s="104"/>
      <c r="H121" s="104"/>
      <c r="I121" s="104"/>
      <c r="J121" s="104"/>
    </row>
    <row r="122" spans="1:10" x14ac:dyDescent="0.25">
      <c r="A122" s="15"/>
      <c r="B122" s="29" t="s">
        <v>149</v>
      </c>
      <c r="C122" s="104"/>
      <c r="D122" s="104"/>
      <c r="E122" s="104"/>
      <c r="F122" s="104"/>
      <c r="G122" s="104"/>
      <c r="H122" s="104"/>
      <c r="I122" s="104"/>
      <c r="J122" s="104"/>
    </row>
    <row r="123" spans="1:10" ht="30" customHeight="1" x14ac:dyDescent="0.25">
      <c r="A123" s="15" t="s">
        <v>19</v>
      </c>
      <c r="B123" s="89" t="s">
        <v>91</v>
      </c>
      <c r="C123" s="60"/>
      <c r="D123" s="60"/>
      <c r="E123" s="60"/>
      <c r="F123" s="60"/>
      <c r="G123" s="60"/>
      <c r="H123" s="60"/>
      <c r="I123" s="60"/>
      <c r="J123" s="60"/>
    </row>
    <row r="124" spans="1:10" x14ac:dyDescent="0.25">
      <c r="A124" s="15"/>
      <c r="B124" s="29" t="s">
        <v>44</v>
      </c>
      <c r="C124" s="60"/>
      <c r="D124" s="60"/>
      <c r="E124" s="60"/>
      <c r="F124" s="60"/>
      <c r="G124" s="60"/>
      <c r="H124" s="60"/>
      <c r="I124" s="60"/>
      <c r="J124" s="60"/>
    </row>
    <row r="125" spans="1:10" x14ac:dyDescent="0.25">
      <c r="A125" s="15"/>
      <c r="B125" s="29" t="s">
        <v>149</v>
      </c>
      <c r="C125" s="60"/>
      <c r="D125" s="60"/>
      <c r="E125" s="60"/>
      <c r="F125" s="60"/>
      <c r="G125" s="60"/>
      <c r="H125" s="60"/>
      <c r="I125" s="60"/>
      <c r="J125" s="60"/>
    </row>
    <row r="126" spans="1:10" ht="30" customHeight="1" x14ac:dyDescent="0.25">
      <c r="A126" s="15" t="s">
        <v>19</v>
      </c>
      <c r="B126" s="89" t="s">
        <v>94</v>
      </c>
      <c r="C126" s="60"/>
      <c r="D126" s="60"/>
      <c r="E126" s="60"/>
      <c r="F126" s="60"/>
      <c r="G126" s="60"/>
      <c r="H126" s="60"/>
      <c r="I126" s="60"/>
      <c r="J126" s="60"/>
    </row>
    <row r="127" spans="1:10" x14ac:dyDescent="0.25">
      <c r="A127" s="15"/>
      <c r="B127" s="29" t="s">
        <v>44</v>
      </c>
      <c r="C127" s="60"/>
      <c r="D127" s="60"/>
      <c r="E127" s="60"/>
      <c r="F127" s="60"/>
      <c r="G127" s="60"/>
      <c r="H127" s="60"/>
      <c r="I127" s="60"/>
      <c r="J127" s="60"/>
    </row>
    <row r="128" spans="1:10" x14ac:dyDescent="0.25">
      <c r="A128" s="15"/>
      <c r="B128" s="29" t="s">
        <v>149</v>
      </c>
      <c r="C128" s="60"/>
      <c r="D128" s="60"/>
      <c r="E128" s="60"/>
      <c r="F128" s="60"/>
      <c r="G128" s="60"/>
      <c r="H128" s="60"/>
      <c r="I128" s="60"/>
      <c r="J128" s="60"/>
    </row>
    <row r="129" spans="1:10" ht="30" customHeight="1" x14ac:dyDescent="0.25">
      <c r="A129" s="15" t="s">
        <v>19</v>
      </c>
      <c r="B129" s="89" t="s">
        <v>92</v>
      </c>
      <c r="C129" s="60"/>
      <c r="D129" s="60"/>
      <c r="E129" s="60"/>
      <c r="F129" s="60"/>
      <c r="G129" s="60"/>
      <c r="H129" s="60"/>
      <c r="I129" s="60"/>
      <c r="J129" s="60"/>
    </row>
    <row r="130" spans="1:10" x14ac:dyDescent="0.25">
      <c r="A130" s="15"/>
      <c r="B130" s="29" t="s">
        <v>44</v>
      </c>
      <c r="C130" s="60"/>
      <c r="D130" s="60"/>
      <c r="E130" s="60"/>
      <c r="F130" s="60"/>
      <c r="G130" s="60"/>
      <c r="H130" s="60"/>
      <c r="I130" s="60"/>
      <c r="J130" s="60"/>
    </row>
    <row r="131" spans="1:10" x14ac:dyDescent="0.25">
      <c r="A131" s="15"/>
      <c r="B131" s="29" t="s">
        <v>149</v>
      </c>
      <c r="C131" s="60"/>
      <c r="D131" s="60"/>
      <c r="E131" s="60"/>
      <c r="F131" s="60"/>
      <c r="G131" s="60"/>
      <c r="H131" s="60"/>
      <c r="I131" s="60"/>
      <c r="J131" s="60"/>
    </row>
    <row r="132" spans="1:10" ht="30" customHeight="1" x14ac:dyDescent="0.25">
      <c r="A132" s="15" t="s">
        <v>19</v>
      </c>
      <c r="B132" s="89" t="s">
        <v>95</v>
      </c>
      <c r="C132" s="60"/>
      <c r="D132" s="60"/>
      <c r="E132" s="60"/>
      <c r="F132" s="60"/>
      <c r="G132" s="60"/>
      <c r="H132" s="60"/>
      <c r="I132" s="60"/>
      <c r="J132" s="60"/>
    </row>
    <row r="133" spans="1:10" x14ac:dyDescent="0.25">
      <c r="A133" s="15"/>
      <c r="B133" s="29" t="s">
        <v>44</v>
      </c>
      <c r="C133" s="60"/>
      <c r="D133" s="60"/>
      <c r="E133" s="60"/>
      <c r="F133" s="60"/>
      <c r="G133" s="60"/>
      <c r="H133" s="60"/>
      <c r="I133" s="60"/>
      <c r="J133" s="60"/>
    </row>
    <row r="134" spans="1:10" x14ac:dyDescent="0.25">
      <c r="A134" s="15"/>
      <c r="B134" s="29" t="s">
        <v>149</v>
      </c>
      <c r="C134" s="60"/>
      <c r="D134" s="60"/>
      <c r="E134" s="60"/>
      <c r="F134" s="60"/>
      <c r="G134" s="60"/>
      <c r="H134" s="60"/>
      <c r="I134" s="60"/>
      <c r="J134" s="60"/>
    </row>
    <row r="135" spans="1:10" ht="30" customHeight="1" x14ac:dyDescent="0.25">
      <c r="A135" s="15" t="s">
        <v>19</v>
      </c>
      <c r="B135" s="89" t="s">
        <v>93</v>
      </c>
      <c r="C135" s="60"/>
      <c r="D135" s="60"/>
      <c r="E135" s="60"/>
      <c r="F135" s="60"/>
      <c r="G135" s="60"/>
      <c r="H135" s="60"/>
      <c r="I135" s="60"/>
      <c r="J135" s="60"/>
    </row>
    <row r="136" spans="1:10" x14ac:dyDescent="0.25">
      <c r="A136" s="15"/>
      <c r="B136" s="29" t="s">
        <v>44</v>
      </c>
      <c r="C136" s="60"/>
      <c r="D136" s="60"/>
      <c r="E136" s="60"/>
      <c r="F136" s="60"/>
      <c r="G136" s="60"/>
      <c r="H136" s="60"/>
      <c r="I136" s="60"/>
      <c r="J136" s="60"/>
    </row>
    <row r="137" spans="1:10" x14ac:dyDescent="0.25">
      <c r="A137" s="15"/>
      <c r="B137" s="29" t="s">
        <v>149</v>
      </c>
      <c r="C137" s="6"/>
      <c r="D137" s="6"/>
      <c r="E137" s="6"/>
      <c r="F137" s="6"/>
      <c r="G137" s="6"/>
      <c r="H137" s="6"/>
      <c r="I137" s="6"/>
      <c r="J137" s="6"/>
    </row>
    <row r="138" spans="1:10" ht="30" customHeight="1" x14ac:dyDescent="0.25">
      <c r="A138" s="15" t="s">
        <v>19</v>
      </c>
      <c r="B138" s="89" t="s">
        <v>96</v>
      </c>
      <c r="C138" s="60"/>
      <c r="D138" s="60"/>
      <c r="E138" s="60"/>
      <c r="F138" s="60"/>
      <c r="G138" s="60"/>
      <c r="H138" s="60"/>
      <c r="I138" s="60"/>
      <c r="J138" s="60"/>
    </row>
    <row r="139" spans="1:10" x14ac:dyDescent="0.25">
      <c r="A139" s="15"/>
      <c r="B139" s="29" t="s">
        <v>44</v>
      </c>
      <c r="C139" s="60"/>
      <c r="D139" s="60"/>
      <c r="E139" s="60"/>
      <c r="F139" s="60"/>
      <c r="G139" s="60"/>
      <c r="H139" s="60"/>
      <c r="I139" s="60"/>
      <c r="J139" s="60"/>
    </row>
    <row r="140" spans="1:10" x14ac:dyDescent="0.25">
      <c r="A140" s="15"/>
      <c r="B140" s="29" t="s">
        <v>149</v>
      </c>
      <c r="C140" s="6"/>
      <c r="D140" s="6"/>
      <c r="E140" s="6"/>
      <c r="F140" s="6"/>
      <c r="G140" s="6"/>
      <c r="H140" s="6"/>
      <c r="I140" s="6"/>
      <c r="J140" s="6"/>
    </row>
    <row r="141" spans="1:10" x14ac:dyDescent="0.25">
      <c r="A141" s="15" t="s">
        <v>19</v>
      </c>
      <c r="B141" s="89" t="s">
        <v>83</v>
      </c>
      <c r="C141" s="6"/>
      <c r="D141" s="6"/>
      <c r="E141" s="6"/>
      <c r="F141" s="6"/>
      <c r="G141" s="6"/>
      <c r="H141" s="6"/>
      <c r="I141" s="6"/>
      <c r="J141" s="6"/>
    </row>
    <row r="142" spans="1:10" x14ac:dyDescent="0.25">
      <c r="A142" s="15"/>
      <c r="B142" s="29" t="s">
        <v>44</v>
      </c>
      <c r="C142" s="104"/>
      <c r="D142" s="104"/>
      <c r="E142" s="104"/>
      <c r="F142" s="104"/>
      <c r="G142" s="104"/>
      <c r="H142" s="104"/>
      <c r="I142" s="104"/>
      <c r="J142" s="104"/>
    </row>
    <row r="143" spans="1:10" x14ac:dyDescent="0.25">
      <c r="A143" s="15"/>
      <c r="B143" s="29" t="s">
        <v>149</v>
      </c>
      <c r="C143" s="104"/>
      <c r="D143" s="104"/>
      <c r="E143" s="104"/>
      <c r="F143" s="104"/>
      <c r="G143" s="104"/>
      <c r="H143" s="104"/>
      <c r="I143" s="104"/>
      <c r="J143" s="104"/>
    </row>
    <row r="144" spans="1:10" ht="30" customHeight="1" x14ac:dyDescent="0.25">
      <c r="A144" s="15" t="s">
        <v>19</v>
      </c>
      <c r="B144" s="89" t="s">
        <v>84</v>
      </c>
      <c r="C144" s="60"/>
      <c r="D144" s="60"/>
      <c r="E144" s="60"/>
      <c r="F144" s="60"/>
      <c r="G144" s="60"/>
      <c r="H144" s="60"/>
      <c r="I144" s="60"/>
      <c r="J144" s="60"/>
    </row>
    <row r="145" spans="1:10" x14ac:dyDescent="0.25">
      <c r="A145" s="15"/>
      <c r="B145" s="29" t="s">
        <v>44</v>
      </c>
      <c r="C145" s="60"/>
      <c r="D145" s="60"/>
      <c r="E145" s="60"/>
      <c r="F145" s="60"/>
      <c r="G145" s="60"/>
      <c r="H145" s="60"/>
      <c r="I145" s="60"/>
      <c r="J145" s="60"/>
    </row>
    <row r="146" spans="1:10" x14ac:dyDescent="0.25">
      <c r="A146" s="15"/>
      <c r="B146" s="29" t="s">
        <v>149</v>
      </c>
      <c r="C146" s="60"/>
      <c r="D146" s="60"/>
      <c r="E146" s="60"/>
      <c r="F146" s="60"/>
      <c r="G146" s="60"/>
      <c r="H146" s="60"/>
      <c r="I146" s="60"/>
      <c r="J146" s="60"/>
    </row>
    <row r="147" spans="1:10" ht="30" customHeight="1" x14ac:dyDescent="0.25">
      <c r="A147" s="15" t="s">
        <v>19</v>
      </c>
      <c r="B147" s="89" t="s">
        <v>87</v>
      </c>
      <c r="C147" s="60"/>
      <c r="D147" s="60"/>
      <c r="E147" s="60"/>
      <c r="F147" s="60"/>
      <c r="G147" s="60"/>
      <c r="H147" s="60"/>
      <c r="I147" s="60"/>
      <c r="J147" s="60"/>
    </row>
    <row r="148" spans="1:10" x14ac:dyDescent="0.25">
      <c r="A148" s="15"/>
      <c r="B148" s="29" t="s">
        <v>44</v>
      </c>
      <c r="C148" s="60"/>
      <c r="D148" s="60"/>
      <c r="E148" s="60"/>
      <c r="F148" s="60"/>
      <c r="G148" s="60"/>
      <c r="H148" s="60"/>
      <c r="I148" s="60"/>
      <c r="J148" s="60"/>
    </row>
    <row r="149" spans="1:10" x14ac:dyDescent="0.25">
      <c r="A149" s="15"/>
      <c r="B149" s="29" t="s">
        <v>149</v>
      </c>
      <c r="C149" s="60"/>
      <c r="D149" s="60"/>
      <c r="E149" s="60"/>
      <c r="F149" s="60"/>
      <c r="G149" s="60"/>
      <c r="H149" s="60"/>
      <c r="I149" s="60"/>
      <c r="J149" s="60"/>
    </row>
    <row r="150" spans="1:10" ht="30" customHeight="1" x14ac:dyDescent="0.25">
      <c r="A150" s="15" t="s">
        <v>19</v>
      </c>
      <c r="B150" s="89" t="s">
        <v>85</v>
      </c>
      <c r="C150" s="60"/>
      <c r="D150" s="60"/>
      <c r="E150" s="60"/>
      <c r="F150" s="60"/>
      <c r="G150" s="60"/>
      <c r="H150" s="60"/>
      <c r="I150" s="60"/>
      <c r="J150" s="60"/>
    </row>
    <row r="151" spans="1:10" x14ac:dyDescent="0.25">
      <c r="A151" s="15"/>
      <c r="B151" s="29" t="s">
        <v>44</v>
      </c>
      <c r="C151" s="60"/>
      <c r="D151" s="60"/>
      <c r="E151" s="60"/>
      <c r="F151" s="60"/>
      <c r="G151" s="60"/>
      <c r="H151" s="60"/>
      <c r="I151" s="60"/>
      <c r="J151" s="60"/>
    </row>
    <row r="152" spans="1:10" x14ac:dyDescent="0.25">
      <c r="A152" s="15"/>
      <c r="B152" s="29" t="s">
        <v>149</v>
      </c>
      <c r="C152" s="60"/>
      <c r="D152" s="60"/>
      <c r="E152" s="60"/>
      <c r="F152" s="60"/>
      <c r="G152" s="60"/>
      <c r="H152" s="60"/>
      <c r="I152" s="60"/>
      <c r="J152" s="60"/>
    </row>
    <row r="153" spans="1:10" ht="30" customHeight="1" x14ac:dyDescent="0.25">
      <c r="A153" s="15" t="s">
        <v>19</v>
      </c>
      <c r="B153" s="89" t="s">
        <v>88</v>
      </c>
      <c r="C153" s="60"/>
      <c r="D153" s="60"/>
      <c r="E153" s="60"/>
      <c r="F153" s="60"/>
      <c r="G153" s="60"/>
      <c r="H153" s="60"/>
      <c r="I153" s="60"/>
      <c r="J153" s="60"/>
    </row>
    <row r="154" spans="1:10" x14ac:dyDescent="0.25">
      <c r="A154" s="15"/>
      <c r="B154" s="29" t="s">
        <v>44</v>
      </c>
      <c r="C154" s="60"/>
      <c r="D154" s="60"/>
      <c r="E154" s="60"/>
      <c r="F154" s="60"/>
      <c r="G154" s="60"/>
      <c r="H154" s="60"/>
      <c r="I154" s="60"/>
      <c r="J154" s="60"/>
    </row>
    <row r="155" spans="1:10" x14ac:dyDescent="0.25">
      <c r="A155" s="15"/>
      <c r="B155" s="29" t="s">
        <v>149</v>
      </c>
      <c r="C155" s="60"/>
      <c r="D155" s="60"/>
      <c r="E155" s="60"/>
      <c r="F155" s="60"/>
      <c r="G155" s="60"/>
      <c r="H155" s="60"/>
      <c r="I155" s="60"/>
      <c r="J155" s="60"/>
    </row>
    <row r="156" spans="1:10" ht="30" customHeight="1" x14ac:dyDescent="0.25">
      <c r="A156" s="15" t="s">
        <v>19</v>
      </c>
      <c r="B156" s="89" t="s">
        <v>86</v>
      </c>
      <c r="C156" s="60"/>
      <c r="D156" s="60"/>
      <c r="E156" s="60"/>
      <c r="F156" s="60"/>
      <c r="G156" s="60"/>
      <c r="H156" s="60"/>
      <c r="I156" s="60"/>
      <c r="J156" s="60"/>
    </row>
    <row r="157" spans="1:10" x14ac:dyDescent="0.25">
      <c r="A157" s="15"/>
      <c r="B157" s="29" t="s">
        <v>44</v>
      </c>
      <c r="C157" s="60"/>
      <c r="D157" s="60"/>
      <c r="E157" s="60"/>
      <c r="F157" s="60"/>
      <c r="G157" s="60"/>
      <c r="H157" s="60"/>
      <c r="I157" s="60"/>
      <c r="J157" s="60"/>
    </row>
    <row r="158" spans="1:10" x14ac:dyDescent="0.25">
      <c r="A158" s="15"/>
      <c r="B158" s="29" t="s">
        <v>149</v>
      </c>
      <c r="C158" s="6"/>
      <c r="D158" s="6"/>
      <c r="E158" s="6"/>
      <c r="F158" s="6"/>
      <c r="G158" s="6"/>
      <c r="H158" s="6"/>
      <c r="I158" s="6"/>
      <c r="J158" s="6"/>
    </row>
    <row r="159" spans="1:10" ht="30" customHeight="1" x14ac:dyDescent="0.25">
      <c r="A159" s="15" t="s">
        <v>19</v>
      </c>
      <c r="B159" s="89" t="s">
        <v>89</v>
      </c>
      <c r="C159" s="60"/>
      <c r="D159" s="60"/>
      <c r="E159" s="60"/>
      <c r="F159" s="60"/>
      <c r="G159" s="60"/>
      <c r="H159" s="60"/>
      <c r="I159" s="60"/>
      <c r="J159" s="60"/>
    </row>
    <row r="160" spans="1:10" x14ac:dyDescent="0.25">
      <c r="A160" s="15"/>
      <c r="B160" s="29" t="s">
        <v>44</v>
      </c>
      <c r="C160" s="60"/>
      <c r="D160" s="60"/>
      <c r="E160" s="60"/>
      <c r="F160" s="60"/>
      <c r="G160" s="60"/>
      <c r="H160" s="60"/>
      <c r="I160" s="60"/>
      <c r="J160" s="60"/>
    </row>
    <row r="161" spans="1:10" x14ac:dyDescent="0.25">
      <c r="A161" s="15"/>
      <c r="B161" s="29" t="s">
        <v>149</v>
      </c>
      <c r="C161" s="6"/>
      <c r="D161" s="6"/>
      <c r="E161" s="6"/>
      <c r="F161" s="6"/>
      <c r="G161" s="6"/>
      <c r="H161" s="6"/>
      <c r="I161" s="6"/>
      <c r="J161" s="6"/>
    </row>
    <row r="162" spans="1:10" x14ac:dyDescent="0.25">
      <c r="A162" s="15" t="s">
        <v>19</v>
      </c>
      <c r="B162" s="89" t="s">
        <v>76</v>
      </c>
      <c r="C162" s="6"/>
      <c r="D162" s="6"/>
      <c r="E162" s="6"/>
      <c r="F162" s="6"/>
      <c r="G162" s="6"/>
      <c r="H162" s="6"/>
      <c r="I162" s="6"/>
      <c r="J162" s="6"/>
    </row>
    <row r="163" spans="1:10" x14ac:dyDescent="0.25">
      <c r="A163" s="15"/>
      <c r="B163" s="29" t="s">
        <v>44</v>
      </c>
      <c r="C163" s="104"/>
      <c r="D163" s="104"/>
      <c r="E163" s="104"/>
      <c r="F163" s="104"/>
      <c r="G163" s="104"/>
      <c r="H163" s="104"/>
      <c r="I163" s="104"/>
      <c r="J163" s="104"/>
    </row>
    <row r="164" spans="1:10" x14ac:dyDescent="0.25">
      <c r="A164" s="15"/>
      <c r="B164" s="29" t="s">
        <v>149</v>
      </c>
      <c r="C164" s="104"/>
      <c r="D164" s="104"/>
      <c r="E164" s="104"/>
      <c r="F164" s="104"/>
      <c r="G164" s="104"/>
      <c r="H164" s="104"/>
      <c r="I164" s="104"/>
      <c r="J164" s="104"/>
    </row>
    <row r="165" spans="1:10" ht="30" customHeight="1" x14ac:dyDescent="0.25">
      <c r="A165" s="15" t="s">
        <v>19</v>
      </c>
      <c r="B165" s="89" t="s">
        <v>77</v>
      </c>
      <c r="C165" s="60"/>
      <c r="D165" s="60"/>
      <c r="E165" s="60"/>
      <c r="F165" s="60"/>
      <c r="G165" s="60"/>
      <c r="H165" s="60"/>
      <c r="I165" s="60"/>
      <c r="J165" s="60"/>
    </row>
    <row r="166" spans="1:10" x14ac:dyDescent="0.25">
      <c r="A166" s="15"/>
      <c r="B166" s="29" t="s">
        <v>44</v>
      </c>
      <c r="C166" s="60"/>
      <c r="D166" s="60"/>
      <c r="E166" s="60"/>
      <c r="F166" s="60"/>
      <c r="G166" s="60"/>
      <c r="H166" s="60"/>
      <c r="I166" s="60"/>
      <c r="J166" s="60"/>
    </row>
    <row r="167" spans="1:10" x14ac:dyDescent="0.25">
      <c r="A167" s="15"/>
      <c r="B167" s="29" t="s">
        <v>149</v>
      </c>
      <c r="C167" s="60"/>
      <c r="D167" s="60"/>
      <c r="E167" s="60"/>
      <c r="F167" s="60"/>
      <c r="G167" s="60"/>
      <c r="H167" s="60"/>
      <c r="I167" s="60"/>
      <c r="J167" s="60"/>
    </row>
    <row r="168" spans="1:10" ht="30" customHeight="1" x14ac:dyDescent="0.25">
      <c r="A168" s="15" t="s">
        <v>19</v>
      </c>
      <c r="B168" s="89" t="s">
        <v>80</v>
      </c>
      <c r="C168" s="60"/>
      <c r="D168" s="60"/>
      <c r="E168" s="60"/>
      <c r="F168" s="60"/>
      <c r="G168" s="60"/>
      <c r="H168" s="60"/>
      <c r="I168" s="60"/>
      <c r="J168" s="60"/>
    </row>
    <row r="169" spans="1:10" x14ac:dyDescent="0.25">
      <c r="A169" s="15"/>
      <c r="B169" s="29" t="s">
        <v>44</v>
      </c>
      <c r="C169" s="60"/>
      <c r="D169" s="60"/>
      <c r="E169" s="60"/>
      <c r="F169" s="60"/>
      <c r="G169" s="60"/>
      <c r="H169" s="60"/>
      <c r="I169" s="60"/>
      <c r="J169" s="60"/>
    </row>
    <row r="170" spans="1:10" x14ac:dyDescent="0.25">
      <c r="A170" s="15"/>
      <c r="B170" s="29" t="s">
        <v>149</v>
      </c>
      <c r="C170" s="60"/>
      <c r="D170" s="60"/>
      <c r="E170" s="60"/>
      <c r="F170" s="60"/>
      <c r="G170" s="60"/>
      <c r="H170" s="60"/>
      <c r="I170" s="60"/>
      <c r="J170" s="60"/>
    </row>
    <row r="171" spans="1:10" ht="30" customHeight="1" x14ac:dyDescent="0.25">
      <c r="A171" s="15" t="s">
        <v>19</v>
      </c>
      <c r="B171" s="89" t="s">
        <v>78</v>
      </c>
      <c r="C171" s="60"/>
      <c r="D171" s="60"/>
      <c r="E171" s="60"/>
      <c r="F171" s="60"/>
      <c r="G171" s="60"/>
      <c r="H171" s="60"/>
      <c r="I171" s="60"/>
      <c r="J171" s="60"/>
    </row>
    <row r="172" spans="1:10" x14ac:dyDescent="0.25">
      <c r="A172" s="15"/>
      <c r="B172" s="29" t="s">
        <v>44</v>
      </c>
      <c r="C172" s="60"/>
      <c r="D172" s="60"/>
      <c r="E172" s="60"/>
      <c r="F172" s="60"/>
      <c r="G172" s="60"/>
      <c r="H172" s="60"/>
      <c r="I172" s="60"/>
      <c r="J172" s="60"/>
    </row>
    <row r="173" spans="1:10" x14ac:dyDescent="0.25">
      <c r="A173" s="15"/>
      <c r="B173" s="29" t="s">
        <v>149</v>
      </c>
      <c r="C173" s="60"/>
      <c r="D173" s="60"/>
      <c r="E173" s="60"/>
      <c r="F173" s="60"/>
      <c r="G173" s="60"/>
      <c r="H173" s="60"/>
      <c r="I173" s="60"/>
      <c r="J173" s="60"/>
    </row>
    <row r="174" spans="1:10" ht="30" customHeight="1" x14ac:dyDescent="0.25">
      <c r="A174" s="15" t="s">
        <v>19</v>
      </c>
      <c r="B174" s="89" t="s">
        <v>81</v>
      </c>
      <c r="C174" s="60"/>
      <c r="D174" s="60"/>
      <c r="E174" s="60"/>
      <c r="F174" s="60"/>
      <c r="G174" s="60"/>
      <c r="H174" s="60"/>
      <c r="I174" s="60"/>
      <c r="J174" s="60"/>
    </row>
    <row r="175" spans="1:10" x14ac:dyDescent="0.25">
      <c r="A175" s="15"/>
      <c r="B175" s="29" t="s">
        <v>44</v>
      </c>
      <c r="C175" s="60"/>
      <c r="D175" s="60"/>
      <c r="E175" s="60"/>
      <c r="F175" s="60"/>
      <c r="G175" s="60"/>
      <c r="H175" s="60"/>
      <c r="I175" s="60"/>
      <c r="J175" s="60"/>
    </row>
    <row r="176" spans="1:10" x14ac:dyDescent="0.25">
      <c r="A176" s="15"/>
      <c r="B176" s="29" t="s">
        <v>149</v>
      </c>
      <c r="C176" s="60"/>
      <c r="D176" s="60"/>
      <c r="E176" s="60"/>
      <c r="F176" s="60"/>
      <c r="G176" s="60"/>
      <c r="H176" s="60"/>
      <c r="I176" s="60"/>
      <c r="J176" s="60"/>
    </row>
    <row r="177" spans="1:14" ht="30" customHeight="1" x14ac:dyDescent="0.25">
      <c r="A177" s="15" t="s">
        <v>19</v>
      </c>
      <c r="B177" s="89" t="s">
        <v>79</v>
      </c>
      <c r="C177" s="60"/>
      <c r="D177" s="60"/>
      <c r="E177" s="60"/>
      <c r="F177" s="60"/>
      <c r="G177" s="60"/>
      <c r="H177" s="60"/>
      <c r="I177" s="60"/>
      <c r="J177" s="60"/>
    </row>
    <row r="178" spans="1:14" x14ac:dyDescent="0.25">
      <c r="A178" s="15"/>
      <c r="B178" s="29" t="s">
        <v>44</v>
      </c>
      <c r="C178" s="60"/>
      <c r="D178" s="60"/>
      <c r="E178" s="60"/>
      <c r="F178" s="60"/>
      <c r="G178" s="60"/>
      <c r="H178" s="60"/>
      <c r="I178" s="60"/>
      <c r="J178" s="60"/>
    </row>
    <row r="179" spans="1:14" x14ac:dyDescent="0.25">
      <c r="A179" s="15"/>
      <c r="B179" s="29" t="s">
        <v>149</v>
      </c>
      <c r="C179" s="6"/>
      <c r="D179" s="6"/>
      <c r="E179" s="6"/>
      <c r="F179" s="6"/>
      <c r="G179" s="6"/>
      <c r="H179" s="6"/>
      <c r="I179" s="6"/>
      <c r="J179" s="6"/>
    </row>
    <row r="180" spans="1:14" ht="30" customHeight="1" x14ac:dyDescent="0.25">
      <c r="A180" s="15" t="s">
        <v>19</v>
      </c>
      <c r="B180" s="89" t="s">
        <v>82</v>
      </c>
      <c r="C180" s="60"/>
      <c r="D180" s="60"/>
      <c r="E180" s="60"/>
      <c r="F180" s="60"/>
      <c r="G180" s="60"/>
      <c r="H180" s="60"/>
      <c r="I180" s="60"/>
      <c r="J180" s="60"/>
    </row>
    <row r="181" spans="1:14" x14ac:dyDescent="0.25">
      <c r="A181" s="15"/>
      <c r="B181" s="29" t="s">
        <v>44</v>
      </c>
      <c r="C181" s="60"/>
      <c r="D181" s="60"/>
      <c r="E181" s="60"/>
      <c r="F181" s="60"/>
      <c r="G181" s="60"/>
      <c r="H181" s="60"/>
      <c r="I181" s="60"/>
      <c r="J181" s="60"/>
      <c r="L181" s="116"/>
      <c r="M181" s="116"/>
      <c r="N181" s="116"/>
    </row>
    <row r="182" spans="1:14" x14ac:dyDescent="0.25">
      <c r="A182" s="26"/>
      <c r="B182" s="80" t="s">
        <v>149</v>
      </c>
      <c r="C182" s="6"/>
      <c r="D182" s="6"/>
      <c r="E182" s="6"/>
      <c r="F182" s="6"/>
      <c r="G182" s="6"/>
      <c r="H182" s="6"/>
      <c r="I182" s="6"/>
      <c r="J182" s="6"/>
      <c r="L182" s="116"/>
      <c r="M182" s="116"/>
      <c r="N182" s="116"/>
    </row>
    <row r="183" spans="1:14" x14ac:dyDescent="0.25">
      <c r="A183" s="24" t="s">
        <v>20</v>
      </c>
      <c r="B183" s="100" t="s">
        <v>67</v>
      </c>
      <c r="C183" s="131">
        <f>summary_emfac_2014!B5</f>
        <v>43067.119812221099</v>
      </c>
      <c r="D183" s="131">
        <f>summary_emfac_2014!C5</f>
        <v>39168.617013187803</v>
      </c>
      <c r="E183" s="131">
        <f>summary_emfac_2014!D5</f>
        <v>31658.834916131898</v>
      </c>
      <c r="F183" s="131">
        <f>summary_emfac_2014!E5</f>
        <v>31193.905486714601</v>
      </c>
      <c r="G183" s="131">
        <f>summary_emfac_2014!F5</f>
        <v>30939.018323420099</v>
      </c>
      <c r="H183" s="131">
        <f>summary_emfac_2014!G5</f>
        <v>30257.683363143398</v>
      </c>
      <c r="I183" s="86"/>
      <c r="J183" s="86"/>
      <c r="L183" s="116"/>
      <c r="M183" s="116"/>
      <c r="N183" s="116"/>
    </row>
    <row r="184" spans="1:14" x14ac:dyDescent="0.25">
      <c r="A184" s="27" t="s">
        <v>20</v>
      </c>
      <c r="B184" s="108" t="s">
        <v>66</v>
      </c>
      <c r="C184" s="123">
        <f>C183*2000/C4</f>
        <v>26.322730689039798</v>
      </c>
      <c r="D184" s="123">
        <f t="shared" ref="D184:H184" si="0">D183*2000/D4</f>
        <v>23.210956653585903</v>
      </c>
      <c r="E184" s="123">
        <f t="shared" si="0"/>
        <v>17.09807311025552</v>
      </c>
      <c r="F184" s="123">
        <f t="shared" si="0"/>
        <v>16.846977408333917</v>
      </c>
      <c r="G184" s="123">
        <f t="shared" si="0"/>
        <v>16.709319804558536</v>
      </c>
      <c r="H184" s="123">
        <f t="shared" si="0"/>
        <v>16.341349378791289</v>
      </c>
      <c r="I184" s="123"/>
      <c r="J184" s="123"/>
    </row>
    <row r="185" spans="1:14" x14ac:dyDescent="0.25">
      <c r="B185" s="3"/>
      <c r="C185" s="44"/>
      <c r="D185" s="44"/>
      <c r="E185" s="44"/>
      <c r="F185" s="44"/>
      <c r="G185" s="44"/>
      <c r="H185" s="44"/>
      <c r="I185" s="44"/>
      <c r="J185" s="44"/>
      <c r="L185" s="48"/>
      <c r="M185" s="48"/>
      <c r="N185" s="48"/>
    </row>
    <row r="186" spans="1:14" x14ac:dyDescent="0.25">
      <c r="L186" s="48"/>
      <c r="M186" s="48"/>
      <c r="N186" s="48"/>
    </row>
    <row r="187" spans="1:14" x14ac:dyDescent="0.25">
      <c r="A187" s="126" t="s">
        <v>21</v>
      </c>
      <c r="B187" s="127" t="s">
        <v>26</v>
      </c>
      <c r="C187" s="28">
        <v>27.252849999999999</v>
      </c>
      <c r="D187" s="28">
        <v>27.755254000000001</v>
      </c>
      <c r="E187" s="28">
        <v>28.473718000000002</v>
      </c>
      <c r="F187" s="28">
        <v>27.010895000000001</v>
      </c>
      <c r="G187" s="28">
        <v>28.716531</v>
      </c>
      <c r="H187" s="28">
        <v>29.700839999999999</v>
      </c>
      <c r="I187" s="28"/>
      <c r="J187" s="28"/>
    </row>
    <row r="188" spans="1:14" x14ac:dyDescent="0.25">
      <c r="A188" s="91"/>
      <c r="B188" s="1" t="s">
        <v>162</v>
      </c>
      <c r="C188" s="9">
        <v>25.004718</v>
      </c>
      <c r="D188" s="9">
        <v>25.462790999999999</v>
      </c>
      <c r="E188" s="9">
        <v>26.044664000000001</v>
      </c>
      <c r="F188" s="9">
        <v>24.317934000000001</v>
      </c>
      <c r="G188" s="9">
        <v>24.796033999999999</v>
      </c>
      <c r="H188" s="9">
        <v>25.295203999999998</v>
      </c>
      <c r="I188" s="9"/>
      <c r="J188" s="9"/>
    </row>
    <row r="189" spans="1:14" x14ac:dyDescent="0.25">
      <c r="A189" s="91"/>
      <c r="B189" s="1" t="s">
        <v>161</v>
      </c>
      <c r="C189" s="9">
        <v>22.954989000000001</v>
      </c>
      <c r="D189" s="9">
        <v>23.041589999999999</v>
      </c>
      <c r="E189" s="9">
        <v>23.552544999999999</v>
      </c>
      <c r="F189" s="9">
        <v>21.787064000000001</v>
      </c>
      <c r="G189" s="9">
        <v>22.765656</v>
      </c>
      <c r="H189" s="9">
        <v>23.404816</v>
      </c>
      <c r="I189" s="9"/>
      <c r="J189" s="9"/>
    </row>
    <row r="190" spans="1:14" x14ac:dyDescent="0.25">
      <c r="A190" s="91"/>
      <c r="B190" s="1" t="s">
        <v>167</v>
      </c>
      <c r="C190" s="9">
        <v>84.414703000000003</v>
      </c>
      <c r="D190" s="9">
        <v>84.513475</v>
      </c>
      <c r="E190" s="9">
        <v>81.504090000000005</v>
      </c>
      <c r="F190" s="9">
        <v>78.998913000000002</v>
      </c>
      <c r="G190" s="9">
        <v>76.184366999999995</v>
      </c>
      <c r="H190" s="9">
        <v>77.952110000000005</v>
      </c>
      <c r="I190" s="9"/>
      <c r="J190" s="9"/>
    </row>
    <row r="191" spans="1:14" x14ac:dyDescent="0.25">
      <c r="A191" s="91"/>
      <c r="B191" s="1" t="s">
        <v>158</v>
      </c>
      <c r="C191" s="9">
        <v>21.733754999999999</v>
      </c>
      <c r="D191" s="58">
        <v>19.887111000000001</v>
      </c>
      <c r="E191" s="58">
        <v>21.769452999999999</v>
      </c>
      <c r="F191" s="58">
        <v>21.630389000000001</v>
      </c>
      <c r="G191" s="58">
        <v>21.211404999999999</v>
      </c>
      <c r="H191" s="58">
        <v>21.506157999999999</v>
      </c>
      <c r="I191" s="58"/>
      <c r="J191" s="58"/>
    </row>
    <row r="192" spans="1:14" x14ac:dyDescent="0.25">
      <c r="A192" s="19"/>
      <c r="B192" s="39" t="s">
        <v>168</v>
      </c>
      <c r="C192" s="118">
        <v>27.304506</v>
      </c>
      <c r="D192" s="118">
        <v>24.465778</v>
      </c>
      <c r="E192" s="118">
        <v>25.059941999999999</v>
      </c>
      <c r="F192" s="118">
        <v>25.198468999999999</v>
      </c>
      <c r="G192" s="118">
        <v>24.835426999999999</v>
      </c>
      <c r="H192" s="118">
        <v>24.819837</v>
      </c>
      <c r="I192" s="118"/>
      <c r="J192" s="118"/>
    </row>
    <row r="193" spans="1:14" x14ac:dyDescent="0.25">
      <c r="A193" s="126" t="s">
        <v>21</v>
      </c>
      <c r="B193" s="67" t="s">
        <v>1</v>
      </c>
      <c r="C193" s="66">
        <v>25.733668999999999</v>
      </c>
      <c r="D193" s="66">
        <v>26.116228</v>
      </c>
      <c r="E193" s="66">
        <v>26.776261999999999</v>
      </c>
      <c r="F193" s="66">
        <v>25.696269999999998</v>
      </c>
      <c r="G193" s="66">
        <v>28.589248999999999</v>
      </c>
      <c r="H193" s="66">
        <v>29.892319000000001</v>
      </c>
      <c r="I193" s="66"/>
      <c r="J193" s="66"/>
    </row>
    <row r="194" spans="1:14" x14ac:dyDescent="0.25">
      <c r="A194" s="91"/>
      <c r="B194" s="1" t="s">
        <v>162</v>
      </c>
      <c r="C194" s="9">
        <v>21.732693999999999</v>
      </c>
      <c r="D194" s="9">
        <v>21.716284000000002</v>
      </c>
      <c r="E194" s="9">
        <v>22.264288000000001</v>
      </c>
      <c r="F194" s="9">
        <v>20.797087999999999</v>
      </c>
      <c r="G194" s="9">
        <v>21.110723</v>
      </c>
      <c r="H194" s="9">
        <v>21.021232999999999</v>
      </c>
      <c r="I194" s="9"/>
      <c r="J194" s="9"/>
    </row>
    <row r="195" spans="1:14" x14ac:dyDescent="0.25">
      <c r="A195" s="91"/>
      <c r="B195" s="1" t="s">
        <v>161</v>
      </c>
      <c r="C195" s="9">
        <v>21.338459</v>
      </c>
      <c r="D195" s="9">
        <v>21.186478000000001</v>
      </c>
      <c r="E195" s="9">
        <v>21.809487000000001</v>
      </c>
      <c r="F195" s="9">
        <v>20.145716</v>
      </c>
      <c r="G195" s="9">
        <v>20.938414999999999</v>
      </c>
      <c r="H195" s="9">
        <v>21.264751</v>
      </c>
      <c r="I195" s="9"/>
      <c r="J195" s="9"/>
    </row>
    <row r="196" spans="1:14" x14ac:dyDescent="0.25">
      <c r="A196" s="91"/>
      <c r="B196" s="1" t="s">
        <v>167</v>
      </c>
      <c r="C196" s="9">
        <v>82.315184000000002</v>
      </c>
      <c r="D196" s="9">
        <v>83.361722</v>
      </c>
      <c r="E196" s="9">
        <v>79.672385000000006</v>
      </c>
      <c r="F196" s="9">
        <v>77.479787000000002</v>
      </c>
      <c r="G196" s="9">
        <v>74.999135999999993</v>
      </c>
      <c r="H196" s="9">
        <v>76.999370999999996</v>
      </c>
      <c r="I196" s="9"/>
      <c r="J196" s="9"/>
    </row>
    <row r="197" spans="1:14" x14ac:dyDescent="0.25">
      <c r="A197" s="91"/>
      <c r="B197" s="1" t="s">
        <v>158</v>
      </c>
      <c r="C197" s="9">
        <v>17.886258999999999</v>
      </c>
      <c r="D197" s="9">
        <v>16.282871</v>
      </c>
      <c r="E197" s="9">
        <v>17.602530999999999</v>
      </c>
      <c r="F197" s="9">
        <v>17.256826</v>
      </c>
      <c r="G197" s="9">
        <v>16.517911000000002</v>
      </c>
      <c r="H197" s="9">
        <v>16.992349999999998</v>
      </c>
      <c r="I197" s="9"/>
      <c r="J197" s="9"/>
    </row>
    <row r="198" spans="1:14" x14ac:dyDescent="0.25">
      <c r="A198" s="13"/>
      <c r="B198" s="93" t="s">
        <v>168</v>
      </c>
      <c r="C198" s="33">
        <v>23.407453</v>
      </c>
      <c r="D198" s="33">
        <v>22.654375000000002</v>
      </c>
      <c r="E198" s="33">
        <v>22.492000000000001</v>
      </c>
      <c r="F198" s="33">
        <v>22.590992</v>
      </c>
      <c r="G198" s="33">
        <v>22.001607</v>
      </c>
      <c r="H198" s="33">
        <v>22.238</v>
      </c>
      <c r="I198" s="33"/>
      <c r="J198" s="33"/>
    </row>
    <row r="199" spans="1:14" x14ac:dyDescent="0.25">
      <c r="A199" s="126" t="s">
        <v>21</v>
      </c>
      <c r="B199" s="127" t="s">
        <v>61</v>
      </c>
      <c r="C199" s="28">
        <v>27.825303000000002</v>
      </c>
      <c r="D199" s="28">
        <v>28.308634000000001</v>
      </c>
      <c r="E199" s="28">
        <v>28.973417000000001</v>
      </c>
      <c r="F199" s="28">
        <v>27.398700999999999</v>
      </c>
      <c r="G199" s="28">
        <v>28.754045999999999</v>
      </c>
      <c r="H199" s="28">
        <v>29.644088</v>
      </c>
      <c r="I199" s="28"/>
      <c r="J199" s="28"/>
    </row>
    <row r="200" spans="1:14" x14ac:dyDescent="0.25">
      <c r="A200" s="91"/>
      <c r="B200" s="1" t="s">
        <v>162</v>
      </c>
      <c r="C200" s="9">
        <v>25.995377999999999</v>
      </c>
      <c r="D200" s="9">
        <v>26.448623000000001</v>
      </c>
      <c r="E200" s="9">
        <v>26.893725</v>
      </c>
      <c r="F200" s="9">
        <v>25.109946999999998</v>
      </c>
      <c r="G200" s="9">
        <v>25.593741999999999</v>
      </c>
      <c r="H200" s="9">
        <v>26.201575999999999</v>
      </c>
      <c r="I200" s="9"/>
      <c r="J200" s="9"/>
    </row>
    <row r="201" spans="1:14" x14ac:dyDescent="0.25">
      <c r="A201" s="91"/>
      <c r="B201" s="1" t="s">
        <v>161</v>
      </c>
      <c r="C201" s="9">
        <v>23.763386000000001</v>
      </c>
      <c r="D201" s="9">
        <v>23.839911000000001</v>
      </c>
      <c r="E201" s="9">
        <v>24.217022</v>
      </c>
      <c r="F201" s="9">
        <v>22.411840000000002</v>
      </c>
      <c r="G201" s="9">
        <v>23.410478000000001</v>
      </c>
      <c r="H201" s="9">
        <v>24.123813999999999</v>
      </c>
      <c r="I201" s="9"/>
      <c r="J201" s="9"/>
    </row>
    <row r="202" spans="1:14" x14ac:dyDescent="0.25">
      <c r="A202" s="91"/>
      <c r="B202" s="1" t="s">
        <v>167</v>
      </c>
      <c r="C202" s="9">
        <v>86.095139000000003</v>
      </c>
      <c r="D202" s="9">
        <v>85.329829000000004</v>
      </c>
      <c r="E202" s="9">
        <v>82.593369999999993</v>
      </c>
      <c r="F202" s="9">
        <v>79.882728999999998</v>
      </c>
      <c r="G202" s="9">
        <v>76.955938000000003</v>
      </c>
      <c r="H202" s="9">
        <v>78.608603000000002</v>
      </c>
      <c r="I202" s="9"/>
      <c r="J202" s="9"/>
    </row>
    <row r="203" spans="1:14" x14ac:dyDescent="0.25">
      <c r="A203" s="91"/>
      <c r="B203" s="1" t="s">
        <v>158</v>
      </c>
      <c r="C203" s="9">
        <v>26.778775</v>
      </c>
      <c r="D203" s="9">
        <v>24.230633999999998</v>
      </c>
      <c r="E203" s="9">
        <v>25.833932000000001</v>
      </c>
      <c r="F203" s="9">
        <v>25.973931</v>
      </c>
      <c r="G203" s="9">
        <v>25.835452</v>
      </c>
      <c r="H203" s="9">
        <v>25.975338000000001</v>
      </c>
      <c r="I203" s="9"/>
      <c r="J203" s="9"/>
      <c r="L203" s="116"/>
      <c r="M203" s="116"/>
      <c r="N203" s="116"/>
    </row>
    <row r="204" spans="1:14" x14ac:dyDescent="0.25">
      <c r="A204" s="19"/>
      <c r="B204" s="39" t="s">
        <v>168</v>
      </c>
      <c r="C204" s="118">
        <v>33.174399000000001</v>
      </c>
      <c r="D204" s="118">
        <v>28.921329</v>
      </c>
      <c r="E204" s="118">
        <v>29.917151</v>
      </c>
      <c r="F204" s="118">
        <v>30.213694</v>
      </c>
      <c r="G204" s="118">
        <v>30.119450000000001</v>
      </c>
      <c r="H204" s="118">
        <v>29.661605000000002</v>
      </c>
      <c r="I204" s="118"/>
      <c r="J204" s="118"/>
      <c r="L204" s="116"/>
      <c r="M204" s="116"/>
      <c r="N204" s="116"/>
    </row>
    <row r="205" spans="1:14" x14ac:dyDescent="0.25">
      <c r="A205" s="126" t="s">
        <v>21</v>
      </c>
      <c r="B205" s="67" t="s">
        <v>57</v>
      </c>
      <c r="C205" s="66">
        <v>27.692059</v>
      </c>
      <c r="D205" s="66">
        <v>28.154002999999999</v>
      </c>
      <c r="E205" s="66">
        <v>28.923062999999999</v>
      </c>
      <c r="F205" s="66">
        <v>27.443742</v>
      </c>
      <c r="G205" s="66">
        <v>29.294419000000001</v>
      </c>
      <c r="H205" s="66">
        <v>30.312783</v>
      </c>
      <c r="I205" s="66"/>
      <c r="J205" s="66"/>
    </row>
    <row r="206" spans="1:14" x14ac:dyDescent="0.25">
      <c r="A206" s="49"/>
      <c r="B206" s="1" t="s">
        <v>162</v>
      </c>
      <c r="C206" s="9">
        <v>24.904188999999999</v>
      </c>
      <c r="D206" s="9">
        <v>25.398513999999999</v>
      </c>
      <c r="E206" s="9">
        <v>26.178533999999999</v>
      </c>
      <c r="F206" s="9">
        <v>24.428014000000001</v>
      </c>
      <c r="G206" s="9">
        <v>24.905512000000002</v>
      </c>
      <c r="H206" s="9">
        <v>25.386796</v>
      </c>
      <c r="I206" s="9"/>
      <c r="J206" s="9"/>
    </row>
    <row r="207" spans="1:14" x14ac:dyDescent="0.25">
      <c r="A207" s="49"/>
      <c r="B207" s="1" t="s">
        <v>161</v>
      </c>
      <c r="C207" s="9">
        <v>23.022798000000002</v>
      </c>
      <c r="D207" s="9">
        <v>22.951602999999999</v>
      </c>
      <c r="E207" s="9">
        <v>23.588443000000002</v>
      </c>
      <c r="F207" s="9">
        <v>21.834351999999999</v>
      </c>
      <c r="G207" s="9">
        <v>22.812273000000001</v>
      </c>
      <c r="H207" s="9">
        <v>23.483325000000001</v>
      </c>
      <c r="I207" s="9"/>
      <c r="J207" s="9"/>
    </row>
    <row r="208" spans="1:14" x14ac:dyDescent="0.25">
      <c r="A208" s="49"/>
      <c r="B208" s="1" t="s">
        <v>167</v>
      </c>
      <c r="C208" s="9">
        <v>83.729380000000006</v>
      </c>
      <c r="D208" s="9">
        <v>83.888592000000003</v>
      </c>
      <c r="E208" s="9">
        <v>81.413753999999997</v>
      </c>
      <c r="F208" s="9">
        <v>79.084153000000001</v>
      </c>
      <c r="G208" s="9">
        <v>76.296063000000004</v>
      </c>
      <c r="H208" s="9">
        <v>78.040533999999994</v>
      </c>
      <c r="I208" s="9"/>
      <c r="J208" s="9"/>
    </row>
    <row r="209" spans="1:14" x14ac:dyDescent="0.25">
      <c r="A209" s="49"/>
      <c r="B209" s="1" t="s">
        <v>158</v>
      </c>
      <c r="C209" s="9">
        <v>22.452988999999999</v>
      </c>
      <c r="D209" s="9">
        <v>20.657467</v>
      </c>
      <c r="E209" s="9">
        <v>22.682110000000002</v>
      </c>
      <c r="F209" s="9">
        <v>22.478596</v>
      </c>
      <c r="G209" s="9">
        <v>21.962054999999999</v>
      </c>
      <c r="H209" s="9">
        <v>22.061917000000001</v>
      </c>
      <c r="I209" s="9"/>
      <c r="J209" s="9"/>
    </row>
    <row r="210" spans="1:14" x14ac:dyDescent="0.25">
      <c r="A210" s="57"/>
      <c r="B210" s="93" t="s">
        <v>168</v>
      </c>
      <c r="C210" s="33">
        <v>27.962816</v>
      </c>
      <c r="D210" s="33">
        <v>25.159635999999999</v>
      </c>
      <c r="E210" s="33">
        <v>25.678550000000001</v>
      </c>
      <c r="F210" s="33">
        <v>26.136745000000001</v>
      </c>
      <c r="G210" s="33">
        <v>25.68505</v>
      </c>
      <c r="H210" s="33">
        <v>25.661532999999999</v>
      </c>
      <c r="I210" s="33"/>
      <c r="J210" s="33"/>
    </row>
    <row r="211" spans="1:14" x14ac:dyDescent="0.25">
      <c r="A211" s="126" t="s">
        <v>21</v>
      </c>
      <c r="B211" s="127" t="s">
        <v>62</v>
      </c>
      <c r="C211" s="28">
        <v>26.791405000000001</v>
      </c>
      <c r="D211" s="28">
        <v>27.300031000000001</v>
      </c>
      <c r="E211" s="28">
        <v>27.812315000000002</v>
      </c>
      <c r="F211" s="28">
        <v>26.373984</v>
      </c>
      <c r="G211" s="28">
        <v>27.865272000000001</v>
      </c>
      <c r="H211" s="28">
        <v>28.797863</v>
      </c>
      <c r="I211" s="28"/>
      <c r="J211" s="28"/>
    </row>
    <row r="212" spans="1:14" x14ac:dyDescent="0.25">
      <c r="A212" s="91"/>
      <c r="B212" s="1" t="s">
        <v>162</v>
      </c>
      <c r="C212" s="9">
        <v>25.102578000000001</v>
      </c>
      <c r="D212" s="9">
        <v>25.531148000000002</v>
      </c>
      <c r="E212" s="9">
        <v>25.857688</v>
      </c>
      <c r="F212" s="9">
        <v>24.164314000000001</v>
      </c>
      <c r="G212" s="9">
        <v>24.644534</v>
      </c>
      <c r="H212" s="9">
        <v>25.168431000000002</v>
      </c>
      <c r="I212" s="9"/>
      <c r="J212" s="9"/>
    </row>
    <row r="213" spans="1:14" x14ac:dyDescent="0.25">
      <c r="A213" s="91"/>
      <c r="B213" s="1" t="s">
        <v>161</v>
      </c>
      <c r="C213" s="9">
        <v>22.852948999999999</v>
      </c>
      <c r="D213" s="9">
        <v>23.184934999999999</v>
      </c>
      <c r="E213" s="9">
        <v>23.481328000000001</v>
      </c>
      <c r="F213" s="9">
        <v>21.693342000000001</v>
      </c>
      <c r="G213" s="9">
        <v>22.674565999999999</v>
      </c>
      <c r="H213" s="9">
        <v>23.252212</v>
      </c>
      <c r="I213" s="9"/>
      <c r="J213" s="9"/>
    </row>
    <row r="214" spans="1:14" x14ac:dyDescent="0.25">
      <c r="A214" s="91"/>
      <c r="B214" s="1" t="s">
        <v>167</v>
      </c>
      <c r="C214" s="9">
        <v>85.532573999999997</v>
      </c>
      <c r="D214" s="9">
        <v>85.564116999999996</v>
      </c>
      <c r="E214" s="9">
        <v>81.681901999999994</v>
      </c>
      <c r="F214" s="9">
        <v>78.835205000000002</v>
      </c>
      <c r="G214" s="9">
        <v>75.967699999999994</v>
      </c>
      <c r="H214" s="9">
        <v>77.781046000000003</v>
      </c>
      <c r="I214" s="9"/>
      <c r="J214" s="9"/>
    </row>
    <row r="215" spans="1:14" x14ac:dyDescent="0.25">
      <c r="A215" s="91"/>
      <c r="B215" s="1" t="s">
        <v>158</v>
      </c>
      <c r="C215" s="9">
        <v>21.087859000000002</v>
      </c>
      <c r="D215" s="9">
        <v>19.071137</v>
      </c>
      <c r="E215" s="9">
        <v>20.569098</v>
      </c>
      <c r="F215" s="9">
        <v>20.518236000000002</v>
      </c>
      <c r="G215" s="9">
        <v>20.223067</v>
      </c>
      <c r="H215" s="9">
        <v>20.780280000000001</v>
      </c>
      <c r="I215" s="9"/>
      <c r="J215" s="9"/>
    </row>
    <row r="216" spans="1:14" x14ac:dyDescent="0.25">
      <c r="A216" s="19"/>
      <c r="B216" s="39" t="s">
        <v>168</v>
      </c>
      <c r="C216" s="118">
        <v>26.559255</v>
      </c>
      <c r="D216" s="118">
        <v>23.703524999999999</v>
      </c>
      <c r="E216" s="118">
        <v>24.255347</v>
      </c>
      <c r="F216" s="118">
        <v>23.972145999999999</v>
      </c>
      <c r="G216" s="118">
        <v>23.752034999999999</v>
      </c>
      <c r="H216" s="118">
        <v>23.734109</v>
      </c>
      <c r="I216" s="118"/>
      <c r="J216" s="118"/>
    </row>
    <row r="217" spans="1:14" x14ac:dyDescent="0.25">
      <c r="A217" s="12" t="s">
        <v>31</v>
      </c>
      <c r="B217" s="108" t="s">
        <v>30</v>
      </c>
      <c r="C217" s="88">
        <v>25.924610000000001</v>
      </c>
      <c r="D217" s="88">
        <v>25.784488</v>
      </c>
      <c r="E217" s="88">
        <v>25.968667</v>
      </c>
      <c r="F217" s="88">
        <v>25.253273</v>
      </c>
      <c r="G217" s="88">
        <v>25.636223999999999</v>
      </c>
      <c r="H217" s="88">
        <v>25.333828</v>
      </c>
      <c r="I217" s="88"/>
      <c r="J217" s="88"/>
      <c r="L217" s="116"/>
      <c r="M217" s="116"/>
      <c r="N217" s="116"/>
    </row>
    <row r="218" spans="1:14" x14ac:dyDescent="0.25">
      <c r="A218" s="12" t="s">
        <v>37</v>
      </c>
      <c r="B218" s="108" t="s">
        <v>27</v>
      </c>
      <c r="C218" s="7">
        <v>16.697686999999998</v>
      </c>
      <c r="D218" s="7">
        <v>19.010216</v>
      </c>
      <c r="E218" s="7">
        <v>20.231680000000001</v>
      </c>
      <c r="F218" s="7">
        <v>19.082647999999999</v>
      </c>
      <c r="G218" s="7">
        <v>19.629221999999999</v>
      </c>
      <c r="H218" s="7">
        <v>20.477012999999999</v>
      </c>
      <c r="I218" s="7"/>
      <c r="J218" s="7"/>
      <c r="L218" s="116"/>
      <c r="M218" s="116"/>
      <c r="N218" s="116"/>
    </row>
    <row r="219" spans="1:14" x14ac:dyDescent="0.25">
      <c r="B219" s="62" t="s">
        <v>128</v>
      </c>
      <c r="C219" s="88">
        <v>15.622313</v>
      </c>
      <c r="D219" s="88">
        <v>16.070394</v>
      </c>
      <c r="E219" s="88">
        <v>17.896322000000001</v>
      </c>
      <c r="F219" s="88">
        <v>17.060827</v>
      </c>
      <c r="G219" s="88">
        <v>17.333521000000001</v>
      </c>
      <c r="H219" s="88">
        <v>18.746307999999999</v>
      </c>
      <c r="I219" s="88"/>
      <c r="J219" s="88"/>
    </row>
    <row r="220" spans="1:14" x14ac:dyDescent="0.25">
      <c r="B220" s="62" t="s">
        <v>69</v>
      </c>
      <c r="C220" s="88">
        <v>18.877209000000001</v>
      </c>
      <c r="D220" s="88">
        <v>20.323157999999999</v>
      </c>
      <c r="E220" s="88">
        <v>19.499734</v>
      </c>
      <c r="F220" s="88">
        <v>18.464257</v>
      </c>
      <c r="G220" s="88">
        <v>19.603833999999999</v>
      </c>
      <c r="H220" s="88">
        <v>21.242142999999999</v>
      </c>
      <c r="I220" s="88"/>
      <c r="J220" s="88"/>
    </row>
    <row r="221" spans="1:14" x14ac:dyDescent="0.25">
      <c r="B221" s="62" t="s">
        <v>70</v>
      </c>
      <c r="C221" s="37"/>
      <c r="D221" s="37"/>
      <c r="E221" s="37">
        <v>25.972569</v>
      </c>
      <c r="F221" s="37">
        <v>15.588618</v>
      </c>
      <c r="G221" s="37">
        <v>15.80673</v>
      </c>
      <c r="H221" s="37">
        <v>15.395671999999999</v>
      </c>
      <c r="I221" s="37"/>
      <c r="J221" s="37"/>
      <c r="L221" s="116"/>
      <c r="M221" s="116"/>
      <c r="N221" s="116"/>
    </row>
    <row r="222" spans="1:14" x14ac:dyDescent="0.25">
      <c r="A222" s="17"/>
      <c r="B222" s="62" t="s">
        <v>133</v>
      </c>
      <c r="C222" s="88">
        <v>47.612287999999999</v>
      </c>
      <c r="D222" s="88">
        <v>50.535259000000003</v>
      </c>
      <c r="E222" s="88">
        <v>50.710424000000003</v>
      </c>
      <c r="F222" s="88">
        <v>49.209316000000001</v>
      </c>
      <c r="G222" s="88">
        <v>49.711252999999999</v>
      </c>
      <c r="H222" s="88">
        <v>48.484081000000003</v>
      </c>
      <c r="I222" s="88"/>
      <c r="J222" s="88"/>
      <c r="L222" s="116"/>
      <c r="M222" s="116"/>
      <c r="N222" s="116"/>
    </row>
    <row r="223" spans="1:14" ht="30" customHeight="1" x14ac:dyDescent="0.25">
      <c r="A223" s="124" t="s">
        <v>40</v>
      </c>
      <c r="B223" s="108" t="s">
        <v>29</v>
      </c>
      <c r="C223" s="88">
        <v>55.093798999999997</v>
      </c>
      <c r="D223" s="85">
        <v>55.551409</v>
      </c>
      <c r="E223" s="85">
        <v>57.731237999999998</v>
      </c>
      <c r="F223" s="85">
        <v>54.975606999999997</v>
      </c>
      <c r="G223" s="85">
        <v>56.396830000000001</v>
      </c>
      <c r="H223" s="85">
        <v>57.309714</v>
      </c>
      <c r="I223" s="85"/>
      <c r="J223" s="85"/>
    </row>
    <row r="224" spans="1:14" ht="30" customHeight="1" x14ac:dyDescent="0.25">
      <c r="A224" s="12" t="s">
        <v>45</v>
      </c>
      <c r="B224" s="108" t="s">
        <v>28</v>
      </c>
      <c r="C224" s="88">
        <v>19.670003999999999</v>
      </c>
      <c r="D224" s="88">
        <v>20.763539999999999</v>
      </c>
      <c r="E224" s="88">
        <v>21.289131000000001</v>
      </c>
      <c r="F224" s="88">
        <v>20.645738999999999</v>
      </c>
      <c r="G224" s="88">
        <v>21.078800000000001</v>
      </c>
      <c r="H224" s="88">
        <v>21.551679</v>
      </c>
      <c r="I224" s="88"/>
      <c r="J224" s="88"/>
    </row>
    <row r="225" spans="1:14" ht="45" customHeight="1" x14ac:dyDescent="0.25">
      <c r="A225" s="46" t="s">
        <v>48</v>
      </c>
      <c r="B225" s="127" t="s">
        <v>75</v>
      </c>
      <c r="C225" s="90">
        <v>10.969223170989524</v>
      </c>
      <c r="D225" s="90">
        <v>11.794706200602226</v>
      </c>
      <c r="E225" s="90">
        <v>10.281801255241286</v>
      </c>
      <c r="F225" s="90">
        <v>10.356751878652069</v>
      </c>
      <c r="G225" s="90">
        <v>10.101192166844614</v>
      </c>
      <c r="H225" s="90">
        <v>12.18600684252714</v>
      </c>
      <c r="I225" s="90"/>
      <c r="J225" s="90"/>
    </row>
    <row r="226" spans="1:14" x14ac:dyDescent="0.25">
      <c r="A226" s="49"/>
      <c r="B226" s="1" t="s">
        <v>54</v>
      </c>
      <c r="C226" s="22">
        <v>23.765811229129604</v>
      </c>
      <c r="D226" s="22">
        <v>26.670573637698205</v>
      </c>
      <c r="E226" s="22">
        <v>24.934247346169048</v>
      </c>
      <c r="F226" s="22">
        <v>25.07884121469063</v>
      </c>
      <c r="G226" s="22">
        <v>24.408618840333475</v>
      </c>
      <c r="H226" s="22">
        <v>28.399534744416044</v>
      </c>
      <c r="I226" s="22"/>
      <c r="J226" s="22"/>
    </row>
    <row r="227" spans="1:14" x14ac:dyDescent="0.25">
      <c r="A227" s="49"/>
      <c r="B227" s="1" t="s">
        <v>59</v>
      </c>
      <c r="C227" s="22">
        <v>5.1395060593477773</v>
      </c>
      <c r="D227" s="22">
        <v>5.7277264786453257</v>
      </c>
      <c r="E227" s="22">
        <v>5.2267851899770372</v>
      </c>
      <c r="F227" s="22">
        <v>5.2777323707313171</v>
      </c>
      <c r="G227" s="22">
        <v>5.1667641914970277</v>
      </c>
      <c r="H227" s="22">
        <v>6.5944839513863176</v>
      </c>
      <c r="I227" s="22"/>
      <c r="J227" s="22"/>
    </row>
    <row r="228" spans="1:14" x14ac:dyDescent="0.25">
      <c r="A228" s="49"/>
      <c r="B228" s="1" t="s">
        <v>57</v>
      </c>
      <c r="C228" s="22">
        <v>12.439290156461235</v>
      </c>
      <c r="D228" s="22">
        <v>13.206902446990769</v>
      </c>
      <c r="E228" s="22">
        <v>11.260387042795058</v>
      </c>
      <c r="F228" s="22">
        <v>11.344756411565735</v>
      </c>
      <c r="G228" s="22">
        <v>11.044820417633632</v>
      </c>
      <c r="H228" s="22">
        <v>13.300438116964854</v>
      </c>
      <c r="I228" s="22"/>
      <c r="J228" s="22"/>
    </row>
    <row r="229" spans="1:14" x14ac:dyDescent="0.25">
      <c r="A229" s="49"/>
      <c r="B229" s="1" t="s">
        <v>62</v>
      </c>
      <c r="C229" s="22">
        <v>8.5245592456472199</v>
      </c>
      <c r="D229" s="22">
        <v>9.1734765410464689</v>
      </c>
      <c r="E229" s="22">
        <v>7.8613291156993714</v>
      </c>
      <c r="F229" s="22">
        <v>7.913068985121571</v>
      </c>
      <c r="G229" s="22">
        <v>7.7666436504846486</v>
      </c>
      <c r="H229" s="22">
        <v>9.4280248044414492</v>
      </c>
      <c r="I229" s="22"/>
      <c r="J229" s="22"/>
    </row>
    <row r="230" spans="1:14" x14ac:dyDescent="0.25">
      <c r="A230" s="49"/>
      <c r="B230" s="1" t="s">
        <v>131</v>
      </c>
      <c r="C230" s="22">
        <v>9.7073617531830099</v>
      </c>
      <c r="D230" s="22">
        <v>10.241025710263873</v>
      </c>
      <c r="E230" s="22">
        <v>8.4911230508695255</v>
      </c>
      <c r="F230" s="22">
        <v>8.546403622358838</v>
      </c>
      <c r="G230" s="22">
        <v>8.3734558819603198</v>
      </c>
      <c r="H230" s="22">
        <v>10.24814859410807</v>
      </c>
      <c r="I230" s="22"/>
      <c r="J230" s="22"/>
      <c r="L230" s="116"/>
      <c r="M230" s="116"/>
      <c r="N230" s="116"/>
    </row>
    <row r="231" spans="1:14" x14ac:dyDescent="0.25">
      <c r="A231" s="30"/>
      <c r="B231" s="39" t="s">
        <v>63</v>
      </c>
      <c r="C231" s="16">
        <v>11.143048910169512</v>
      </c>
      <c r="D231" s="16">
        <v>12.030313737281654</v>
      </c>
      <c r="E231" s="16">
        <v>10.81345315726179</v>
      </c>
      <c r="F231" s="16">
        <v>10.894115879671498</v>
      </c>
      <c r="G231" s="16">
        <v>10.613556087916574</v>
      </c>
      <c r="H231" s="16">
        <v>12.760450412930913</v>
      </c>
      <c r="I231" s="16"/>
      <c r="J231" s="16"/>
      <c r="L231" s="116"/>
      <c r="M231" s="116"/>
      <c r="N231" s="116"/>
    </row>
    <row r="232" spans="1:14" ht="35.25" customHeight="1" x14ac:dyDescent="0.25">
      <c r="A232" s="27" t="s">
        <v>49</v>
      </c>
      <c r="B232" s="35" t="s">
        <v>116</v>
      </c>
      <c r="C232" s="132">
        <v>0.14086216962105899</v>
      </c>
      <c r="D232" s="132">
        <v>0.14723432383776999</v>
      </c>
      <c r="E232" s="132">
        <v>0.18952731923038199</v>
      </c>
      <c r="F232" s="132">
        <v>0.196209982015708</v>
      </c>
      <c r="G232" s="132">
        <v>0.29710642115800301</v>
      </c>
      <c r="H232" s="132">
        <v>0.29710642115800301</v>
      </c>
      <c r="I232" s="110"/>
      <c r="J232" s="110"/>
    </row>
    <row r="233" spans="1:14" x14ac:dyDescent="0.25">
      <c r="A233" s="125"/>
      <c r="B233" s="52" t="s">
        <v>55</v>
      </c>
      <c r="C233" s="132">
        <v>0.199912073118514</v>
      </c>
      <c r="D233" s="132">
        <v>0.21025083896437699</v>
      </c>
      <c r="E233" s="132">
        <v>0.26417206593555598</v>
      </c>
      <c r="F233" s="132">
        <v>0.27264469133184499</v>
      </c>
      <c r="G233" s="132">
        <v>0.373602661569719</v>
      </c>
      <c r="H233" s="132">
        <v>0.373602661569719</v>
      </c>
      <c r="I233" s="110"/>
      <c r="J233" s="110"/>
    </row>
    <row r="234" spans="1:14" x14ac:dyDescent="0.25">
      <c r="A234" s="125"/>
      <c r="B234" s="52" t="s">
        <v>60</v>
      </c>
      <c r="C234" s="132">
        <v>0.10640537824185201</v>
      </c>
      <c r="D234" s="132">
        <v>0.114787327608481</v>
      </c>
      <c r="E234" s="132">
        <v>0.15805683385636601</v>
      </c>
      <c r="F234" s="132">
        <v>0.1641393454966</v>
      </c>
      <c r="G234" s="132">
        <v>0.26572335094175997</v>
      </c>
      <c r="H234" s="132">
        <v>0.26572335094175997</v>
      </c>
      <c r="I234" s="110"/>
      <c r="J234" s="110"/>
    </row>
    <row r="235" spans="1:14" x14ac:dyDescent="0.25">
      <c r="A235" s="125"/>
      <c r="B235" s="52" t="s">
        <v>57</v>
      </c>
      <c r="C235" s="132">
        <v>0.16565490693026</v>
      </c>
      <c r="D235" s="132">
        <v>0.16758229095324201</v>
      </c>
      <c r="E235" s="132">
        <v>0.20262640598515</v>
      </c>
      <c r="F235" s="132">
        <v>0.20989694888418101</v>
      </c>
      <c r="G235" s="132">
        <v>0.31380276833128401</v>
      </c>
      <c r="H235" s="132">
        <v>0.31380276833128401</v>
      </c>
      <c r="I235" s="110"/>
      <c r="J235" s="110"/>
    </row>
    <row r="236" spans="1:14" x14ac:dyDescent="0.25">
      <c r="A236" s="125"/>
      <c r="B236" s="52" t="s">
        <v>62</v>
      </c>
      <c r="C236" s="132">
        <v>0.10782159358295799</v>
      </c>
      <c r="D236" s="132">
        <v>0.118290119497242</v>
      </c>
      <c r="E236" s="132">
        <v>0.167718595461568</v>
      </c>
      <c r="F236" s="132">
        <v>0.173761687019483</v>
      </c>
      <c r="G236" s="132">
        <v>0.27168098997756401</v>
      </c>
      <c r="H236" s="132">
        <v>0.27168098997756401</v>
      </c>
      <c r="I236" s="110"/>
      <c r="J236" s="110"/>
    </row>
    <row r="237" spans="1:14" x14ac:dyDescent="0.25">
      <c r="A237" s="125"/>
      <c r="B237" s="52" t="s">
        <v>131</v>
      </c>
      <c r="C237" s="132">
        <v>0.112374871832817</v>
      </c>
      <c r="D237" s="132">
        <v>0.118528610354223</v>
      </c>
      <c r="E237" s="132">
        <v>0.14339194604611499</v>
      </c>
      <c r="F237" s="132">
        <v>0.14988338275735499</v>
      </c>
      <c r="G237" s="132">
        <v>0.23659561185033401</v>
      </c>
      <c r="H237" s="132">
        <v>0.23659561185033401</v>
      </c>
      <c r="I237" s="110"/>
      <c r="J237" s="110"/>
    </row>
    <row r="238" spans="1:14" x14ac:dyDescent="0.25">
      <c r="A238" s="115"/>
      <c r="B238" s="52" t="s">
        <v>63</v>
      </c>
      <c r="C238" s="132">
        <v>0.14046399777881</v>
      </c>
      <c r="D238" s="132">
        <v>0.147093111550542</v>
      </c>
      <c r="E238" s="132">
        <v>0.19431068208643401</v>
      </c>
      <c r="F238" s="132">
        <v>0.20110624086829501</v>
      </c>
      <c r="G238" s="132">
        <v>0.30457119389908199</v>
      </c>
      <c r="H238" s="132">
        <v>0.30457119389908199</v>
      </c>
      <c r="I238" s="110"/>
      <c r="J238" s="110"/>
      <c r="L238" s="116"/>
      <c r="M238" s="116"/>
      <c r="N238" s="116"/>
    </row>
    <row r="239" spans="1:14" ht="30" customHeight="1" x14ac:dyDescent="0.25">
      <c r="A239" s="24" t="s">
        <v>49</v>
      </c>
      <c r="B239" s="61" t="s">
        <v>114</v>
      </c>
      <c r="C239" s="132">
        <v>0.22234378791536999</v>
      </c>
      <c r="D239" s="132">
        <v>0.20791159376999699</v>
      </c>
      <c r="E239" s="132">
        <v>0.25268862763606698</v>
      </c>
      <c r="F239" s="132">
        <v>0.274029777100809</v>
      </c>
      <c r="G239" s="132">
        <v>0.40675830776821897</v>
      </c>
      <c r="H239" s="132">
        <v>0.40767811554716499</v>
      </c>
      <c r="I239" s="110"/>
      <c r="J239" s="110"/>
      <c r="L239" s="116"/>
      <c r="M239" s="116"/>
      <c r="N239" s="116"/>
    </row>
    <row r="240" spans="1:14" ht="31.5" customHeight="1" x14ac:dyDescent="0.25">
      <c r="A240" s="27" t="s">
        <v>50</v>
      </c>
      <c r="B240" s="108" t="s">
        <v>111</v>
      </c>
      <c r="C240" s="73">
        <v>14.578554493896</v>
      </c>
      <c r="D240" s="73">
        <v>15.465312557499001</v>
      </c>
      <c r="E240" s="73">
        <v>16.792454103945001</v>
      </c>
      <c r="F240" s="73">
        <v>16.944970640295999</v>
      </c>
      <c r="G240" s="73">
        <v>18.260128726333001</v>
      </c>
      <c r="H240" s="73">
        <v>18.724348233489</v>
      </c>
      <c r="I240" s="73"/>
      <c r="J240" s="73"/>
    </row>
    <row r="241" spans="1:10" x14ac:dyDescent="0.25">
      <c r="B241" s="114" t="s">
        <v>55</v>
      </c>
      <c r="C241" s="73">
        <v>18.57318811595</v>
      </c>
      <c r="D241" s="73">
        <v>19.949555262914998</v>
      </c>
      <c r="E241" s="73">
        <v>21.735293021975998</v>
      </c>
      <c r="F241" s="73">
        <v>21.876758165289001</v>
      </c>
      <c r="G241" s="73">
        <v>23.942569545735001</v>
      </c>
      <c r="H241" s="73">
        <v>24.920598986914001</v>
      </c>
      <c r="I241" s="73"/>
      <c r="J241" s="73"/>
    </row>
    <row r="242" spans="1:10" x14ac:dyDescent="0.25">
      <c r="B242" s="114" t="s">
        <v>60</v>
      </c>
      <c r="C242" s="73">
        <v>12.457070078476001</v>
      </c>
      <c r="D242" s="73">
        <v>13.366481338261</v>
      </c>
      <c r="E242" s="73">
        <v>14.844385281201999</v>
      </c>
      <c r="F242" s="73">
        <v>15.001257386202001</v>
      </c>
      <c r="G242" s="73">
        <v>16.020568428914</v>
      </c>
      <c r="H242" s="73">
        <v>16.282285461301999</v>
      </c>
      <c r="I242" s="73"/>
      <c r="J242" s="73"/>
    </row>
    <row r="243" spans="1:10" x14ac:dyDescent="0.25">
      <c r="B243" s="114" t="s">
        <v>57</v>
      </c>
      <c r="C243" s="73">
        <v>15.818038230729</v>
      </c>
      <c r="D243" s="73">
        <v>16.556504348739999</v>
      </c>
      <c r="E243" s="73">
        <v>17.487032282674999</v>
      </c>
      <c r="F243" s="73">
        <v>17.666223401172999</v>
      </c>
      <c r="G243" s="73">
        <v>19.129323982269</v>
      </c>
      <c r="H243" s="73">
        <v>19.600384338529</v>
      </c>
      <c r="I243" s="73"/>
      <c r="J243" s="73"/>
    </row>
    <row r="244" spans="1:10" x14ac:dyDescent="0.25">
      <c r="B244" s="114" t="s">
        <v>62</v>
      </c>
      <c r="C244" s="73">
        <v>13.144785494427</v>
      </c>
      <c r="D244" s="73">
        <v>14.150892865307</v>
      </c>
      <c r="E244" s="73">
        <v>15.822988719907</v>
      </c>
      <c r="F244" s="73">
        <v>15.938273905178001</v>
      </c>
      <c r="G244" s="73">
        <v>17.046939572966</v>
      </c>
      <c r="H244" s="73">
        <v>17.501610887268001</v>
      </c>
      <c r="I244" s="73"/>
      <c r="J244" s="73"/>
    </row>
    <row r="245" spans="1:10" x14ac:dyDescent="0.25">
      <c r="B245" s="114" t="s">
        <v>131</v>
      </c>
      <c r="C245" s="73">
        <v>10.428844751223</v>
      </c>
      <c r="D245" s="73">
        <v>10.972507626712</v>
      </c>
      <c r="E245" s="73">
        <v>12.614666294429</v>
      </c>
      <c r="F245" s="73">
        <v>12.53926626761</v>
      </c>
      <c r="G245" s="73">
        <v>13.002437860924999</v>
      </c>
      <c r="H245" s="73">
        <v>13.318106777868</v>
      </c>
      <c r="I245" s="73"/>
      <c r="J245" s="73"/>
    </row>
    <row r="246" spans="1:10" x14ac:dyDescent="0.25">
      <c r="A246" s="81"/>
      <c r="B246" s="114" t="s">
        <v>63</v>
      </c>
      <c r="C246" s="73">
        <v>14.83322261981</v>
      </c>
      <c r="D246" s="73">
        <v>15.780020589224</v>
      </c>
      <c r="E246" s="73">
        <v>17.377531248672</v>
      </c>
      <c r="F246" s="73">
        <v>17.561966297426999</v>
      </c>
      <c r="G246" s="73">
        <v>18.996440597505998</v>
      </c>
      <c r="H246" s="73">
        <v>19.481463831212</v>
      </c>
      <c r="I246" s="73"/>
      <c r="J246" s="73"/>
    </row>
  </sheetData>
  <pageMargins left="0.7" right="0.7" top="0.75" bottom="0.75" header="0.3" footer="0.3"/>
  <pageSetup paperSize="17"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C12" sqref="C12"/>
    </sheetView>
  </sheetViews>
  <sheetFormatPr defaultRowHeight="15" x14ac:dyDescent="0.25"/>
  <cols>
    <col min="1" max="1" width="14.28515625" style="14" customWidth="1"/>
    <col min="2" max="2" width="10.7109375" style="14" customWidth="1"/>
    <col min="3" max="4" width="11.5703125" style="14" customWidth="1"/>
    <col min="7" max="9" width="9.140625" style="14" customWidth="1"/>
  </cols>
  <sheetData>
    <row r="1" spans="1:9" x14ac:dyDescent="0.25">
      <c r="A1" s="156" t="s">
        <v>185</v>
      </c>
      <c r="B1" s="157" t="s">
        <v>129</v>
      </c>
      <c r="C1" s="157" t="s">
        <v>186</v>
      </c>
      <c r="D1" s="158" t="s">
        <v>39</v>
      </c>
      <c r="E1" s="158" t="s">
        <v>51</v>
      </c>
      <c r="F1" s="158" t="s">
        <v>187</v>
      </c>
      <c r="G1" s="158" t="s">
        <v>188</v>
      </c>
      <c r="H1" s="158" t="s">
        <v>189</v>
      </c>
      <c r="I1" s="159" t="s">
        <v>190</v>
      </c>
    </row>
    <row r="2" spans="1:9" x14ac:dyDescent="0.25">
      <c r="A2" s="160">
        <v>37</v>
      </c>
      <c r="B2" s="161">
        <v>2016</v>
      </c>
      <c r="C2" s="162" t="s">
        <v>191</v>
      </c>
      <c r="D2" s="163">
        <v>4519.6557590000002</v>
      </c>
      <c r="E2" s="163">
        <v>115234.220028</v>
      </c>
      <c r="F2" s="163">
        <v>25655.475016</v>
      </c>
      <c r="G2" s="163">
        <v>21961.133674000001</v>
      </c>
      <c r="H2" s="163">
        <v>180831.528789</v>
      </c>
      <c r="I2" s="164">
        <v>348202.01326600002</v>
      </c>
    </row>
    <row r="3" spans="1:9" x14ac:dyDescent="0.25">
      <c r="A3" s="160">
        <v>38</v>
      </c>
      <c r="B3" s="161">
        <v>2020</v>
      </c>
      <c r="C3" s="162" t="s">
        <v>191</v>
      </c>
      <c r="D3" s="163">
        <v>5376.4825129999999</v>
      </c>
      <c r="E3" s="163">
        <v>123680.042736</v>
      </c>
      <c r="F3" s="163">
        <v>41500.110652000003</v>
      </c>
      <c r="G3" s="163">
        <v>23599.412842000002</v>
      </c>
      <c r="H3" s="163">
        <v>191657.65138600001</v>
      </c>
      <c r="I3" s="164">
        <v>385813.700129</v>
      </c>
    </row>
    <row r="4" spans="1:9" x14ac:dyDescent="0.25">
      <c r="A4" s="160">
        <v>36</v>
      </c>
      <c r="B4" s="161" t="s">
        <v>7</v>
      </c>
      <c r="C4" s="162" t="s">
        <v>191</v>
      </c>
      <c r="D4" s="163">
        <v>5598.4290099999998</v>
      </c>
      <c r="E4" s="163">
        <v>164848.71403500001</v>
      </c>
      <c r="F4" s="163">
        <v>47025.000148000006</v>
      </c>
      <c r="G4" s="163">
        <v>24561.221710000002</v>
      </c>
      <c r="H4" s="163">
        <v>209966.453075</v>
      </c>
      <c r="I4" s="164">
        <v>451999.81797799998</v>
      </c>
    </row>
    <row r="5" spans="1:9" x14ac:dyDescent="0.25">
      <c r="A5" s="160">
        <v>40</v>
      </c>
      <c r="B5" s="161" t="s">
        <v>4</v>
      </c>
      <c r="C5" s="162" t="s">
        <v>191</v>
      </c>
      <c r="D5" s="163">
        <v>9100.2755319999997</v>
      </c>
      <c r="E5" s="163">
        <v>162359.99658599999</v>
      </c>
      <c r="F5" s="163">
        <v>80133.900305999996</v>
      </c>
      <c r="G5" s="163">
        <v>25309.126765000001</v>
      </c>
      <c r="H5" s="163">
        <v>215452.65395000001</v>
      </c>
      <c r="I5" s="164">
        <v>492355.95313899999</v>
      </c>
    </row>
    <row r="6" spans="1:9" x14ac:dyDescent="0.25">
      <c r="A6" s="165">
        <v>39</v>
      </c>
      <c r="B6" s="166" t="s">
        <v>5</v>
      </c>
      <c r="C6" s="167" t="s">
        <v>191</v>
      </c>
      <c r="D6" s="168">
        <v>12712.338817</v>
      </c>
      <c r="E6" s="168">
        <v>195759.38537900001</v>
      </c>
      <c r="F6" s="168">
        <v>238735.07550000001</v>
      </c>
      <c r="G6" s="168">
        <v>19730.680059000002</v>
      </c>
      <c r="H6" s="163">
        <v>303498.44989400002</v>
      </c>
      <c r="I6" s="164">
        <v>770435.92964900006</v>
      </c>
    </row>
    <row r="7" spans="1:9" x14ac:dyDescent="0.25">
      <c r="A7" s="165">
        <v>41</v>
      </c>
      <c r="B7" s="166" t="s">
        <v>6</v>
      </c>
      <c r="C7" s="167" t="s">
        <v>191</v>
      </c>
      <c r="D7" s="168">
        <v>15134.505880999999</v>
      </c>
      <c r="E7" s="168">
        <v>217476.64750600001</v>
      </c>
      <c r="F7" s="168">
        <v>267815.81001000002</v>
      </c>
      <c r="G7" s="168">
        <v>17366.707236999999</v>
      </c>
      <c r="H7" s="163">
        <v>324254.83697800001</v>
      </c>
      <c r="I7" s="164">
        <v>842048.50761199999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C2" sqref="C2:I7"/>
    </sheetView>
  </sheetViews>
  <sheetFormatPr defaultRowHeight="15" x14ac:dyDescent="0.25"/>
  <cols>
    <col min="1" max="1" width="11.140625" style="14" customWidth="1"/>
    <col min="2" max="2" width="19.42578125" style="14" customWidth="1"/>
    <col min="3" max="3" width="15.28515625" style="14" customWidth="1"/>
    <col min="4" max="4" width="14.28515625" style="14" customWidth="1"/>
    <col min="5" max="5" width="13.28515625" style="14" customWidth="1"/>
    <col min="6" max="6" width="13.140625" style="14" customWidth="1"/>
    <col min="7" max="7" width="12.140625" style="14" customWidth="1"/>
    <col min="8" max="8" width="16" style="14" customWidth="1"/>
    <col min="9" max="9" width="21.140625" style="14" customWidth="1"/>
  </cols>
  <sheetData>
    <row r="1" spans="1:10" x14ac:dyDescent="0.25">
      <c r="A1" s="12" t="s">
        <v>130</v>
      </c>
      <c r="B1" s="12" t="s">
        <v>129</v>
      </c>
      <c r="C1" s="154" t="s">
        <v>147</v>
      </c>
      <c r="D1" s="154" t="s">
        <v>151</v>
      </c>
      <c r="E1" s="154" t="s">
        <v>150</v>
      </c>
      <c r="F1" s="154" t="s">
        <v>25</v>
      </c>
      <c r="G1" s="154" t="s">
        <v>36</v>
      </c>
      <c r="H1" s="154" t="s">
        <v>34</v>
      </c>
      <c r="I1" s="154" t="s">
        <v>73</v>
      </c>
    </row>
    <row r="2" spans="1:10" x14ac:dyDescent="0.25">
      <c r="A2" s="152">
        <v>37</v>
      </c>
      <c r="B2" s="153">
        <v>2016</v>
      </c>
      <c r="C2" s="155">
        <v>82781424.324919298</v>
      </c>
      <c r="D2" s="155">
        <v>51037866.550847001</v>
      </c>
      <c r="E2" s="155">
        <v>76404147.525025994</v>
      </c>
      <c r="F2" s="155">
        <v>6271075.6207379997</v>
      </c>
      <c r="G2" s="155">
        <v>35400.349275</v>
      </c>
      <c r="H2" s="155">
        <v>584460.94380000001</v>
      </c>
      <c r="I2" s="155">
        <v>1671787.4572000001</v>
      </c>
    </row>
    <row r="3" spans="1:10" x14ac:dyDescent="0.25">
      <c r="A3" s="152">
        <v>38</v>
      </c>
      <c r="B3" s="153">
        <v>2020</v>
      </c>
      <c r="C3" s="155">
        <v>83234029.916324899</v>
      </c>
      <c r="D3" s="155">
        <v>50941859.630859204</v>
      </c>
      <c r="E3" s="155">
        <v>76489767.634641007</v>
      </c>
      <c r="F3" s="155">
        <v>6633617.3789619999</v>
      </c>
      <c r="G3" s="155">
        <v>36881.627002000001</v>
      </c>
      <c r="H3" s="155">
        <v>545322.36780000001</v>
      </c>
      <c r="I3" s="155">
        <v>1854323.4465000001</v>
      </c>
    </row>
    <row r="4" spans="1:10" x14ac:dyDescent="0.25">
      <c r="A4" s="152">
        <v>36</v>
      </c>
      <c r="B4" s="153" t="s">
        <v>7</v>
      </c>
      <c r="C4" s="155">
        <v>94555330.829366401</v>
      </c>
      <c r="D4" s="155">
        <v>57942295.278092101</v>
      </c>
      <c r="E4" s="155">
        <v>86540506.002811</v>
      </c>
      <c r="F4" s="155">
        <v>7903014.9585699998</v>
      </c>
      <c r="G4" s="155">
        <v>37269.935009000001</v>
      </c>
      <c r="H4" s="155">
        <v>621764.21719999996</v>
      </c>
      <c r="I4" s="155">
        <v>2274853.4912999999</v>
      </c>
      <c r="J4" s="23"/>
    </row>
    <row r="5" spans="1:10" x14ac:dyDescent="0.25">
      <c r="A5" s="152">
        <v>40</v>
      </c>
      <c r="B5" s="153" t="s">
        <v>4</v>
      </c>
      <c r="C5" s="155">
        <v>94783884.446569994</v>
      </c>
      <c r="D5" s="155">
        <v>57923838.483800501</v>
      </c>
      <c r="E5" s="155">
        <v>86879376.416801006</v>
      </c>
      <c r="F5" s="155">
        <v>7764883.2308149999</v>
      </c>
      <c r="G5" s="155">
        <v>46541.706101999996</v>
      </c>
      <c r="H5" s="155">
        <v>606813.18900000001</v>
      </c>
      <c r="I5" s="155">
        <v>2308329.4696999998</v>
      </c>
    </row>
    <row r="6" spans="1:10" x14ac:dyDescent="0.25">
      <c r="A6" s="152">
        <v>39</v>
      </c>
      <c r="B6" s="153" t="s">
        <v>5</v>
      </c>
      <c r="C6" s="155">
        <v>93409521.460310906</v>
      </c>
      <c r="D6" s="155">
        <v>56677014.129433401</v>
      </c>
      <c r="E6" s="155">
        <v>85436084.946882993</v>
      </c>
      <c r="F6" s="155">
        <v>7713308.045566</v>
      </c>
      <c r="G6" s="155">
        <v>86709.611583000005</v>
      </c>
      <c r="H6" s="155">
        <v>581171.18640000001</v>
      </c>
      <c r="I6" s="155">
        <v>2571997.0027000001</v>
      </c>
    </row>
    <row r="7" spans="1:10" x14ac:dyDescent="0.25">
      <c r="A7" s="152">
        <v>41</v>
      </c>
      <c r="B7" s="153" t="s">
        <v>6</v>
      </c>
      <c r="C7" s="155">
        <v>89611593.945001006</v>
      </c>
      <c r="D7" s="155">
        <v>54198556.555882096</v>
      </c>
      <c r="E7" s="155">
        <v>81668985.332837</v>
      </c>
      <c r="F7" s="155">
        <v>7682487.7696979996</v>
      </c>
      <c r="G7" s="155">
        <v>86706.968389999995</v>
      </c>
      <c r="H7" s="155">
        <v>610472.82019999996</v>
      </c>
      <c r="I7" s="155">
        <v>2673979.6332</v>
      </c>
    </row>
    <row r="8" spans="1:10" x14ac:dyDescent="0.25">
      <c r="A8" s="101"/>
      <c r="C8" s="65"/>
      <c r="D8" s="65"/>
      <c r="E8" s="65"/>
      <c r="F8" s="65"/>
      <c r="G8" s="65"/>
      <c r="H8" s="65"/>
      <c r="I8" s="23"/>
    </row>
    <row r="9" spans="1:10" x14ac:dyDescent="0.25">
      <c r="C9" s="65"/>
      <c r="D9" s="65"/>
      <c r="E9" s="65"/>
      <c r="F9" s="65"/>
      <c r="G9" s="65"/>
      <c r="H9" s="65"/>
      <c r="I9" s="23"/>
    </row>
    <row r="10" spans="1:10" x14ac:dyDescent="0.25">
      <c r="C10" s="65"/>
      <c r="D10" s="65"/>
      <c r="E10" s="65"/>
      <c r="F10" s="65"/>
      <c r="G10" s="65"/>
    </row>
    <row r="11" spans="1:10" x14ac:dyDescent="0.25">
      <c r="C11" s="65"/>
      <c r="D11" s="65"/>
      <c r="E11" s="65"/>
      <c r="F11" s="65"/>
      <c r="G11" s="65"/>
      <c r="H11" s="23"/>
      <c r="I11"/>
    </row>
    <row r="12" spans="1:10" x14ac:dyDescent="0.25">
      <c r="I12"/>
    </row>
    <row r="13" spans="1:10" x14ac:dyDescent="0.25">
      <c r="I13"/>
    </row>
    <row r="14" spans="1:10" x14ac:dyDescent="0.25">
      <c r="I14"/>
    </row>
    <row r="15" spans="1:10" x14ac:dyDescent="0.25">
      <c r="I15"/>
    </row>
    <row r="16" spans="1:10" x14ac:dyDescent="0.25">
      <c r="I16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>
      <selection activeCell="F13" sqref="F13"/>
    </sheetView>
  </sheetViews>
  <sheetFormatPr defaultRowHeight="15" x14ac:dyDescent="0.25"/>
  <cols>
    <col min="1" max="1" width="15" style="14" customWidth="1"/>
    <col min="2" max="2" width="11.5703125" style="14" customWidth="1"/>
    <col min="3" max="5" width="14.28515625" style="14" customWidth="1"/>
    <col min="6" max="6" width="14.5703125" style="14" customWidth="1"/>
    <col min="7" max="8" width="14.28515625" style="14" customWidth="1"/>
  </cols>
  <sheetData>
    <row r="1" spans="1:8" x14ac:dyDescent="0.25">
      <c r="A1" s="122" t="s">
        <v>153</v>
      </c>
      <c r="B1" s="4"/>
      <c r="C1" s="72"/>
      <c r="D1" s="72"/>
      <c r="E1" s="72"/>
      <c r="F1" s="119"/>
      <c r="G1" s="119"/>
      <c r="H1" s="119"/>
    </row>
    <row r="2" spans="1:8" x14ac:dyDescent="0.25">
      <c r="A2" s="97"/>
      <c r="B2" s="25"/>
      <c r="C2" s="25"/>
      <c r="D2" s="25"/>
      <c r="E2" s="25"/>
      <c r="F2" s="25"/>
      <c r="G2" s="25"/>
      <c r="H2" s="25"/>
    </row>
    <row r="3" spans="1:8" x14ac:dyDescent="0.25">
      <c r="A3" s="109" t="s">
        <v>39</v>
      </c>
      <c r="B3" s="42"/>
      <c r="C3" s="42"/>
      <c r="D3" s="42"/>
      <c r="E3" s="42"/>
      <c r="F3" s="42"/>
      <c r="G3" s="42"/>
      <c r="H3" s="42"/>
    </row>
    <row r="4" spans="1:8" x14ac:dyDescent="0.25">
      <c r="A4" s="109" t="s">
        <v>51</v>
      </c>
      <c r="B4" s="42"/>
      <c r="C4" s="42"/>
      <c r="D4" s="42"/>
      <c r="E4" s="42"/>
      <c r="F4" s="42"/>
      <c r="G4" s="42"/>
      <c r="H4" s="42"/>
    </row>
    <row r="5" spans="1:8" x14ac:dyDescent="0.25">
      <c r="A5" s="109" t="s">
        <v>32</v>
      </c>
      <c r="B5" s="42"/>
      <c r="C5" s="42"/>
      <c r="D5" s="42"/>
      <c r="E5" s="42"/>
      <c r="F5" s="42"/>
      <c r="G5" s="42"/>
      <c r="H5" s="42"/>
    </row>
    <row r="6" spans="1:8" x14ac:dyDescent="0.25">
      <c r="A6" s="109" t="s">
        <v>122</v>
      </c>
      <c r="B6" s="42"/>
      <c r="C6" s="42"/>
      <c r="D6" s="42"/>
      <c r="E6" s="42"/>
      <c r="F6" s="42"/>
      <c r="G6" s="42"/>
      <c r="H6" s="42"/>
    </row>
    <row r="7" spans="1:8" x14ac:dyDescent="0.25">
      <c r="A7" s="109" t="s">
        <v>52</v>
      </c>
      <c r="B7" s="42"/>
      <c r="C7" s="42"/>
      <c r="D7" s="42"/>
      <c r="E7" s="42"/>
      <c r="F7" s="42"/>
      <c r="G7" s="42"/>
      <c r="H7" s="32"/>
    </row>
    <row r="8" spans="1:8" x14ac:dyDescent="0.25">
      <c r="A8" s="109" t="s">
        <v>47</v>
      </c>
      <c r="B8" s="42"/>
      <c r="C8" s="42"/>
      <c r="D8" s="42"/>
      <c r="E8" s="42"/>
      <c r="F8" s="42"/>
      <c r="G8" s="42"/>
      <c r="H8" s="42"/>
    </row>
    <row r="9" spans="1:8" x14ac:dyDescent="0.25">
      <c r="A9" s="109" t="s">
        <v>53</v>
      </c>
      <c r="B9" s="42"/>
      <c r="C9" s="42"/>
      <c r="D9" s="42"/>
      <c r="E9" s="42"/>
      <c r="F9" s="42"/>
      <c r="G9" s="42"/>
      <c r="H9" s="42"/>
    </row>
    <row r="10" spans="1:8" x14ac:dyDescent="0.25">
      <c r="A10" s="109" t="s">
        <v>135</v>
      </c>
      <c r="B10" s="18"/>
      <c r="C10" s="18"/>
      <c r="D10" s="18"/>
      <c r="E10" s="18"/>
      <c r="F10" s="18"/>
      <c r="G10" s="18"/>
      <c r="H10" s="18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5"/>
  <sheetViews>
    <sheetView workbookViewId="0">
      <selection activeCell="F6" sqref="F6"/>
    </sheetView>
  </sheetViews>
  <sheetFormatPr defaultRowHeight="15" x14ac:dyDescent="0.25"/>
  <cols>
    <col min="1" max="1" width="26.7109375" style="14" customWidth="1"/>
    <col min="2" max="4" width="14.28515625" style="14" bestFit="1" customWidth="1"/>
    <col min="5" max="5" width="15.42578125" style="14" customWidth="1"/>
    <col min="6" max="7" width="14.28515625" style="14" bestFit="1" customWidth="1"/>
    <col min="8" max="8" width="13.42578125" style="14" bestFit="1" customWidth="1"/>
    <col min="9" max="9" width="12" style="14" bestFit="1" customWidth="1"/>
    <col min="10" max="10" width="13.140625" style="14" bestFit="1" customWidth="1"/>
    <col min="11" max="11" width="13.7109375" style="14" bestFit="1" customWidth="1"/>
    <col min="12" max="12" width="24.140625" style="14" bestFit="1" customWidth="1"/>
    <col min="13" max="13" width="26.85546875" style="14" bestFit="1" customWidth="1"/>
    <col min="14" max="16384" width="9.140625" style="14"/>
  </cols>
  <sheetData>
    <row r="1" spans="1:7" x14ac:dyDescent="0.25">
      <c r="A1" s="14" t="s">
        <v>129</v>
      </c>
      <c r="B1" s="14">
        <v>2016</v>
      </c>
      <c r="C1" s="14">
        <v>2020</v>
      </c>
      <c r="D1" s="14" t="s">
        <v>7</v>
      </c>
      <c r="E1" s="14" t="s">
        <v>4</v>
      </c>
      <c r="F1" s="14" t="s">
        <v>5</v>
      </c>
      <c r="G1" s="14" t="s">
        <v>6</v>
      </c>
    </row>
    <row r="2" spans="1:7" x14ac:dyDescent="0.25">
      <c r="A2" s="14" t="s">
        <v>169</v>
      </c>
      <c r="B2" s="14">
        <v>37</v>
      </c>
      <c r="C2" s="14">
        <v>38</v>
      </c>
      <c r="D2" s="14">
        <v>36</v>
      </c>
      <c r="E2" s="14">
        <v>40</v>
      </c>
      <c r="F2" s="14">
        <v>39</v>
      </c>
      <c r="G2" s="14">
        <v>41</v>
      </c>
    </row>
    <row r="3" spans="1:7" hidden="1" x14ac:dyDescent="0.25">
      <c r="A3" s="14" t="s">
        <v>170</v>
      </c>
      <c r="B3" s="14">
        <v>82911943.303301796</v>
      </c>
      <c r="C3" s="14">
        <v>83378111.584636599</v>
      </c>
      <c r="D3" s="14">
        <v>94735415.107638195</v>
      </c>
      <c r="E3" s="14">
        <v>94945425.5652266</v>
      </c>
      <c r="F3" s="14">
        <v>93490726.815428093</v>
      </c>
      <c r="G3" s="14">
        <v>89692804.281914607</v>
      </c>
    </row>
    <row r="4" spans="1:7" hidden="1" x14ac:dyDescent="0.25">
      <c r="A4" s="14" t="s">
        <v>171</v>
      </c>
      <c r="B4" s="14">
        <v>14419303.6449333</v>
      </c>
      <c r="C4" s="14">
        <v>14577106.554968899</v>
      </c>
      <c r="D4" s="14">
        <v>18915296.109050199</v>
      </c>
      <c r="E4" s="14">
        <v>18970127.056533899</v>
      </c>
      <c r="F4" s="14">
        <v>18663826.188013699</v>
      </c>
      <c r="G4" s="14">
        <v>17888536.842777401</v>
      </c>
    </row>
    <row r="5" spans="1:7" x14ac:dyDescent="0.25">
      <c r="A5" s="14" t="s">
        <v>172</v>
      </c>
      <c r="B5" s="128">
        <v>43067.119812221099</v>
      </c>
      <c r="C5" s="128">
        <v>39168.617013187803</v>
      </c>
      <c r="D5" s="128">
        <v>31658.834916131898</v>
      </c>
      <c r="E5" s="128">
        <v>31193.905486714601</v>
      </c>
      <c r="F5" s="128">
        <v>30939.018323420099</v>
      </c>
      <c r="G5" s="128">
        <v>30257.683363143398</v>
      </c>
    </row>
    <row r="6" spans="1:7" x14ac:dyDescent="0.25">
      <c r="A6" s="14" t="s">
        <v>173</v>
      </c>
      <c r="B6" s="128">
        <v>0.42805483752165802</v>
      </c>
      <c r="C6" s="128">
        <v>0.38744177089849002</v>
      </c>
      <c r="D6" s="128">
        <v>0.30981343787550503</v>
      </c>
      <c r="E6" s="128">
        <v>0.30529881142475301</v>
      </c>
      <c r="F6" s="128">
        <v>0.302355913618509</v>
      </c>
      <c r="G6" s="128">
        <v>0.29556707820355799</v>
      </c>
    </row>
    <row r="7" spans="1:7" x14ac:dyDescent="0.25">
      <c r="A7" s="14" t="s">
        <v>174</v>
      </c>
      <c r="B7" s="128">
        <v>24.071989072642801</v>
      </c>
      <c r="C7" s="128">
        <v>17.165582219687099</v>
      </c>
      <c r="D7" s="128">
        <v>10.564532238096801</v>
      </c>
      <c r="E7" s="128">
        <v>10.484951168512801</v>
      </c>
      <c r="F7" s="128">
        <v>10.347720524387899</v>
      </c>
      <c r="G7" s="128">
        <v>9.9973666540622794</v>
      </c>
    </row>
    <row r="8" spans="1:7" x14ac:dyDescent="0.25">
      <c r="A8" s="14" t="s">
        <v>175</v>
      </c>
      <c r="B8" s="128">
        <v>49.849040996352599</v>
      </c>
      <c r="C8" s="128">
        <v>33.405937473909098</v>
      </c>
      <c r="D8" s="128">
        <v>15.9097974860044</v>
      </c>
      <c r="E8" s="128">
        <v>15.174496282800799</v>
      </c>
      <c r="F8" s="128">
        <v>15.2565474037066</v>
      </c>
      <c r="G8" s="128">
        <v>15.2707856138724</v>
      </c>
    </row>
    <row r="9" spans="1:7" x14ac:dyDescent="0.25">
      <c r="A9" s="14" t="s">
        <v>176</v>
      </c>
      <c r="B9" s="128">
        <v>187.84281725883901</v>
      </c>
      <c r="C9" s="128">
        <v>127.222489482681</v>
      </c>
      <c r="D9" s="128">
        <v>75.273255223728398</v>
      </c>
      <c r="E9" s="128">
        <v>74.426464008963094</v>
      </c>
      <c r="F9" s="128">
        <v>73.862821651473894</v>
      </c>
      <c r="G9" s="128">
        <v>71.285361304465098</v>
      </c>
    </row>
    <row r="10" spans="1:7" x14ac:dyDescent="0.25">
      <c r="A10" s="14" t="s">
        <v>177</v>
      </c>
      <c r="B10" s="128">
        <v>5.4729218983417498</v>
      </c>
      <c r="C10" s="128">
        <v>5.1515056692375998</v>
      </c>
      <c r="D10" s="128">
        <v>5.5263615551282301</v>
      </c>
      <c r="E10" s="128">
        <v>5.5292279372672297</v>
      </c>
      <c r="F10" s="128">
        <v>5.4737573571582798</v>
      </c>
      <c r="G10" s="128">
        <v>5.2826436865200002</v>
      </c>
    </row>
    <row r="11" spans="1:7" x14ac:dyDescent="0.25">
      <c r="A11" s="14" t="s">
        <v>178</v>
      </c>
      <c r="B11" s="128">
        <v>2.63000715907395</v>
      </c>
      <c r="C11" s="128">
        <v>2.2919060458086098</v>
      </c>
      <c r="D11" s="128">
        <v>2.2873867506549401</v>
      </c>
      <c r="E11" s="128">
        <v>2.2866914931785298</v>
      </c>
      <c r="F11" s="128">
        <v>2.2650059436725898</v>
      </c>
      <c r="G11" s="128">
        <v>2.1878826284182198</v>
      </c>
    </row>
    <row r="12" spans="1:7" x14ac:dyDescent="0.25">
      <c r="A12" s="14" t="s">
        <v>179</v>
      </c>
      <c r="B12" s="128">
        <v>3770.2747976148198</v>
      </c>
      <c r="C12" s="128">
        <v>3310.7103450170498</v>
      </c>
      <c r="D12" s="128">
        <v>2403.4679920748599</v>
      </c>
      <c r="E12" s="128">
        <v>2381.45178976343</v>
      </c>
      <c r="F12" s="128">
        <v>2351.2483601459198</v>
      </c>
      <c r="G12" s="128">
        <v>2282.2025846097799</v>
      </c>
    </row>
    <row r="13" spans="1:7" x14ac:dyDescent="0.25">
      <c r="A13" s="14" t="s">
        <v>180</v>
      </c>
      <c r="B13" s="128">
        <v>717.51970202608402</v>
      </c>
      <c r="C13" s="128">
        <v>745.89097233590803</v>
      </c>
      <c r="D13" s="128">
        <v>828.88500757840302</v>
      </c>
      <c r="E13" s="128">
        <v>805.53803840630496</v>
      </c>
      <c r="F13" s="128">
        <v>808.00348004332204</v>
      </c>
      <c r="G13" s="128">
        <v>804.65398873056495</v>
      </c>
    </row>
    <row r="14" spans="1:7" x14ac:dyDescent="0.25">
      <c r="A14" s="14" t="s">
        <v>181</v>
      </c>
      <c r="B14" s="128">
        <v>75721862.422451496</v>
      </c>
      <c r="C14" s="128">
        <v>75879411.338547006</v>
      </c>
      <c r="D14" s="128">
        <v>85960855.625793993</v>
      </c>
      <c r="E14" s="128">
        <v>86297456.277805001</v>
      </c>
      <c r="F14" s="128">
        <v>84863832.008506104</v>
      </c>
      <c r="G14" s="128">
        <v>81121964.517425805</v>
      </c>
    </row>
    <row r="15" spans="1:7" x14ac:dyDescent="0.25">
      <c r="A15" s="14" t="s">
        <v>182</v>
      </c>
      <c r="B15" s="128">
        <v>36848.505958610098</v>
      </c>
      <c r="C15" s="128">
        <v>36649.142811163103</v>
      </c>
      <c r="D15" s="128">
        <v>41238.2513089938</v>
      </c>
      <c r="E15" s="128">
        <v>40874.323847637497</v>
      </c>
      <c r="F15" s="128">
        <v>40272.405090492102</v>
      </c>
      <c r="G15" s="128">
        <v>39004.659160055402</v>
      </c>
    </row>
    <row r="16" spans="1:7" x14ac:dyDescent="0.25">
      <c r="B16" s="129"/>
      <c r="C16" s="129"/>
      <c r="D16" s="129"/>
      <c r="E16" s="129"/>
      <c r="F16" s="129"/>
      <c r="G16" s="129"/>
    </row>
    <row r="19" spans="1:15" x14ac:dyDescent="0.25">
      <c r="A19" s="14" t="s">
        <v>129</v>
      </c>
      <c r="B19" s="14" t="s">
        <v>169</v>
      </c>
      <c r="C19" s="14" t="s">
        <v>170</v>
      </c>
      <c r="D19" s="14" t="s">
        <v>171</v>
      </c>
      <c r="E19" s="14" t="s">
        <v>172</v>
      </c>
      <c r="F19" s="14" t="s">
        <v>173</v>
      </c>
      <c r="G19" s="14" t="s">
        <v>174</v>
      </c>
      <c r="H19" s="14" t="s">
        <v>175</v>
      </c>
      <c r="I19" s="14" t="s">
        <v>176</v>
      </c>
      <c r="J19" s="14" t="s">
        <v>177</v>
      </c>
      <c r="K19" s="14" t="s">
        <v>178</v>
      </c>
      <c r="L19" s="14" t="s">
        <v>179</v>
      </c>
      <c r="M19" s="14" t="s">
        <v>180</v>
      </c>
      <c r="N19" s="14" t="s">
        <v>181</v>
      </c>
      <c r="O19" s="14" t="s">
        <v>182</v>
      </c>
    </row>
    <row r="20" spans="1:15" x14ac:dyDescent="0.25">
      <c r="A20" s="14">
        <v>2016</v>
      </c>
      <c r="B20" s="14">
        <v>37</v>
      </c>
      <c r="C20" s="14">
        <v>82911943.303301796</v>
      </c>
      <c r="D20" s="14">
        <v>14419303.6449333</v>
      </c>
      <c r="E20" s="14">
        <v>43067.119812221099</v>
      </c>
      <c r="F20" s="14">
        <v>0.42805483752165802</v>
      </c>
      <c r="G20" s="14">
        <v>24.071989072642801</v>
      </c>
      <c r="H20" s="14">
        <v>49.849040996352599</v>
      </c>
      <c r="I20" s="14">
        <v>187.84281725883901</v>
      </c>
      <c r="J20" s="14">
        <v>5.4729218983417498</v>
      </c>
      <c r="K20" s="14">
        <v>2.63000715907395</v>
      </c>
      <c r="L20" s="14">
        <v>3770.2747976148198</v>
      </c>
      <c r="M20" s="14">
        <v>717.51970202608402</v>
      </c>
      <c r="N20" s="14">
        <v>75721862.422451496</v>
      </c>
      <c r="O20" s="14">
        <v>36848.505958610098</v>
      </c>
    </row>
    <row r="21" spans="1:15" x14ac:dyDescent="0.25">
      <c r="A21" s="14">
        <v>2020</v>
      </c>
      <c r="B21" s="14">
        <v>38</v>
      </c>
      <c r="C21" s="14">
        <v>83378111.584636599</v>
      </c>
      <c r="D21" s="14">
        <v>14577106.554968899</v>
      </c>
      <c r="E21" s="14">
        <v>39168.617013187803</v>
      </c>
      <c r="F21" s="14">
        <v>0.38744177089849002</v>
      </c>
      <c r="G21" s="14">
        <v>17.165582219687099</v>
      </c>
      <c r="H21" s="14">
        <v>33.405937473909098</v>
      </c>
      <c r="I21" s="14">
        <v>127.222489482681</v>
      </c>
      <c r="J21" s="14">
        <v>5.1515056692375998</v>
      </c>
      <c r="K21" s="14">
        <v>2.2919060458086098</v>
      </c>
      <c r="L21" s="14">
        <v>3310.7103450170498</v>
      </c>
      <c r="M21" s="14">
        <v>745.89097233590803</v>
      </c>
      <c r="N21" s="14">
        <v>75879411.338547006</v>
      </c>
      <c r="O21" s="14">
        <v>36649.142811163103</v>
      </c>
    </row>
    <row r="22" spans="1:15" x14ac:dyDescent="0.25">
      <c r="A22" s="14" t="s">
        <v>7</v>
      </c>
      <c r="B22" s="14">
        <v>36</v>
      </c>
      <c r="C22" s="14">
        <v>94735415.107638195</v>
      </c>
      <c r="D22" s="14">
        <v>18915296.109050199</v>
      </c>
      <c r="E22" s="14">
        <v>31658.834916131898</v>
      </c>
      <c r="F22" s="14">
        <v>0.30981343787550503</v>
      </c>
      <c r="G22" s="14">
        <v>10.564532238096801</v>
      </c>
      <c r="H22" s="14">
        <v>15.9097974860044</v>
      </c>
      <c r="I22" s="14">
        <v>75.273255223728398</v>
      </c>
      <c r="J22" s="14">
        <v>5.5263615551282301</v>
      </c>
      <c r="K22" s="14">
        <v>2.2873867506549401</v>
      </c>
      <c r="L22" s="14">
        <v>2403.4679920748599</v>
      </c>
      <c r="M22" s="14">
        <v>828.88500757840302</v>
      </c>
      <c r="N22" s="14">
        <v>85960855.625793993</v>
      </c>
      <c r="O22" s="14">
        <v>41238.2513089938</v>
      </c>
    </row>
    <row r="23" spans="1:15" x14ac:dyDescent="0.25">
      <c r="A23" s="14" t="s">
        <v>4</v>
      </c>
      <c r="B23" s="14">
        <v>40</v>
      </c>
      <c r="C23" s="14">
        <v>94945425.5652266</v>
      </c>
      <c r="D23" s="14">
        <v>18970127.056533899</v>
      </c>
      <c r="E23" s="14">
        <v>31193.905486714601</v>
      </c>
      <c r="F23" s="14">
        <v>0.30529881142475301</v>
      </c>
      <c r="G23" s="14">
        <v>10.484951168512801</v>
      </c>
      <c r="H23" s="14">
        <v>15.174496282800799</v>
      </c>
      <c r="I23" s="14">
        <v>74.426464008963094</v>
      </c>
      <c r="J23" s="14">
        <v>5.5292279372672297</v>
      </c>
      <c r="K23" s="14">
        <v>2.2866914931785298</v>
      </c>
      <c r="L23" s="14">
        <v>2381.45178976343</v>
      </c>
      <c r="M23" s="14">
        <v>805.53803840630496</v>
      </c>
      <c r="N23" s="14">
        <v>86297456.277805001</v>
      </c>
      <c r="O23" s="14">
        <v>40874.323847637497</v>
      </c>
    </row>
    <row r="24" spans="1:15" x14ac:dyDescent="0.25">
      <c r="A24" s="14" t="s">
        <v>5</v>
      </c>
      <c r="B24" s="14">
        <v>39</v>
      </c>
      <c r="C24" s="14">
        <v>93490726.815428093</v>
      </c>
      <c r="D24" s="14">
        <v>18663826.188013699</v>
      </c>
      <c r="E24" s="14">
        <v>30939.018323420099</v>
      </c>
      <c r="F24" s="14">
        <v>0.302355913618509</v>
      </c>
      <c r="G24" s="14">
        <v>10.347720524387899</v>
      </c>
      <c r="H24" s="14">
        <v>15.2565474037066</v>
      </c>
      <c r="I24" s="14">
        <v>73.862821651473894</v>
      </c>
      <c r="J24" s="14">
        <v>5.4737573571582798</v>
      </c>
      <c r="K24" s="14">
        <v>2.2650059436725898</v>
      </c>
      <c r="L24" s="14">
        <v>2351.2483601459198</v>
      </c>
      <c r="M24" s="14">
        <v>808.00348004332204</v>
      </c>
      <c r="N24" s="14">
        <v>84863832.008506104</v>
      </c>
      <c r="O24" s="14">
        <v>40272.405090492102</v>
      </c>
    </row>
    <row r="25" spans="1:15" x14ac:dyDescent="0.25">
      <c r="A25" s="14" t="s">
        <v>6</v>
      </c>
      <c r="B25" s="14">
        <v>41</v>
      </c>
      <c r="C25" s="14">
        <v>89692804.281914607</v>
      </c>
      <c r="D25" s="14">
        <v>17888536.842777401</v>
      </c>
      <c r="E25" s="14">
        <v>30257.683363143398</v>
      </c>
      <c r="F25" s="14">
        <v>0.29556707820355799</v>
      </c>
      <c r="G25" s="14">
        <v>9.9973666540622794</v>
      </c>
      <c r="H25" s="14">
        <v>15.2707856138724</v>
      </c>
      <c r="I25" s="14">
        <v>71.285361304465098</v>
      </c>
      <c r="J25" s="14">
        <v>5.2826436865200002</v>
      </c>
      <c r="K25" s="14">
        <v>2.1878826284182198</v>
      </c>
      <c r="L25" s="14">
        <v>2282.2025846097799</v>
      </c>
      <c r="M25" s="14">
        <v>804.65398873056495</v>
      </c>
      <c r="N25" s="14">
        <v>81121964.517425805</v>
      </c>
      <c r="O25" s="14">
        <v>39004.659160055402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2" sqref="B2"/>
    </sheetView>
  </sheetViews>
  <sheetFormatPr defaultRowHeight="15" x14ac:dyDescent="0.25"/>
  <cols>
    <col min="2" max="2" width="30.5703125" bestFit="1" customWidth="1"/>
    <col min="3" max="3" width="30" bestFit="1" customWidth="1"/>
    <col min="4" max="4" width="34.5703125" bestFit="1" customWidth="1"/>
    <col min="5" max="5" width="32" bestFit="1" customWidth="1"/>
    <col min="6" max="6" width="36.5703125" bestFit="1" customWidth="1"/>
    <col min="7" max="7" width="35.42578125" bestFit="1" customWidth="1"/>
    <col min="8" max="8" width="40" bestFit="1" customWidth="1"/>
    <col min="9" max="9" width="29.28515625" bestFit="1" customWidth="1"/>
    <col min="10" max="10" width="28.7109375" bestFit="1" customWidth="1"/>
    <col min="11" max="11" width="33.28515625" bestFit="1" customWidth="1"/>
    <col min="12" max="12" width="30.85546875" bestFit="1" customWidth="1"/>
    <col min="13" max="13" width="35.42578125" bestFit="1" customWidth="1"/>
    <col min="14" max="14" width="34.28515625" bestFit="1" customWidth="1"/>
    <col min="15" max="15" width="38.85546875" bestFit="1" customWidth="1"/>
  </cols>
  <sheetData>
    <row r="1" spans="1:15" x14ac:dyDescent="0.25">
      <c r="A1" t="s">
        <v>185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</row>
    <row r="2" spans="1:15" x14ac:dyDescent="0.25">
      <c r="A2">
        <v>37</v>
      </c>
      <c r="B2">
        <v>17919291.185162999</v>
      </c>
      <c r="C2">
        <v>952318.21352878201</v>
      </c>
      <c r="D2">
        <v>16966972.971634202</v>
      </c>
      <c r="E2">
        <v>10030289.673416</v>
      </c>
      <c r="F2">
        <v>7889001.5117469896</v>
      </c>
      <c r="G2">
        <v>6566078.3389685396</v>
      </c>
      <c r="H2">
        <v>11353212.8461944</v>
      </c>
      <c r="I2">
        <v>5.47615765881425</v>
      </c>
      <c r="J2">
        <v>5.0332347469360501</v>
      </c>
      <c r="K2">
        <v>5.5033398847738901</v>
      </c>
      <c r="L2">
        <v>5.7151735889205</v>
      </c>
      <c r="M2">
        <v>5.1996767169653504</v>
      </c>
      <c r="N2">
        <v>5.7849177548589203</v>
      </c>
      <c r="O2">
        <v>5.3121802346404001</v>
      </c>
    </row>
    <row r="3" spans="1:15" x14ac:dyDescent="0.25">
      <c r="A3">
        <v>38</v>
      </c>
      <c r="B3">
        <v>15515279.8016825</v>
      </c>
      <c r="C3">
        <v>917540.83559554198</v>
      </c>
      <c r="D3">
        <v>14597738.966087099</v>
      </c>
      <c r="E3">
        <v>8783939.4565682206</v>
      </c>
      <c r="F3">
        <v>6731340.3451144202</v>
      </c>
      <c r="G3">
        <v>5248346.0203803098</v>
      </c>
      <c r="H3">
        <v>10266933.781302299</v>
      </c>
      <c r="I3">
        <v>4.5971049580823697</v>
      </c>
      <c r="J3">
        <v>4.1530087519147898</v>
      </c>
      <c r="K3">
        <v>4.6282126169041398</v>
      </c>
      <c r="L3">
        <v>4.7632740883848399</v>
      </c>
      <c r="M3">
        <v>4.3969421829798501</v>
      </c>
      <c r="N3">
        <v>4.8775135432040502</v>
      </c>
      <c r="O3">
        <v>4.4658608815998901</v>
      </c>
    </row>
    <row r="4" spans="1:15" x14ac:dyDescent="0.25">
      <c r="A4">
        <v>36</v>
      </c>
      <c r="B4">
        <v>17469772.571258299</v>
      </c>
      <c r="C4">
        <v>1866744.1465656799</v>
      </c>
      <c r="D4">
        <v>15603028.424692599</v>
      </c>
      <c r="E4">
        <v>10471189.089504</v>
      </c>
      <c r="F4">
        <v>6998583.4817542396</v>
      </c>
      <c r="G4">
        <v>5422261.9743939498</v>
      </c>
      <c r="H4">
        <v>12047510.5968643</v>
      </c>
      <c r="I4">
        <v>4.7174738020872002</v>
      </c>
      <c r="J4">
        <v>4.10357314036865</v>
      </c>
      <c r="K4">
        <v>4.8034473514106697</v>
      </c>
      <c r="L4">
        <v>4.8534508146818203</v>
      </c>
      <c r="M4">
        <v>4.5276823419287702</v>
      </c>
      <c r="N4">
        <v>5.1793454914972301</v>
      </c>
      <c r="O4">
        <v>4.5354411983207896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0"/>
  <sheetViews>
    <sheetView tabSelected="1" workbookViewId="0">
      <selection activeCell="C11" sqref="C11:H11"/>
    </sheetView>
  </sheetViews>
  <sheetFormatPr defaultRowHeight="15" x14ac:dyDescent="0.25"/>
  <cols>
    <col min="1" max="1" width="7.85546875" style="14" customWidth="1"/>
    <col min="2" max="2" width="29.5703125" style="14" customWidth="1"/>
    <col min="3" max="3" width="15.5703125" style="14" customWidth="1"/>
    <col min="4" max="10" width="14.7109375" style="14" customWidth="1"/>
  </cols>
  <sheetData>
    <row r="1" spans="1:10" x14ac:dyDescent="0.25">
      <c r="C1" s="14" t="s">
        <v>3</v>
      </c>
      <c r="D1" s="54">
        <v>26</v>
      </c>
      <c r="F1" s="87">
        <v>5.0000000000000001E-3</v>
      </c>
      <c r="H1" s="14" t="s">
        <v>165</v>
      </c>
      <c r="I1" s="14">
        <v>2000</v>
      </c>
    </row>
    <row r="2" spans="1:10" x14ac:dyDescent="0.25">
      <c r="I2"/>
      <c r="J2"/>
    </row>
    <row r="3" spans="1:10" x14ac:dyDescent="0.25">
      <c r="C3" s="82">
        <v>2016</v>
      </c>
      <c r="D3" s="82">
        <v>2020</v>
      </c>
      <c r="E3" s="82" t="s">
        <v>7</v>
      </c>
      <c r="F3" s="82" t="s">
        <v>4</v>
      </c>
      <c r="G3" s="82" t="s">
        <v>5</v>
      </c>
      <c r="H3" s="82" t="s">
        <v>6</v>
      </c>
      <c r="I3"/>
      <c r="J3"/>
    </row>
    <row r="4" spans="1:10" x14ac:dyDescent="0.25">
      <c r="B4" s="114" t="s">
        <v>43</v>
      </c>
      <c r="C4" s="121">
        <v>37</v>
      </c>
      <c r="D4" s="121">
        <v>38</v>
      </c>
      <c r="E4" s="121">
        <v>36</v>
      </c>
      <c r="F4" s="121">
        <v>40</v>
      </c>
      <c r="G4" s="121">
        <v>39</v>
      </c>
      <c r="H4" s="121">
        <v>41</v>
      </c>
      <c r="I4"/>
      <c r="J4"/>
    </row>
    <row r="5" spans="1:10" x14ac:dyDescent="0.25">
      <c r="A5" s="56">
        <v>1</v>
      </c>
      <c r="B5" s="10" t="s">
        <v>120</v>
      </c>
      <c r="C5" s="137">
        <v>3272238</v>
      </c>
      <c r="D5" s="137">
        <v>3375011</v>
      </c>
      <c r="E5" s="137">
        <v>3703205</v>
      </c>
      <c r="F5" s="137">
        <v>3703205</v>
      </c>
      <c r="G5" s="137">
        <v>3703205</v>
      </c>
      <c r="H5" s="137">
        <v>3703205</v>
      </c>
      <c r="I5" s="65"/>
      <c r="J5"/>
    </row>
    <row r="6" spans="1:10" x14ac:dyDescent="0.25">
      <c r="A6" s="56">
        <v>2</v>
      </c>
      <c r="B6" s="45" t="s">
        <v>125</v>
      </c>
      <c r="C6" s="138">
        <v>75721862.422451496</v>
      </c>
      <c r="D6" s="138">
        <v>75879411.338547021</v>
      </c>
      <c r="E6" s="138">
        <v>85960855.625794008</v>
      </c>
      <c r="F6" s="138">
        <v>86297456.277805001</v>
      </c>
      <c r="G6" s="138">
        <v>84863832.008506119</v>
      </c>
      <c r="H6" s="138">
        <v>81121964.51742582</v>
      </c>
      <c r="I6" s="65"/>
      <c r="J6"/>
    </row>
    <row r="7" spans="1:10" x14ac:dyDescent="0.25">
      <c r="A7" s="56">
        <v>3</v>
      </c>
      <c r="B7" s="45" t="s">
        <v>126</v>
      </c>
      <c r="C7" s="135">
        <f>C6/C5</f>
        <v>23.140695274136995</v>
      </c>
      <c r="D7" s="135">
        <f>D6/D5</f>
        <v>22.482715267756763</v>
      </c>
      <c r="E7" s="135">
        <f t="shared" ref="E7:H7" si="0">E6/E5</f>
        <v>23.212556589709187</v>
      </c>
      <c r="F7" s="135">
        <f t="shared" si="0"/>
        <v>23.30345100468513</v>
      </c>
      <c r="G7" s="135">
        <f t="shared" si="0"/>
        <v>22.916320324828391</v>
      </c>
      <c r="H7" s="135">
        <f t="shared" si="0"/>
        <v>21.905880046453227</v>
      </c>
      <c r="I7" s="65"/>
      <c r="J7"/>
    </row>
    <row r="8" spans="1:10" x14ac:dyDescent="0.25">
      <c r="A8" s="56">
        <v>4</v>
      </c>
      <c r="B8" s="45" t="s">
        <v>127</v>
      </c>
      <c r="C8" s="135"/>
      <c r="D8" s="135"/>
      <c r="E8" s="135"/>
      <c r="F8" s="135"/>
      <c r="G8" s="135"/>
      <c r="H8" s="135"/>
      <c r="I8" s="65"/>
      <c r="J8"/>
    </row>
    <row r="9" spans="1:10" x14ac:dyDescent="0.25">
      <c r="A9" s="56">
        <v>5</v>
      </c>
      <c r="B9" s="20" t="s">
        <v>123</v>
      </c>
      <c r="C9" s="136">
        <v>36848.505958610098</v>
      </c>
      <c r="D9" s="136">
        <v>36649.142811163161</v>
      </c>
      <c r="E9" s="136">
        <v>41238.25130899388</v>
      </c>
      <c r="F9" s="136">
        <v>40874.323847637512</v>
      </c>
      <c r="G9" s="136">
        <v>40272.405090492102</v>
      </c>
      <c r="H9" s="136">
        <v>39004.659160055402</v>
      </c>
      <c r="I9" s="65"/>
      <c r="J9"/>
    </row>
    <row r="10" spans="1:10" x14ac:dyDescent="0.25">
      <c r="A10" s="56">
        <v>6</v>
      </c>
      <c r="B10" s="20" t="s">
        <v>124</v>
      </c>
      <c r="C10" s="20">
        <f t="shared" ref="C10:H10" si="1">ROUND((1-adjustment)*(C9*ton_conversion)/C5,1)</f>
        <v>22.4</v>
      </c>
      <c r="D10" s="20">
        <f t="shared" si="1"/>
        <v>21.6</v>
      </c>
      <c r="E10" s="20">
        <f t="shared" si="1"/>
        <v>22.2</v>
      </c>
      <c r="F10" s="20">
        <f t="shared" si="1"/>
        <v>22</v>
      </c>
      <c r="G10" s="20">
        <f t="shared" si="1"/>
        <v>21.6</v>
      </c>
      <c r="H10" s="20">
        <f t="shared" si="1"/>
        <v>21</v>
      </c>
      <c r="I10" s="65"/>
      <c r="J10"/>
    </row>
    <row r="11" spans="1:10" ht="15.75" customHeight="1" thickBot="1" x14ac:dyDescent="0.3">
      <c r="A11" s="111">
        <v>7</v>
      </c>
      <c r="B11" s="106" t="s">
        <v>74</v>
      </c>
      <c r="C11" s="139">
        <f>C10/'SB375 analysis (emfac2014)'!Baseline-1</f>
        <v>-0.13846153846153852</v>
      </c>
      <c r="D11" s="139">
        <f>D10/'SB375 analysis (emfac2014)'!Baseline-1</f>
        <v>-0.16923076923076918</v>
      </c>
      <c r="E11" s="139">
        <f>E10/'SB375 analysis (emfac2014)'!Baseline-1</f>
        <v>-0.14615384615384619</v>
      </c>
      <c r="F11" s="139">
        <f>F10/'SB375 analysis (emfac2014)'!Baseline-1</f>
        <v>-0.15384615384615385</v>
      </c>
      <c r="G11" s="139">
        <f>G10/'SB375 analysis (emfac2014)'!Baseline-1</f>
        <v>-0.16923076923076918</v>
      </c>
      <c r="H11" s="139">
        <f>H10/'SB375 analysis (emfac2014)'!Baseline-1</f>
        <v>-0.19230769230769229</v>
      </c>
      <c r="I11"/>
      <c r="J11"/>
    </row>
    <row r="12" spans="1:10" x14ac:dyDescent="0.25">
      <c r="I12"/>
      <c r="J12"/>
    </row>
    <row r="13" spans="1:10" ht="15.75" customHeight="1" x14ac:dyDescent="0.25">
      <c r="B13" s="34" t="s">
        <v>65</v>
      </c>
      <c r="I13"/>
      <c r="J13"/>
    </row>
    <row r="14" spans="1:10" x14ac:dyDescent="0.25">
      <c r="A14" s="56">
        <v>8</v>
      </c>
      <c r="B14" s="53" t="s">
        <v>152</v>
      </c>
    </row>
    <row r="15" spans="1:10" x14ac:dyDescent="0.25">
      <c r="A15" s="56">
        <v>9</v>
      </c>
      <c r="B15" s="51" t="s">
        <v>35</v>
      </c>
    </row>
    <row r="16" spans="1:10" x14ac:dyDescent="0.25">
      <c r="A16" s="56">
        <v>10</v>
      </c>
      <c r="B16" s="51" t="s">
        <v>38</v>
      </c>
    </row>
    <row r="17" spans="1:2" x14ac:dyDescent="0.25">
      <c r="A17" s="56">
        <v>11</v>
      </c>
      <c r="B17" s="51" t="s">
        <v>56</v>
      </c>
    </row>
    <row r="18" spans="1:2" x14ac:dyDescent="0.25">
      <c r="A18" s="56">
        <v>12</v>
      </c>
      <c r="B18" s="51" t="s">
        <v>119</v>
      </c>
    </row>
    <row r="19" spans="1:2" x14ac:dyDescent="0.25">
      <c r="A19" s="56">
        <v>13</v>
      </c>
      <c r="B19" s="99" t="s">
        <v>132</v>
      </c>
    </row>
    <row r="20" spans="1:2" ht="15.75" customHeight="1" x14ac:dyDescent="0.25">
      <c r="A20" s="56">
        <v>14</v>
      </c>
      <c r="B20" s="77" t="s">
        <v>46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"/>
  <sheetViews>
    <sheetView workbookViewId="0">
      <selection activeCell="D18" sqref="D18"/>
    </sheetView>
  </sheetViews>
  <sheetFormatPr defaultRowHeight="15" x14ac:dyDescent="0.25"/>
  <cols>
    <col min="1" max="1" width="7.85546875" style="14" customWidth="1"/>
    <col min="2" max="2" width="29.5703125" style="14" customWidth="1"/>
    <col min="3" max="3" width="15.5703125" style="14" customWidth="1"/>
    <col min="4" max="10" width="14.7109375" style="14" customWidth="1"/>
  </cols>
  <sheetData>
    <row r="1" spans="1:11" x14ac:dyDescent="0.25">
      <c r="C1" s="14" t="s">
        <v>3</v>
      </c>
      <c r="D1" s="54">
        <v>26</v>
      </c>
      <c r="F1" s="87">
        <v>5.0000000000000001E-3</v>
      </c>
      <c r="H1" s="14" t="s">
        <v>165</v>
      </c>
      <c r="I1" s="14">
        <v>2000</v>
      </c>
    </row>
    <row r="3" spans="1:11" x14ac:dyDescent="0.25">
      <c r="C3" s="12">
        <v>2016</v>
      </c>
      <c r="D3" s="12">
        <v>2016</v>
      </c>
      <c r="E3" s="12">
        <v>2020</v>
      </c>
      <c r="F3" s="170">
        <v>2035</v>
      </c>
      <c r="G3" s="170"/>
      <c r="H3" s="170"/>
      <c r="I3" s="170"/>
      <c r="J3" s="170"/>
    </row>
    <row r="4" spans="1:11" x14ac:dyDescent="0.25">
      <c r="B4" s="114" t="s">
        <v>43</v>
      </c>
      <c r="C4" s="43">
        <v>1</v>
      </c>
      <c r="D4" s="43">
        <v>20</v>
      </c>
      <c r="E4" s="43"/>
      <c r="F4" s="59">
        <v>9</v>
      </c>
      <c r="G4" s="59">
        <v>8</v>
      </c>
      <c r="H4" s="59">
        <v>7</v>
      </c>
      <c r="I4" s="59">
        <v>11</v>
      </c>
      <c r="J4" s="59">
        <v>10</v>
      </c>
    </row>
    <row r="5" spans="1:11" x14ac:dyDescent="0.25">
      <c r="C5" s="32" t="s">
        <v>164</v>
      </c>
      <c r="D5" s="32" t="s">
        <v>163</v>
      </c>
      <c r="E5" s="32">
        <v>2020</v>
      </c>
      <c r="F5" s="32" t="s">
        <v>58</v>
      </c>
      <c r="G5" s="32" t="s">
        <v>156</v>
      </c>
      <c r="H5" s="32" t="s">
        <v>157</v>
      </c>
      <c r="I5" s="32" t="s">
        <v>159</v>
      </c>
      <c r="J5" s="32" t="s">
        <v>160</v>
      </c>
    </row>
    <row r="6" spans="1:11" x14ac:dyDescent="0.25">
      <c r="A6" s="56">
        <v>1</v>
      </c>
      <c r="B6" s="10" t="s">
        <v>120</v>
      </c>
      <c r="C6" s="65">
        <v>3272238</v>
      </c>
      <c r="D6" s="65">
        <v>3272238</v>
      </c>
      <c r="E6" s="65"/>
      <c r="F6" s="65">
        <v>3703205</v>
      </c>
      <c r="G6" s="65">
        <v>3703205</v>
      </c>
      <c r="H6" s="65">
        <v>3703205</v>
      </c>
      <c r="I6" s="65">
        <v>3703205</v>
      </c>
      <c r="J6" s="65">
        <v>3703205</v>
      </c>
      <c r="K6" s="65"/>
    </row>
    <row r="7" spans="1:11" x14ac:dyDescent="0.25">
      <c r="A7" s="56">
        <v>2</v>
      </c>
      <c r="B7" s="45" t="s">
        <v>125</v>
      </c>
      <c r="C7" s="65">
        <v>75925496.334299296</v>
      </c>
      <c r="D7" s="65">
        <v>75587615.911238581</v>
      </c>
      <c r="E7" s="65"/>
      <c r="F7" s="65">
        <v>86849732.480304345</v>
      </c>
      <c r="G7" s="65">
        <v>86337731.161149308</v>
      </c>
      <c r="H7" s="65">
        <v>86497338.831071243</v>
      </c>
      <c r="I7" s="65">
        <v>83697122.576906592</v>
      </c>
      <c r="J7" s="65">
        <v>81705577.417204067</v>
      </c>
      <c r="K7" s="65"/>
    </row>
    <row r="8" spans="1:11" x14ac:dyDescent="0.25">
      <c r="A8" s="56">
        <v>3</v>
      </c>
      <c r="B8" s="45" t="s">
        <v>126</v>
      </c>
      <c r="C8" s="65">
        <f>C7/C6</f>
        <v>23.202926050702697</v>
      </c>
      <c r="D8" s="65">
        <f t="shared" ref="D8:J8" si="0">D7/D6</f>
        <v>23.099669373449785</v>
      </c>
      <c r="E8" s="65"/>
      <c r="F8" s="65">
        <f t="shared" si="0"/>
        <v>23.452585660341338</v>
      </c>
      <c r="G8" s="65">
        <f t="shared" si="0"/>
        <v>23.314326687598797</v>
      </c>
      <c r="H8" s="65">
        <f t="shared" si="0"/>
        <v>23.357426561875791</v>
      </c>
      <c r="I8" s="65">
        <f t="shared" si="0"/>
        <v>22.601266356279652</v>
      </c>
      <c r="J8" s="65">
        <f t="shared" si="0"/>
        <v>22.063476749789459</v>
      </c>
      <c r="K8" s="65"/>
    </row>
    <row r="9" spans="1:11" x14ac:dyDescent="0.25">
      <c r="A9" s="56">
        <v>4</v>
      </c>
      <c r="B9" s="45" t="s">
        <v>127</v>
      </c>
      <c r="C9" s="65"/>
      <c r="D9" s="65"/>
      <c r="E9" s="65"/>
      <c r="F9" s="65"/>
      <c r="G9" s="65"/>
      <c r="H9" s="65"/>
      <c r="I9" s="65"/>
      <c r="J9" s="65"/>
      <c r="K9" s="65"/>
    </row>
    <row r="10" spans="1:11" x14ac:dyDescent="0.25">
      <c r="A10" s="56">
        <v>5</v>
      </c>
      <c r="B10" s="20" t="s">
        <v>123</v>
      </c>
      <c r="C10" s="65">
        <v>33431.257544171742</v>
      </c>
      <c r="D10" s="65">
        <v>33283.662108821096</v>
      </c>
      <c r="E10" s="65"/>
      <c r="F10" s="65">
        <v>36299.774472680059</v>
      </c>
      <c r="G10" s="65">
        <v>35905.779395615471</v>
      </c>
      <c r="H10" s="65">
        <v>35972.547255478712</v>
      </c>
      <c r="I10" s="65">
        <v>35059.9006688472</v>
      </c>
      <c r="J10" s="65">
        <v>34267.922676076021</v>
      </c>
      <c r="K10" s="65"/>
    </row>
    <row r="11" spans="1:11" x14ac:dyDescent="0.25">
      <c r="A11" s="56">
        <v>6</v>
      </c>
      <c r="B11" s="20" t="s">
        <v>124</v>
      </c>
      <c r="C11" s="65"/>
      <c r="D11" s="65"/>
      <c r="E11" s="65"/>
      <c r="F11" s="65"/>
      <c r="G11" s="65"/>
      <c r="H11" s="65"/>
      <c r="I11" s="65"/>
      <c r="J11" s="65"/>
      <c r="K11" s="65"/>
    </row>
    <row r="12" spans="1:11" ht="15.75" customHeight="1" x14ac:dyDescent="0.25">
      <c r="A12" s="111">
        <v>7</v>
      </c>
      <c r="B12" s="106" t="s">
        <v>74</v>
      </c>
      <c r="C12" s="107"/>
      <c r="D12" s="107"/>
      <c r="E12" s="107"/>
      <c r="F12" s="107"/>
      <c r="G12" s="107"/>
      <c r="H12" s="107"/>
      <c r="I12" s="107"/>
      <c r="J12" s="107"/>
    </row>
    <row r="14" spans="1:11" ht="15.75" customHeight="1" x14ac:dyDescent="0.25">
      <c r="B14" s="34" t="s">
        <v>65</v>
      </c>
    </row>
    <row r="15" spans="1:11" x14ac:dyDescent="0.25">
      <c r="A15" s="56">
        <v>8</v>
      </c>
      <c r="B15" s="53" t="s">
        <v>152</v>
      </c>
    </row>
    <row r="16" spans="1:11" x14ac:dyDescent="0.25">
      <c r="A16" s="56">
        <v>9</v>
      </c>
      <c r="B16" s="51" t="s">
        <v>35</v>
      </c>
    </row>
    <row r="17" spans="1:2" x14ac:dyDescent="0.25">
      <c r="A17" s="56">
        <v>10</v>
      </c>
      <c r="B17" s="51" t="s">
        <v>38</v>
      </c>
    </row>
    <row r="18" spans="1:2" x14ac:dyDescent="0.25">
      <c r="A18" s="56">
        <v>11</v>
      </c>
      <c r="B18" s="51" t="s">
        <v>56</v>
      </c>
    </row>
    <row r="19" spans="1:2" x14ac:dyDescent="0.25">
      <c r="A19" s="56">
        <v>12</v>
      </c>
      <c r="B19" s="51" t="s">
        <v>119</v>
      </c>
    </row>
    <row r="20" spans="1:2" x14ac:dyDescent="0.25">
      <c r="A20" s="56">
        <v>13</v>
      </c>
      <c r="B20" s="99" t="s">
        <v>132</v>
      </c>
    </row>
    <row r="21" spans="1:2" ht="15.75" customHeight="1" x14ac:dyDescent="0.25">
      <c r="A21" s="56">
        <v>14</v>
      </c>
      <c r="B21" s="77" t="s">
        <v>46</v>
      </c>
    </row>
  </sheetData>
  <mergeCells count="1">
    <mergeCell ref="F3:J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PM_ABM14.0.0</vt:lpstr>
      <vt:lpstr>Transit Boardings</vt:lpstr>
      <vt:lpstr>VMT_BMT</vt:lpstr>
      <vt:lpstr>Transit VMT</vt:lpstr>
      <vt:lpstr>summary_emfac_2014</vt:lpstr>
      <vt:lpstr>AVG Exposure to PM2.5</vt:lpstr>
      <vt:lpstr>SB375 analysis (emfac2014)</vt:lpstr>
      <vt:lpstr>SB375 analysis (emfac2017)</vt:lpstr>
      <vt:lpstr>'SB375 analysis (emfac2014)'!adjustment</vt:lpstr>
      <vt:lpstr>'SB375 analysis (emfac2017)'!adjustment</vt:lpstr>
      <vt:lpstr>'SB375 analysis (emfac2014)'!Baseline</vt:lpstr>
      <vt:lpstr>'SB375 analysis (emfac2017)'!Baseline</vt:lpstr>
      <vt:lpstr>'SB375 analysis (emfac2014)'!ton_conversion</vt:lpstr>
      <vt:lpstr>'SB375 analysis (emfac2017)'!ton_conversion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Ouyang, Ziying</dc:creator>
  <cp:keywords/>
  <dc:description/>
  <cp:lastModifiedBy>Curry, Rick</cp:lastModifiedBy>
  <dcterms:created xsi:type="dcterms:W3CDTF">2014-06-12T17:16:55Z</dcterms:created>
  <dcterms:modified xsi:type="dcterms:W3CDTF">2018-08-22T20:57:29Z</dcterms:modified>
  <cp:category/>
</cp:coreProperties>
</file>