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ES\TransModel\2019RTP\off_model\"/>
    </mc:Choice>
  </mc:AlternateContent>
  <xr:revisionPtr revIDLastSave="0" documentId="10_ncr:100000_{6A1490E0-DABA-4249-A8B7-016727502F2C}" xr6:coauthVersionLast="31" xr6:coauthVersionMax="31" xr10:uidLastSave="{00000000-0000-0000-0000-000000000000}"/>
  <bookViews>
    <workbookView xWindow="0" yWindow="0" windowWidth="15300" windowHeight="7500" xr2:uid="{00000000-000D-0000-FFFF-FFFF00000000}"/>
  </bookViews>
  <sheets>
    <sheet name="abm14.0.0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N7" i="3"/>
  <c r="O7" i="3"/>
  <c r="P7" i="3"/>
  <c r="Q7" i="3"/>
  <c r="R7" i="3"/>
  <c r="M8" i="3"/>
  <c r="N8" i="3"/>
  <c r="O8" i="3"/>
  <c r="P8" i="3"/>
  <c r="Q8" i="3"/>
  <c r="R8" i="3"/>
  <c r="L8" i="3"/>
  <c r="L7" i="3"/>
  <c r="M3" i="3"/>
  <c r="N3" i="3"/>
  <c r="O3" i="3"/>
  <c r="P3" i="3"/>
  <c r="Q3" i="3"/>
  <c r="R3" i="3"/>
  <c r="L3" i="3"/>
  <c r="M4" i="3"/>
  <c r="N4" i="3"/>
  <c r="O4" i="3"/>
  <c r="P4" i="3"/>
  <c r="Q4" i="3"/>
  <c r="R4" i="3"/>
  <c r="L4" i="3"/>
  <c r="M5" i="3"/>
  <c r="N5" i="3"/>
  <c r="O5" i="3"/>
  <c r="P5" i="3"/>
  <c r="Q5" i="3"/>
  <c r="R5" i="3"/>
  <c r="L5" i="3"/>
  <c r="I9" i="3" l="1"/>
  <c r="I6" i="3"/>
  <c r="H9" i="3"/>
  <c r="G9" i="3"/>
  <c r="F9" i="3"/>
  <c r="E9" i="3"/>
  <c r="D9" i="3"/>
  <c r="C9" i="3"/>
  <c r="B9" i="3"/>
  <c r="C6" i="3"/>
  <c r="D6" i="3"/>
  <c r="E6" i="3"/>
  <c r="F6" i="3"/>
  <c r="G6" i="3"/>
  <c r="H6" i="3"/>
  <c r="B6" i="3"/>
  <c r="N9" i="3" l="1"/>
  <c r="N6" i="3"/>
  <c r="P9" i="3" l="1"/>
  <c r="Q9" i="3"/>
  <c r="R9" i="3"/>
  <c r="P6" i="3"/>
  <c r="Q6" i="3"/>
  <c r="R6" i="3"/>
  <c r="L9" i="3" l="1"/>
  <c r="L6" i="3"/>
  <c r="O9" i="3"/>
  <c r="M9" i="3"/>
  <c r="O6" i="3"/>
  <c r="M6" i="3"/>
</calcChain>
</file>

<file path=xl/sharedStrings.xml><?xml version="1.0" encoding="utf-8"?>
<sst xmlns="http://schemas.openxmlformats.org/spreadsheetml/2006/main" count="44" uniqueCount="23">
  <si>
    <t>SB375 CO2 RunEx</t>
  </si>
  <si>
    <t>SB375 CO2 StartEx</t>
  </si>
  <si>
    <t>EMFAC 2017</t>
  </si>
  <si>
    <t>EMFAC 2014</t>
  </si>
  <si>
    <t>Scenario ID</t>
  </si>
  <si>
    <t>Year</t>
  </si>
  <si>
    <t>SB375 CO2 StartEx EF
(tons per trip)</t>
  </si>
  <si>
    <t>SB375 CO2 RunEx EF
(tons per mile)</t>
  </si>
  <si>
    <t>Scenario</t>
  </si>
  <si>
    <t>2035nb</t>
  </si>
  <si>
    <t>Scenario_ID</t>
  </si>
  <si>
    <t>SB375_VMT</t>
  </si>
  <si>
    <t>SB375_CO2</t>
  </si>
  <si>
    <t>SB375_CO2_runex</t>
  </si>
  <si>
    <t>SB375_vehicle_trip</t>
  </si>
  <si>
    <t>2025nb</t>
  </si>
  <si>
    <t>SB375 VMT</t>
  </si>
  <si>
    <t>SB375 Vehicle Trips</t>
  </si>
  <si>
    <t>2035_D</t>
  </si>
  <si>
    <t>2035_E_minus</t>
  </si>
  <si>
    <t>2035_F</t>
  </si>
  <si>
    <t>SB375_CO2_startEx</t>
  </si>
  <si>
    <t>2035_E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</si>
</sst>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164" fontId="2" fillId="0" borderId="2" xfId="0" applyNumberFormat="1" applyFont="1" applyBorder="1"/>
    <xf numFmtId="0" fontId="0" fillId="0" borderId="0" xfId="0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3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wrapText="1"/>
    </xf>
    <xf numFmtId="164" fontId="2" fillId="0" borderId="1" xfId="0" applyNumberFormat="1" applyFont="1" applyBorder="1"/>
    <xf numFmtId="0" fontId="1" fillId="0" borderId="3" xfId="0" applyFont="1" applyFill="1" applyBorder="1"/>
    <xf numFmtId="0" fontId="0" fillId="0" borderId="4" xfId="0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/>
    <xf numFmtId="164" fontId="2" fillId="0" borderId="1" xfId="0" applyNumberFormat="1" applyFont="1" applyBorder="1"/>
    <xf numFmtId="164" fontId="2" fillId="0" borderId="0" xfId="0" applyNumberFormat="1" applyFont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D1" workbookViewId="0">
      <selection activeCell="N7" sqref="N7"/>
    </sheetView>
  </sheetViews>
  <sheetFormatPr defaultRowHeight="15" x14ac:dyDescent="0.25"/>
  <cols>
    <col min="1" max="1" width="19.7109375" customWidth="1"/>
    <col min="2" max="4" width="13.7109375" customWidth="1"/>
    <col min="5" max="7" width="13.7109375" style="29" customWidth="1"/>
    <col min="8" max="9" width="13.7109375" customWidth="1"/>
    <col min="10" max="10" width="2.85546875" style="29" customWidth="1"/>
    <col min="11" max="11" width="18.5703125" customWidth="1"/>
    <col min="12" max="15" width="13" customWidth="1"/>
    <col min="16" max="18" width="11.7109375" customWidth="1"/>
    <col min="19" max="19" width="12.5703125" customWidth="1"/>
  </cols>
  <sheetData>
    <row r="1" spans="1:21" s="3" customFormat="1" x14ac:dyDescent="0.25">
      <c r="B1" s="8" t="s">
        <v>2</v>
      </c>
      <c r="D1" s="8"/>
      <c r="E1" s="8"/>
      <c r="F1" s="8"/>
      <c r="G1" s="8"/>
      <c r="J1" s="29"/>
      <c r="K1" s="29"/>
      <c r="L1" s="12"/>
      <c r="M1" s="8" t="s">
        <v>3</v>
      </c>
      <c r="N1" s="8"/>
      <c r="P1" s="29"/>
      <c r="Q1" s="29"/>
      <c r="R1" s="29"/>
    </row>
    <row r="2" spans="1:21" s="3" customFormat="1" x14ac:dyDescent="0.25">
      <c r="A2" s="1" t="s">
        <v>5</v>
      </c>
      <c r="B2" s="1">
        <v>2016</v>
      </c>
      <c r="C2" s="4">
        <v>2020</v>
      </c>
      <c r="D2" s="4" t="s">
        <v>15</v>
      </c>
      <c r="E2" s="4" t="s">
        <v>9</v>
      </c>
      <c r="F2" s="4" t="s">
        <v>18</v>
      </c>
      <c r="G2" s="4" t="s">
        <v>19</v>
      </c>
      <c r="H2" s="4" t="s">
        <v>20</v>
      </c>
      <c r="I2" s="4">
        <v>2050</v>
      </c>
      <c r="J2" s="29"/>
      <c r="K2" s="29"/>
      <c r="L2" s="11">
        <v>2016</v>
      </c>
      <c r="M2" s="4">
        <v>2020</v>
      </c>
      <c r="N2" s="4" t="s">
        <v>15</v>
      </c>
      <c r="O2" s="4" t="s">
        <v>9</v>
      </c>
      <c r="P2" s="4" t="s">
        <v>18</v>
      </c>
      <c r="Q2" s="4" t="s">
        <v>19</v>
      </c>
      <c r="R2" s="4" t="s">
        <v>20</v>
      </c>
      <c r="S2" s="4">
        <v>2050</v>
      </c>
    </row>
    <row r="3" spans="1:21" s="3" customFormat="1" x14ac:dyDescent="0.25">
      <c r="A3" s="7" t="s">
        <v>4</v>
      </c>
      <c r="B3" s="7">
        <v>75</v>
      </c>
      <c r="C3" s="7"/>
      <c r="D3" s="7"/>
      <c r="E3" s="7"/>
      <c r="F3" s="7"/>
      <c r="G3" s="7"/>
      <c r="H3" s="7"/>
      <c r="I3" s="7"/>
      <c r="J3" s="29"/>
      <c r="K3" s="29"/>
      <c r="L3" s="7">
        <f>L13</f>
        <v>89</v>
      </c>
      <c r="M3" s="7">
        <f t="shared" ref="M3:R3" si="0">M13</f>
        <v>101</v>
      </c>
      <c r="N3" s="7">
        <f t="shared" si="0"/>
        <v>102</v>
      </c>
      <c r="O3" s="7">
        <f t="shared" si="0"/>
        <v>109</v>
      </c>
      <c r="P3" s="7">
        <f t="shared" si="0"/>
        <v>104</v>
      </c>
      <c r="Q3" s="7">
        <f t="shared" si="0"/>
        <v>108</v>
      </c>
      <c r="R3" s="7">
        <f t="shared" si="0"/>
        <v>103</v>
      </c>
      <c r="S3" s="7"/>
    </row>
    <row r="4" spans="1:21" s="3" customFormat="1" x14ac:dyDescent="0.25">
      <c r="A4" s="1" t="s">
        <v>0</v>
      </c>
      <c r="B4" s="13"/>
      <c r="C4" s="21"/>
      <c r="D4" s="2"/>
      <c r="E4" s="31"/>
      <c r="F4" s="31"/>
      <c r="G4" s="31"/>
      <c r="H4" s="26"/>
      <c r="I4" s="2"/>
      <c r="J4" s="29"/>
      <c r="K4" s="29"/>
      <c r="L4" s="17">
        <f>L16</f>
        <v>36182.995559782001</v>
      </c>
      <c r="M4" s="30">
        <f t="shared" ref="M4:R4" si="1">M16</f>
        <v>36272.901770769102</v>
      </c>
      <c r="N4" s="30">
        <f t="shared" si="1"/>
        <v>37203.5531373255</v>
      </c>
      <c r="O4" s="30">
        <f t="shared" si="1"/>
        <v>39978.766415218801</v>
      </c>
      <c r="P4" s="30">
        <f t="shared" si="1"/>
        <v>40194.597889476201</v>
      </c>
      <c r="Q4" s="30">
        <f t="shared" si="1"/>
        <v>37323.261307387802</v>
      </c>
      <c r="R4" s="30">
        <f t="shared" si="1"/>
        <v>39938.4555809882</v>
      </c>
      <c r="S4" s="10"/>
    </row>
    <row r="5" spans="1:21" s="3" customFormat="1" x14ac:dyDescent="0.25">
      <c r="A5" s="1" t="s">
        <v>16</v>
      </c>
      <c r="B5" s="14"/>
      <c r="C5" s="22"/>
      <c r="D5" s="2"/>
      <c r="E5" s="31"/>
      <c r="F5" s="31"/>
      <c r="G5" s="31"/>
      <c r="H5" s="25"/>
      <c r="I5" s="2"/>
      <c r="J5" s="29"/>
      <c r="K5" s="29"/>
      <c r="L5" s="18">
        <f>L14</f>
        <v>76918574.477191597</v>
      </c>
      <c r="M5" s="30">
        <f t="shared" ref="M5:R5" si="2">M14</f>
        <v>77604533.0420921</v>
      </c>
      <c r="N5" s="30">
        <f t="shared" si="2"/>
        <v>80204220.608563095</v>
      </c>
      <c r="O5" s="30">
        <f t="shared" si="2"/>
        <v>86675927.170268297</v>
      </c>
      <c r="P5" s="30">
        <f t="shared" si="2"/>
        <v>86912523.131122604</v>
      </c>
      <c r="Q5" s="30">
        <f t="shared" si="2"/>
        <v>81717205.573383406</v>
      </c>
      <c r="R5" s="30">
        <f t="shared" si="2"/>
        <v>86375999.198431298</v>
      </c>
      <c r="S5" s="10"/>
    </row>
    <row r="6" spans="1:21" s="3" customFormat="1" ht="30" customHeight="1" x14ac:dyDescent="0.25">
      <c r="A6" s="9" t="s">
        <v>7</v>
      </c>
      <c r="B6" s="5">
        <f>IF(B5&gt;0,B4/B5,)</f>
        <v>0</v>
      </c>
      <c r="C6" s="5">
        <f t="shared" ref="C6:I6" si="3">IF(C5&gt;0,C4/C5,)</f>
        <v>0</v>
      </c>
      <c r="D6" s="5">
        <f t="shared" si="3"/>
        <v>0</v>
      </c>
      <c r="E6" s="5">
        <f t="shared" si="3"/>
        <v>0</v>
      </c>
      <c r="F6" s="5">
        <f t="shared" si="3"/>
        <v>0</v>
      </c>
      <c r="G6" s="5">
        <f t="shared" si="3"/>
        <v>0</v>
      </c>
      <c r="H6" s="5">
        <f t="shared" si="3"/>
        <v>0</v>
      </c>
      <c r="I6" s="5">
        <f t="shared" si="3"/>
        <v>0</v>
      </c>
      <c r="J6" s="29"/>
      <c r="K6" s="29"/>
      <c r="L6" s="5">
        <f>L4/L5</f>
        <v>4.7040647601329663E-4</v>
      </c>
      <c r="M6" s="5">
        <f>M4/M5</f>
        <v>4.6740699736051451E-4</v>
      </c>
      <c r="N6" s="5">
        <f>N4/N5</f>
        <v>4.6386029132927474E-4</v>
      </c>
      <c r="O6" s="5">
        <f>O4/O5</f>
        <v>4.6124417379099438E-4</v>
      </c>
      <c r="P6" s="5">
        <f t="shared" ref="P6:R6" si="4">P4/P5</f>
        <v>4.6247187909659098E-4</v>
      </c>
      <c r="Q6" s="5">
        <f t="shared" si="4"/>
        <v>4.5673687744829811E-4</v>
      </c>
      <c r="R6" s="5">
        <f t="shared" si="4"/>
        <v>4.6237908622321944E-4</v>
      </c>
      <c r="S6" s="5"/>
    </row>
    <row r="7" spans="1:21" s="3" customFormat="1" x14ac:dyDescent="0.25">
      <c r="A7" s="1" t="s">
        <v>1</v>
      </c>
      <c r="B7" s="15"/>
      <c r="C7" s="23"/>
      <c r="D7" s="2"/>
      <c r="E7" s="31"/>
      <c r="F7" s="31"/>
      <c r="G7" s="31"/>
      <c r="H7" s="27"/>
      <c r="I7" s="2"/>
      <c r="J7" s="29"/>
      <c r="K7" s="29"/>
      <c r="L7" s="19">
        <f>L17</f>
        <v>1305.9315413966699</v>
      </c>
      <c r="M7" s="30">
        <f t="shared" ref="M7:R7" si="5">M17</f>
        <v>1317.53080188225</v>
      </c>
      <c r="N7" s="30">
        <f t="shared" si="5"/>
        <v>1421.9344986287099</v>
      </c>
      <c r="O7" s="30">
        <f t="shared" si="5"/>
        <v>1669.89342076304</v>
      </c>
      <c r="P7" s="30">
        <f t="shared" si="5"/>
        <v>1674.45166491793</v>
      </c>
      <c r="Q7" s="30">
        <f t="shared" si="5"/>
        <v>1574.35897607471</v>
      </c>
      <c r="R7" s="30">
        <f t="shared" si="5"/>
        <v>1664.11502573183</v>
      </c>
      <c r="S7" s="10"/>
    </row>
    <row r="8" spans="1:21" s="3" customFormat="1" x14ac:dyDescent="0.25">
      <c r="A8" s="1" t="s">
        <v>17</v>
      </c>
      <c r="B8" s="16"/>
      <c r="C8" s="24"/>
      <c r="D8" s="2"/>
      <c r="E8" s="31"/>
      <c r="F8" s="31"/>
      <c r="G8" s="31"/>
      <c r="H8" s="28"/>
      <c r="I8" s="2"/>
      <c r="J8" s="29"/>
      <c r="K8" s="29"/>
      <c r="L8" s="20">
        <f>L18</f>
        <v>13712199.844203601</v>
      </c>
      <c r="M8" s="30">
        <f t="shared" ref="M8:R8" si="6">M18</f>
        <v>13966884.2808196</v>
      </c>
      <c r="N8" s="30">
        <f t="shared" si="6"/>
        <v>15213039.442115201</v>
      </c>
      <c r="O8" s="30">
        <f t="shared" si="6"/>
        <v>17962051.691967402</v>
      </c>
      <c r="P8" s="30">
        <f t="shared" si="6"/>
        <v>18011082.016969301</v>
      </c>
      <c r="Q8" s="30">
        <f t="shared" si="6"/>
        <v>16934444.4132552</v>
      </c>
      <c r="R8" s="30">
        <f t="shared" si="6"/>
        <v>17899896.928702999</v>
      </c>
      <c r="S8" s="10"/>
    </row>
    <row r="9" spans="1:21" s="3" customFormat="1" ht="30" x14ac:dyDescent="0.25">
      <c r="A9" s="9" t="s">
        <v>6</v>
      </c>
      <c r="B9" s="6">
        <f>IF(B8&gt;0,B7/B8,)</f>
        <v>0</v>
      </c>
      <c r="C9" s="6">
        <f t="shared" ref="C9" si="7">IF(C8&gt;0,C7/C8,)</f>
        <v>0</v>
      </c>
      <c r="D9" s="6">
        <f t="shared" ref="D9" si="8">IF(D8&gt;0,D7/D8,)</f>
        <v>0</v>
      </c>
      <c r="E9" s="6">
        <f t="shared" ref="E9" si="9">IF(E8&gt;0,E7/E8,)</f>
        <v>0</v>
      </c>
      <c r="F9" s="6">
        <f t="shared" ref="F9" si="10">IF(F8&gt;0,F7/F8,)</f>
        <v>0</v>
      </c>
      <c r="G9" s="6">
        <f t="shared" ref="G9" si="11">IF(G8&gt;0,G7/G8,)</f>
        <v>0</v>
      </c>
      <c r="H9" s="6">
        <f t="shared" ref="H9:I9" si="12">IF(H8&gt;0,H7/H8,)</f>
        <v>0</v>
      </c>
      <c r="I9" s="6">
        <f t="shared" si="12"/>
        <v>0</v>
      </c>
      <c r="J9" s="29"/>
      <c r="K9" s="29"/>
      <c r="L9" s="6">
        <f>L7/L8</f>
        <v>9.5238660188336682E-5</v>
      </c>
      <c r="M9" s="6">
        <f>M7/M8</f>
        <v>9.4332477837708194E-5</v>
      </c>
      <c r="N9" s="6">
        <f>N7/N8</f>
        <v>9.3468139883492343E-5</v>
      </c>
      <c r="O9" s="6">
        <f>O7/O8</f>
        <v>9.2967855198290825E-5</v>
      </c>
      <c r="P9" s="6">
        <f t="shared" ref="P9:R9" si="13">P7/P8</f>
        <v>9.2967855198279061E-5</v>
      </c>
      <c r="Q9" s="6">
        <f t="shared" si="13"/>
        <v>9.296785519827284E-5</v>
      </c>
      <c r="R9" s="6">
        <f t="shared" si="13"/>
        <v>9.2967855198281826E-5</v>
      </c>
      <c r="S9" s="6"/>
    </row>
    <row r="10" spans="1:21" x14ac:dyDescent="0.25">
      <c r="K10" s="29"/>
    </row>
    <row r="11" spans="1:21" x14ac:dyDescent="0.25">
      <c r="M11" s="29"/>
      <c r="N11" s="29"/>
      <c r="Q11" s="29"/>
    </row>
    <row r="12" spans="1:21" x14ac:dyDescent="0.25">
      <c r="K12" s="29" t="s">
        <v>8</v>
      </c>
      <c r="L12" s="29">
        <v>2016</v>
      </c>
      <c r="M12" s="29">
        <v>2020</v>
      </c>
      <c r="N12" s="29" t="s">
        <v>15</v>
      </c>
      <c r="O12" s="29" t="s">
        <v>9</v>
      </c>
      <c r="P12" s="29" t="s">
        <v>18</v>
      </c>
      <c r="Q12" s="29" t="s">
        <v>22</v>
      </c>
      <c r="R12" s="29" t="s">
        <v>20</v>
      </c>
    </row>
    <row r="13" spans="1:21" x14ac:dyDescent="0.25">
      <c r="C13" s="29"/>
      <c r="K13" s="29" t="s">
        <v>10</v>
      </c>
      <c r="L13" s="29">
        <v>89</v>
      </c>
      <c r="M13" s="29">
        <v>101</v>
      </c>
      <c r="N13" s="29">
        <v>102</v>
      </c>
      <c r="O13" s="29">
        <v>109</v>
      </c>
      <c r="P13" s="29">
        <v>104</v>
      </c>
      <c r="Q13" s="29">
        <v>108</v>
      </c>
      <c r="R13" s="29">
        <v>103</v>
      </c>
      <c r="S13" s="29"/>
      <c r="T13" s="29"/>
      <c r="U13" s="29"/>
    </row>
    <row r="14" spans="1:21" x14ac:dyDescent="0.25">
      <c r="C14" s="29"/>
      <c r="K14" s="29" t="s">
        <v>11</v>
      </c>
      <c r="L14" s="32">
        <v>76918574.477191597</v>
      </c>
      <c r="M14" s="32">
        <v>77604533.0420921</v>
      </c>
      <c r="N14" s="32">
        <v>80204220.608563095</v>
      </c>
      <c r="O14" s="32">
        <v>86675927.170268297</v>
      </c>
      <c r="P14" s="32">
        <v>86912523.131122604</v>
      </c>
      <c r="Q14" s="32">
        <v>81717205.573383406</v>
      </c>
      <c r="R14" s="32">
        <v>86375999.198431298</v>
      </c>
      <c r="S14" s="29"/>
      <c r="T14" s="29"/>
      <c r="U14" s="29"/>
    </row>
    <row r="15" spans="1:21" x14ac:dyDescent="0.25">
      <c r="C15" s="29"/>
      <c r="K15" s="29" t="s">
        <v>12</v>
      </c>
      <c r="L15" s="32">
        <v>37488.927101178597</v>
      </c>
      <c r="M15" s="32">
        <v>37590.4325726514</v>
      </c>
      <c r="N15" s="32">
        <v>38625.487635954203</v>
      </c>
      <c r="O15" s="32">
        <v>41648.659835981904</v>
      </c>
      <c r="P15" s="32">
        <v>41869.049554394202</v>
      </c>
      <c r="Q15" s="32">
        <v>38897.6202834625</v>
      </c>
      <c r="R15" s="32">
        <v>41602.570606720001</v>
      </c>
      <c r="S15" s="29"/>
      <c r="T15" s="29"/>
      <c r="U15" s="29"/>
    </row>
    <row r="16" spans="1:21" x14ac:dyDescent="0.25">
      <c r="C16" s="29"/>
      <c r="K16" s="29" t="s">
        <v>13</v>
      </c>
      <c r="L16" s="32">
        <v>36182.995559782001</v>
      </c>
      <c r="M16" s="32">
        <v>36272.901770769102</v>
      </c>
      <c r="N16" s="32">
        <v>37203.5531373255</v>
      </c>
      <c r="O16" s="32">
        <v>39978.766415218801</v>
      </c>
      <c r="P16" s="32">
        <v>40194.597889476201</v>
      </c>
      <c r="Q16" s="32">
        <v>37323.261307387802</v>
      </c>
      <c r="R16" s="32">
        <v>39938.4555809882</v>
      </c>
      <c r="S16" s="29"/>
      <c r="T16" s="29"/>
      <c r="U16" s="29"/>
    </row>
    <row r="17" spans="3:21" x14ac:dyDescent="0.25">
      <c r="C17" s="29"/>
      <c r="K17" s="29" t="s">
        <v>21</v>
      </c>
      <c r="L17" s="32">
        <v>1305.9315413966699</v>
      </c>
      <c r="M17" s="32">
        <v>1317.53080188225</v>
      </c>
      <c r="N17" s="32">
        <v>1421.9344986287099</v>
      </c>
      <c r="O17" s="32">
        <v>1669.89342076304</v>
      </c>
      <c r="P17" s="32">
        <v>1674.45166491793</v>
      </c>
      <c r="Q17" s="32">
        <v>1574.35897607471</v>
      </c>
      <c r="R17" s="32">
        <v>1664.11502573183</v>
      </c>
      <c r="S17" s="29"/>
      <c r="T17" s="29"/>
      <c r="U17" s="29"/>
    </row>
    <row r="18" spans="3:21" x14ac:dyDescent="0.25">
      <c r="C18" s="29"/>
      <c r="K18" s="29" t="s">
        <v>14</v>
      </c>
      <c r="L18" s="32">
        <v>13712199.844203601</v>
      </c>
      <c r="M18" s="32">
        <v>13966884.2808196</v>
      </c>
      <c r="N18" s="32">
        <v>15213039.442115201</v>
      </c>
      <c r="O18" s="32">
        <v>17962051.691967402</v>
      </c>
      <c r="P18" s="32">
        <v>18011082.016969301</v>
      </c>
      <c r="Q18" s="32">
        <v>16934444.4132552</v>
      </c>
      <c r="R18" s="32">
        <v>17899896.928702999</v>
      </c>
      <c r="S18" s="29"/>
      <c r="T18" s="29"/>
      <c r="U18" s="29"/>
    </row>
    <row r="19" spans="3:21" x14ac:dyDescent="0.25">
      <c r="C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3:21" x14ac:dyDescent="0.25">
      <c r="C20" s="29"/>
      <c r="N20" s="29"/>
    </row>
    <row r="21" spans="3:21" x14ac:dyDescent="0.25">
      <c r="C21" s="29"/>
    </row>
    <row r="22" spans="3:21" x14ac:dyDescent="0.25">
      <c r="C22" s="29"/>
      <c r="K22" s="29" t="s">
        <v>8</v>
      </c>
      <c r="L22" s="29" t="s">
        <v>10</v>
      </c>
      <c r="M22" s="29" t="s">
        <v>11</v>
      </c>
      <c r="N22" s="29" t="s">
        <v>12</v>
      </c>
      <c r="O22" s="29" t="s">
        <v>13</v>
      </c>
      <c r="P22" s="29" t="s">
        <v>21</v>
      </c>
      <c r="Q22" s="29" t="s">
        <v>14</v>
      </c>
    </row>
    <row r="23" spans="3:21" x14ac:dyDescent="0.25">
      <c r="C23" s="29"/>
      <c r="K23" s="29">
        <v>2016</v>
      </c>
      <c r="L23" s="29">
        <v>89</v>
      </c>
      <c r="M23" s="32">
        <v>76918574.477191597</v>
      </c>
      <c r="N23" s="32">
        <v>37488.927101178597</v>
      </c>
      <c r="O23" s="32">
        <v>36182.995559782001</v>
      </c>
      <c r="P23" s="32">
        <v>1305.9315413966699</v>
      </c>
      <c r="Q23" s="32">
        <v>13712199.844203601</v>
      </c>
    </row>
    <row r="24" spans="3:21" x14ac:dyDescent="0.25">
      <c r="C24" s="29"/>
      <c r="K24" s="29">
        <v>2020</v>
      </c>
      <c r="L24" s="29">
        <v>101</v>
      </c>
      <c r="M24" s="32">
        <v>77604533.0420921</v>
      </c>
      <c r="N24" s="32">
        <v>37590.4325726514</v>
      </c>
      <c r="O24" s="32">
        <v>36272.901770769102</v>
      </c>
      <c r="P24" s="32">
        <v>1317.53080188225</v>
      </c>
      <c r="Q24" s="32">
        <v>13966884.2808196</v>
      </c>
      <c r="R24" s="29"/>
      <c r="S24" s="29"/>
    </row>
    <row r="25" spans="3:21" x14ac:dyDescent="0.25">
      <c r="C25" s="29"/>
      <c r="K25" s="29" t="s">
        <v>15</v>
      </c>
      <c r="L25" s="29">
        <v>102</v>
      </c>
      <c r="M25" s="32">
        <v>80204220.608563095</v>
      </c>
      <c r="N25" s="32">
        <v>38625.487635954203</v>
      </c>
      <c r="O25" s="32">
        <v>37203.5531373255</v>
      </c>
      <c r="P25" s="32">
        <v>1421.9344986287099</v>
      </c>
      <c r="Q25" s="32">
        <v>15213039.442115201</v>
      </c>
      <c r="R25" s="29"/>
      <c r="S25" s="29"/>
    </row>
    <row r="26" spans="3:21" x14ac:dyDescent="0.25">
      <c r="C26" s="29"/>
      <c r="K26" s="29" t="s">
        <v>9</v>
      </c>
      <c r="L26" s="29">
        <v>109</v>
      </c>
      <c r="M26" s="32">
        <v>86675927.170268297</v>
      </c>
      <c r="N26" s="32">
        <v>41648.659835981904</v>
      </c>
      <c r="O26" s="32">
        <v>39978.766415218801</v>
      </c>
      <c r="P26" s="32">
        <v>1669.89342076304</v>
      </c>
      <c r="Q26" s="32">
        <v>17962051.691967402</v>
      </c>
    </row>
    <row r="27" spans="3:21" x14ac:dyDescent="0.25">
      <c r="C27" s="29"/>
      <c r="K27" s="29" t="s">
        <v>18</v>
      </c>
      <c r="L27" s="29">
        <v>104</v>
      </c>
      <c r="M27" s="32">
        <v>86912523.131122604</v>
      </c>
      <c r="N27" s="32">
        <v>41869.049554394202</v>
      </c>
      <c r="O27" s="32">
        <v>40194.597889476201</v>
      </c>
      <c r="P27" s="32">
        <v>1674.45166491793</v>
      </c>
      <c r="Q27" s="32">
        <v>18011082.016969301</v>
      </c>
    </row>
    <row r="28" spans="3:21" x14ac:dyDescent="0.25">
      <c r="C28" s="29"/>
      <c r="K28" s="29" t="s">
        <v>22</v>
      </c>
      <c r="L28" s="29">
        <v>108</v>
      </c>
      <c r="M28" s="32">
        <v>81717205.573383406</v>
      </c>
      <c r="N28" s="32">
        <v>38897.6202834625</v>
      </c>
      <c r="O28" s="32">
        <v>37323.261307387802</v>
      </c>
      <c r="P28" s="32">
        <v>1574.35897607471</v>
      </c>
      <c r="Q28" s="32">
        <v>16934444.4132552</v>
      </c>
      <c r="R28" s="29"/>
    </row>
    <row r="29" spans="3:21" x14ac:dyDescent="0.25">
      <c r="C29" s="29"/>
      <c r="K29" s="29" t="s">
        <v>20</v>
      </c>
      <c r="L29" s="29">
        <v>103</v>
      </c>
      <c r="M29" s="32">
        <v>86375999.198431298</v>
      </c>
      <c r="N29" s="32">
        <v>41602.570606720001</v>
      </c>
      <c r="O29" s="32">
        <v>39938.4555809882</v>
      </c>
      <c r="P29" s="32">
        <v>1664.11502573183</v>
      </c>
      <c r="Q29" s="32">
        <v>17899896.928702999</v>
      </c>
    </row>
    <row r="30" spans="3:21" x14ac:dyDescent="0.25">
      <c r="C3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abm14.0.0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Ziying</dc:creator>
  <cp:lastModifiedBy>Ouyang, Ziying</cp:lastModifiedBy>
  <dcterms:created xsi:type="dcterms:W3CDTF">2018-02-28T16:53:19Z</dcterms:created>
  <dcterms:modified xsi:type="dcterms:W3CDTF">2018-09-24T15:46:10Z</dcterms:modified>
</cp:coreProperties>
</file>