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0"/>
  <workbookPr/>
  <mc:AlternateContent xmlns:mc="http://schemas.openxmlformats.org/markup-compatibility/2006">
    <mc:Choice Requires="x15">
      <x15ac:absPath xmlns:x15ac="http://schemas.microsoft.com/office/spreadsheetml/2010/11/ac" url="https://sandag.sharepoint.com/teams/Mobility/Shared Documents/Projects/Airport Transit Connection/3-ATC Modeling/Airport &amp; MTS Data/Data Request_Badged Employee Origin ZIPs_11-21-24/SANDAG Analysis/"/>
    </mc:Choice>
  </mc:AlternateContent>
  <xr:revisionPtr revIDLastSave="450" documentId="13_ncr:1_{5B406C62-FD7B-4EFF-A606-4E3A675B4187}" xr6:coauthVersionLast="47" xr6:coauthVersionMax="47" xr10:uidLastSave="{513E365A-71FF-4CF6-B5D5-6DB453FD1AA0}"/>
  <bookViews>
    <workbookView xWindow="-120" yWindow="-120" windowWidth="29040" windowHeight="17640" xr2:uid="{00000000-000D-0000-FFFF-FFFF00000000}"/>
  </bookViews>
  <sheets>
    <sheet name="Read Me" sheetId="2" r:id="rId1"/>
    <sheet name="Tab A-SD Region Employee ZIPs" sheetId="1" r:id="rId2"/>
    <sheet name="Tab B-MSA Breakdown" sheetId="5" r:id="rId3"/>
    <sheet name="Tab C-Top 25 ZIP Code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5" l="1"/>
  <c r="I105" i="1"/>
  <c r="D27" i="4"/>
  <c r="B7" i="5"/>
  <c r="B6" i="5"/>
  <c r="B5" i="5"/>
  <c r="B4" i="5"/>
  <c r="B3" i="5"/>
  <c r="B2" i="5"/>
  <c r="K4" i="1"/>
  <c r="K2" i="1"/>
  <c r="K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3" i="1"/>
  <c r="K32" i="1"/>
  <c r="K34" i="1"/>
  <c r="K35" i="1"/>
  <c r="K36" i="1"/>
  <c r="K37" i="1"/>
  <c r="K38" i="1"/>
  <c r="K39" i="1"/>
  <c r="K40" i="1"/>
  <c r="K41" i="1"/>
  <c r="K42" i="1"/>
  <c r="K43" i="1"/>
  <c r="K44" i="1"/>
  <c r="K45" i="1"/>
  <c r="K47" i="1"/>
  <c r="K46" i="1"/>
  <c r="K48" i="1"/>
  <c r="K50" i="1"/>
  <c r="K49" i="1"/>
  <c r="K51" i="1"/>
  <c r="K52" i="1"/>
  <c r="K53" i="1"/>
  <c r="K54" i="1"/>
  <c r="K56" i="1"/>
  <c r="K55" i="1"/>
  <c r="K57" i="1"/>
  <c r="K58" i="1"/>
  <c r="K59" i="1"/>
  <c r="K60" i="1"/>
  <c r="K61" i="1"/>
  <c r="K62" i="1"/>
  <c r="K64" i="1"/>
  <c r="K63" i="1"/>
  <c r="K65" i="1"/>
  <c r="K66" i="1"/>
  <c r="K67" i="1"/>
  <c r="K68" i="1"/>
  <c r="K69" i="1"/>
  <c r="K70" i="1"/>
  <c r="K72" i="1"/>
  <c r="K71" i="1"/>
  <c r="K73" i="1"/>
  <c r="K74" i="1"/>
  <c r="K75" i="1"/>
  <c r="K76" i="1"/>
  <c r="K77" i="1"/>
  <c r="K78" i="1"/>
  <c r="K79" i="1"/>
  <c r="K80" i="1"/>
  <c r="K81" i="1"/>
  <c r="K82" i="1"/>
  <c r="K85" i="1"/>
  <c r="K83" i="1"/>
  <c r="K84" i="1"/>
  <c r="K91" i="1"/>
  <c r="K89" i="1"/>
  <c r="K90" i="1"/>
  <c r="K86" i="1"/>
  <c r="K87" i="1"/>
  <c r="K88" i="1"/>
  <c r="K100" i="1"/>
  <c r="K103" i="1"/>
  <c r="K104" i="1"/>
  <c r="K102" i="1"/>
  <c r="K101" i="1"/>
  <c r="K99" i="1"/>
  <c r="K94" i="1"/>
  <c r="K96" i="1"/>
  <c r="K95" i="1"/>
  <c r="K98" i="1"/>
  <c r="K93" i="1"/>
  <c r="K97" i="1"/>
  <c r="K92" i="1"/>
  <c r="C1" i="5" l="1"/>
  <c r="B8" i="5"/>
  <c r="C7" i="5" l="1"/>
  <c r="C6" i="5"/>
  <c r="C3" i="5"/>
  <c r="C2" i="5"/>
  <c r="C5" i="5"/>
  <c r="C4" i="5"/>
  <c r="C8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tc={81AB601C-1658-4080-B50B-9ABD6F6DCE3A}</author>
  </authors>
  <commentList>
    <comment ref="I1" authorId="0" shapeId="0" xr:uid="{81AB601C-1658-4080-B50B-9ABD6F6DCE3A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 per Joaquin's guidance 1/7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tc={BF1A00C0-30B3-4AA5-A7A2-D65DA30A69CF}</author>
  </authors>
  <commentList>
    <comment ref="D1" authorId="0" shapeId="0" xr:uid="{BF1A00C0-30B3-4AA5-A7A2-D65DA30A69CF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 per Joaquin's guidance 1/7
Reply:
    remove from this table or just the slide summary? I'd like to have the data here if possible</t>
      </text>
    </comment>
  </commentList>
</comments>
</file>

<file path=xl/sharedStrings.xml><?xml version="1.0" encoding="utf-8"?>
<sst xmlns="http://schemas.openxmlformats.org/spreadsheetml/2006/main" count="890" uniqueCount="259">
  <si>
    <t>Values</t>
  </si>
  <si>
    <t xml:space="preserve">Notes </t>
  </si>
  <si>
    <t>Resources</t>
  </si>
  <si>
    <t>11/26/2024 - SDIA staff sent badged employee origin data.  SDIA confirmed these are zip codes of airport employee residences for both full-time and part-time employees as of Nov 2024.</t>
  </si>
  <si>
    <t>RE_ SAN badged employee zip codes.msg</t>
  </si>
  <si>
    <t>12/19/2024 - Data analyzed by SANDAG Data Science and summarized as provisional</t>
  </si>
  <si>
    <t>2/18/2025 - Data analysis method considered final for illustrative use; 
additional analysis should use the expanded airport travel survey data</t>
  </si>
  <si>
    <r>
      <rPr>
        <sz val="11"/>
        <color rgb="FF000000"/>
        <rFont val="Calibri"/>
      </rPr>
      <t xml:space="preserve">This data is a </t>
    </r>
    <r>
      <rPr>
        <b/>
        <sz val="11"/>
        <color rgb="FF000000"/>
        <rFont val="Calibri"/>
      </rPr>
      <t xml:space="preserve">provisional </t>
    </r>
    <r>
      <rPr>
        <sz val="11"/>
        <color rgb="FF000000"/>
        <rFont val="Calibri"/>
      </rPr>
      <t>point-in-time summary of SDIA's records for all badged employees.</t>
    </r>
  </si>
  <si>
    <t>There may be differences between the data summarized here with future efforts (like survey data expansion)</t>
  </si>
  <si>
    <t>Total employees are recorded on the employee zipcode data provided by SDIA.</t>
  </si>
  <si>
    <t> </t>
  </si>
  <si>
    <t>employees cannot be matched with any US or Mexico postal code, and are either misrecorded or from a country other than US or Mexico.</t>
  </si>
  <si>
    <t>The rest were blank or possibly typos or postal codes in other countries</t>
  </si>
  <si>
    <t>employees are recorded with a blank zipcode</t>
  </si>
  <si>
    <t>employees are recorded with codes that are not 5 digit numbers</t>
  </si>
  <si>
    <t>employees are recorded with codes that are 5 digit numbers but do not match with US or Mexico postal codes.</t>
  </si>
  <si>
    <t>employees are recorded with San Diego zipcodes.</t>
  </si>
  <si>
    <t>of valid total</t>
  </si>
  <si>
    <t>About half of these overlap with Mexico postal codes but all are assumed to be San Diego.</t>
  </si>
  <si>
    <t>employees are recorded with a San Diego PO box.</t>
  </si>
  <si>
    <t>employees are recorded within the top 25 postal codes.</t>
  </si>
  <si>
    <t>employees are recorded within not in top 25 postal codes.</t>
  </si>
  <si>
    <t>employees are recorded with US/Mexico zipcodes are located outside of San Diego.</t>
  </si>
  <si>
    <t>employees are recorded with codes that only match US zipcodes.</t>
  </si>
  <si>
    <t>employees are recorded with codes that could be US or Mexico postal codes</t>
  </si>
  <si>
    <t>employees are recorded with possible California postal codes.</t>
  </si>
  <si>
    <t>employees are recoded with possible Baja California postal codes (no overlap with CA).</t>
  </si>
  <si>
    <t>employees are recorded with postal codes that are possibly someplace in US or Mexico ouside of California/Baja California.</t>
  </si>
  <si>
    <t>are 5 digit numbers that only match Mexican postal codes.</t>
  </si>
  <si>
    <t>are possible Baja California postal codes.</t>
  </si>
  <si>
    <t>Postal Code</t>
  </si>
  <si>
    <t>MSA</t>
  </si>
  <si>
    <t>MSAs</t>
  </si>
  <si>
    <t>Jurisdiction</t>
  </si>
  <si>
    <t>Jurisdictions</t>
  </si>
  <si>
    <t>SRA</t>
  </si>
  <si>
    <t>SRAs/Description</t>
  </si>
  <si>
    <t>Postal Place Name</t>
  </si>
  <si>
    <t>Employees</t>
  </si>
  <si>
    <t>In Top 25</t>
  </si>
  <si>
    <t>% of Valid Emp</t>
  </si>
  <si>
    <t>Central</t>
  </si>
  <si>
    <t>Central;
East Suburban</t>
  </si>
  <si>
    <t>San Diego</t>
  </si>
  <si>
    <t>Southeastern San Diego</t>
  </si>
  <si>
    <t>Encanto - Southeastern San Diego;
Lemon Grove</t>
  </si>
  <si>
    <t>Central;
South Suburban</t>
  </si>
  <si>
    <t>National City</t>
  </si>
  <si>
    <t>National City;
Unincorporated;
Chula Vista</t>
  </si>
  <si>
    <t>National City;
Sweetwater;
Chula Vista</t>
  </si>
  <si>
    <t>South Suburban</t>
  </si>
  <si>
    <t>South Suburban;
East Suburban</t>
  </si>
  <si>
    <t>San Diego;
Unincorporated;
Chula Vista;
National City</t>
  </si>
  <si>
    <t>South Bay</t>
  </si>
  <si>
    <t>US-Mexico Border, excluding San Ysidro - South Bay;
Jamul;
Chula Vista</t>
  </si>
  <si>
    <t>Chula Vista</t>
  </si>
  <si>
    <t>Chula Vista;
Unincorporated</t>
  </si>
  <si>
    <t>SW Chula Vista;
Sweetwater;
South Bay</t>
  </si>
  <si>
    <t>South Suburban;
Central</t>
  </si>
  <si>
    <t>Chula Vista;
Unincorporated;
National City</t>
  </si>
  <si>
    <t>NW Chula Vista;
Sweetwater;
National City</t>
  </si>
  <si>
    <t>Central San Diego</t>
  </si>
  <si>
    <t>Downtown/Central San Diego;
Peninsula</t>
  </si>
  <si>
    <t>East Suburban</t>
  </si>
  <si>
    <t>East Suburban;
Central;
South Suburban</t>
  </si>
  <si>
    <t>Unincorporated</t>
  </si>
  <si>
    <t>Spring Valley</t>
  </si>
  <si>
    <t>Spring Valley; La Presa
Southeastern San Diego;
Lemon Grove;
Sweetwater</t>
  </si>
  <si>
    <t>Mid-City</t>
  </si>
  <si>
    <t>Mid-City; City Heights</t>
  </si>
  <si>
    <t>Southeastern San Diego -Paradise Hills &amp; South Bay Terraces</t>
  </si>
  <si>
    <t>Sweetwater</t>
  </si>
  <si>
    <t>Eastlake - Sweetwater;
South Bay</t>
  </si>
  <si>
    <t>Barrio Logan &amp; Mountain View - Central San Diego;
Southeastern San Diego</t>
  </si>
  <si>
    <t>San Ysidro; South Bay</t>
  </si>
  <si>
    <t>San Ysidro</t>
  </si>
  <si>
    <t>Mid-City; College East &amp; El Cerrito
La Mesa</t>
  </si>
  <si>
    <t>Golden &amp; Grant Hill, South Park, &amp; Chollas View - Central San Diego;
Southeastern San Diego;
Mid-City</t>
  </si>
  <si>
    <t>Unincorporated;
El Cajon;
Santee</t>
  </si>
  <si>
    <t>Harbison Crest</t>
  </si>
  <si>
    <t>Harbison Crest;
Lakeside;
El Cajon - Bostonia, Blossom Valley, &amp; La Cresta</t>
  </si>
  <si>
    <t>El Cajon</t>
  </si>
  <si>
    <t>East Suburban;
North City</t>
  </si>
  <si>
    <t>Santee</t>
  </si>
  <si>
    <t>Santee;
Unincorporated;
San Diego</t>
  </si>
  <si>
    <t>Santee;
Lakeside;
Elliott-Navajo;
El Cajon</t>
  </si>
  <si>
    <t>North Park &amp; Burlingame - Central San Diego;
Mid-City</t>
  </si>
  <si>
    <t>North City</t>
  </si>
  <si>
    <t>Kearny Mesa</t>
  </si>
  <si>
    <t>Kearny Mesa - Linda Vista &amp; Convoy</t>
  </si>
  <si>
    <t>La Mesa</t>
  </si>
  <si>
    <t>La Mesa;
San Diego;
Unincorporated</t>
  </si>
  <si>
    <t>La Mesa;
Elliott-Navajo</t>
  </si>
  <si>
    <t>El Cajon;
Unincorporated;
Santee</t>
  </si>
  <si>
    <t>West El Cajon;
Santee;
Spring Valley;
Elliott-Navajo</t>
  </si>
  <si>
    <t>East Suburban;
South Suburban</t>
  </si>
  <si>
    <t>Unincorporated;
Chula Vista;
San Diego</t>
  </si>
  <si>
    <t>Jamul</t>
  </si>
  <si>
    <t>Otay Ranch - Jamul;
Sweetwater;
South Bay</t>
  </si>
  <si>
    <t>Imperial Beach</t>
  </si>
  <si>
    <t>Imperial Beach;
Coronado</t>
  </si>
  <si>
    <t>Imperial Beach - South Bay;
Coronado</t>
  </si>
  <si>
    <t>Kearny Mesa - Clairemont &amp; Bay Park</t>
  </si>
  <si>
    <t>Del Mar-Mira Mesa</t>
  </si>
  <si>
    <t>Del Mar-Mira Mesa;
Miramar</t>
  </si>
  <si>
    <t>East Suburban;
Central</t>
  </si>
  <si>
    <t>Lemon Grove</t>
  </si>
  <si>
    <t>Lemon Grove;
Southeastern San Diego;
Spring Valley</t>
  </si>
  <si>
    <t>Unincorporated;
El Cajon</t>
  </si>
  <si>
    <t>Harbison Crest;
El Cajon;
Jamul;
Alpine;
Spring Valley</t>
  </si>
  <si>
    <t>Peninsula</t>
  </si>
  <si>
    <t>East Suburban;
East County</t>
  </si>
  <si>
    <t>Lakeside</t>
  </si>
  <si>
    <t>Lakeside;
Ramona;
Harbison Crest;
Laguna-Pine Valley;
Santee</t>
  </si>
  <si>
    <t>Central San Diego;
Peninsula</t>
  </si>
  <si>
    <t>Mid-City;
Central San Diego</t>
  </si>
  <si>
    <t>La Mesa;
Unincorporated</t>
  </si>
  <si>
    <t>La Mesa;
Spring Valley;
El Cajon;
Lemon Grove</t>
  </si>
  <si>
    <t>North City;
Central</t>
  </si>
  <si>
    <t>Kearny Mesa;
Elliott-Navajo;
Mid-City;
Central San Diego</t>
  </si>
  <si>
    <t>Kearny Mesa;
Peninsula;
Central San Diego</t>
  </si>
  <si>
    <t>Peninsula;
Central San Diego</t>
  </si>
  <si>
    <t>Coastal</t>
  </si>
  <si>
    <t>Coastal;
Kearny Mesa</t>
  </si>
  <si>
    <t>Elliott-Navajo</t>
  </si>
  <si>
    <t>North San Diego</t>
  </si>
  <si>
    <t>North San Diego;
Del Mar-Mira Mesa</t>
  </si>
  <si>
    <t>Elliott-Navajo;
Mid-City</t>
  </si>
  <si>
    <t>University</t>
  </si>
  <si>
    <t>San Diego;
Unincorporated</t>
  </si>
  <si>
    <t>Poway</t>
  </si>
  <si>
    <t>Poway;
Elliott-Navajo</t>
  </si>
  <si>
    <t>North City;
North County East</t>
  </si>
  <si>
    <t>North San Diego;
Poway;
Escondido</t>
  </si>
  <si>
    <t>South Suburban;
Central;
East Suburban</t>
  </si>
  <si>
    <t>Unincorporated;
Chula Vista;
National City</t>
  </si>
  <si>
    <t>Sweetwater;
Southeastern San Diego;
Spring Valley</t>
  </si>
  <si>
    <t>Bonita</t>
  </si>
  <si>
    <t>East County</t>
  </si>
  <si>
    <t>East County;
East Suburban</t>
  </si>
  <si>
    <t>Laguna-Pine Valley</t>
  </si>
  <si>
    <t>Laguna-Pine Valley;
Mountain Empire;
Alpine;
Jamul;
Harbison Crest</t>
  </si>
  <si>
    <t>Alpine</t>
  </si>
  <si>
    <t>Unincorporated;
Chula Vista</t>
  </si>
  <si>
    <t>Jamul;
Sweetwater</t>
  </si>
  <si>
    <t>North City;
East Suburban</t>
  </si>
  <si>
    <t>Poway;
Unincorporated;
San Diego</t>
  </si>
  <si>
    <t>Poway;
Ramona;
North San Diego;
Elliott-Navajo</t>
  </si>
  <si>
    <t>North County East</t>
  </si>
  <si>
    <t>Unincorporated;
Escondido</t>
  </si>
  <si>
    <t>Valley Center</t>
  </si>
  <si>
    <t>Valley Center;
Escondido;
Pauma;
San Marcos;
Vista</t>
  </si>
  <si>
    <t>Escondido</t>
  </si>
  <si>
    <t>Elliott-Navajo;
Miramar</t>
  </si>
  <si>
    <t>San Marcos</t>
  </si>
  <si>
    <t>San Marcos;
Unincorporated</t>
  </si>
  <si>
    <t>San Marcos;
Vista;
Escondido</t>
  </si>
  <si>
    <t>Jamul;
Spring Valley;
Sweetwater</t>
  </si>
  <si>
    <t>North County East;
East Suburban</t>
  </si>
  <si>
    <t>Unincorporated;
Escondido;
San Diego</t>
  </si>
  <si>
    <t>Escondido;
Valley Center;
Pauma;
Ramona</t>
  </si>
  <si>
    <t>Del Mar-Mira Mesa;
North San Diego</t>
  </si>
  <si>
    <t>Coastal;
University</t>
  </si>
  <si>
    <t>La Jolla</t>
  </si>
  <si>
    <t>North County East;
North County West</t>
  </si>
  <si>
    <t>San Marcos;
Unincorporated;
Carlsbad</t>
  </si>
  <si>
    <t>San Marcos;
Escondido;
San Dieguito;
Carlsbad</t>
  </si>
  <si>
    <t>North County East;
East Suburban;
North City</t>
  </si>
  <si>
    <t>Escondido;
San Diego;
Unincorporated</t>
  </si>
  <si>
    <t>Escondido;
Ramona;
Poway</t>
  </si>
  <si>
    <t>East Suburban;
East County;
North City</t>
  </si>
  <si>
    <t>Unincorporated;
San Diego</t>
  </si>
  <si>
    <t>Ramona</t>
  </si>
  <si>
    <t>Ramona;
Palomar-Julian;
Poway;
Lakeside;
Laguna-Pine Valley</t>
  </si>
  <si>
    <t>North County West</t>
  </si>
  <si>
    <t>North County West;
North County East</t>
  </si>
  <si>
    <t>Oceanside</t>
  </si>
  <si>
    <t>Oceanside;
Carlsbad;
Vista</t>
  </si>
  <si>
    <t>Coronado</t>
  </si>
  <si>
    <t>Carlsbad</t>
  </si>
  <si>
    <t>Carlsbad;
San Dieguito</t>
  </si>
  <si>
    <t>Unincorporated;
Oceanside</t>
  </si>
  <si>
    <t>Fallbrook</t>
  </si>
  <si>
    <t>Fallbrook;
Pauma;
Oceanside;
Pendleton</t>
  </si>
  <si>
    <t>Unincorporated;
Vista;
San Marcos</t>
  </si>
  <si>
    <t>Vista</t>
  </si>
  <si>
    <t>Vista;
Fallbrook;
Oceanside;
San Marcos</t>
  </si>
  <si>
    <t>Unincorporated;
Escondido;
San Diego;
San Marcos</t>
  </si>
  <si>
    <t>Escondido;
San Dieguito</t>
  </si>
  <si>
    <t>Vista;
Unincorporated</t>
  </si>
  <si>
    <t>Vista;
Carlsbad;
San Marcos</t>
  </si>
  <si>
    <t>Jamul;
Alpine;
Harbison Crest</t>
  </si>
  <si>
    <t>Valley Center;
Pauma;
Escondido</t>
  </si>
  <si>
    <t>Encinitas</t>
  </si>
  <si>
    <t>Encinitas;
Unincorporated;
Carlsbad;
San Marcos</t>
  </si>
  <si>
    <t>San Dieguito</t>
  </si>
  <si>
    <t>Vista;
Unincorporated;
Oceanside</t>
  </si>
  <si>
    <t>Vista;
Oceanside;
San Marcos</t>
  </si>
  <si>
    <t>Carlsbad;
San Marcos</t>
  </si>
  <si>
    <t>Del Mar-Mira Mesa;
University</t>
  </si>
  <si>
    <t>Mountain Empire</t>
  </si>
  <si>
    <t>Campo</t>
  </si>
  <si>
    <t>Anza-Borrego Springs</t>
  </si>
  <si>
    <t>Anza-Borrego Springs;
Palomar-Julian;
Laguna-Pine Valley;
Mountain Empire</t>
  </si>
  <si>
    <t>Julian</t>
  </si>
  <si>
    <t>Cardiff By The Sea</t>
  </si>
  <si>
    <t>Fallbrook;
Oceanside</t>
  </si>
  <si>
    <t>Bonsall</t>
  </si>
  <si>
    <t>Solana Beach</t>
  </si>
  <si>
    <t>Solana Beach;
San Diego</t>
  </si>
  <si>
    <t>North City;
North County West</t>
  </si>
  <si>
    <t>San Diego;
Del Mar;
Unincorporated;
Solana Beach</t>
  </si>
  <si>
    <t>Del Mar-Mira Mesa;
San Dieguito;
North San Diego;
University</t>
  </si>
  <si>
    <t>Del Mar</t>
  </si>
  <si>
    <t>Descanso</t>
  </si>
  <si>
    <t>Mountain Empire;
Laguna-Pine Valley</t>
  </si>
  <si>
    <t>Pine Valley</t>
  </si>
  <si>
    <t>Potrero</t>
  </si>
  <si>
    <t>Mountain Empire;
Anza-Borrego Springs</t>
  </si>
  <si>
    <t>Jacumba</t>
  </si>
  <si>
    <t>Tecate</t>
  </si>
  <si>
    <t>Pauma</t>
  </si>
  <si>
    <t>Pauma;
Valley Center</t>
  </si>
  <si>
    <t>Pauma Valley</t>
  </si>
  <si>
    <t>Boulevard</t>
  </si>
  <si>
    <t>Guatay</t>
  </si>
  <si>
    <t>San Diego;
Santee</t>
  </si>
  <si>
    <t>Miramar</t>
  </si>
  <si>
    <t>Miramar;
Elliott-Navajo;
Santee</t>
  </si>
  <si>
    <t>North County West;
North City;
North County East</t>
  </si>
  <si>
    <t>Unincorporated;
San Diego;
Encinitas</t>
  </si>
  <si>
    <t>San Dieguito;
North San Diego;
Escondido</t>
  </si>
  <si>
    <t>Rancho Santa Fe</t>
  </si>
  <si>
    <t>North County West;
North City</t>
  </si>
  <si>
    <t>San Dieguito;
North San Diego</t>
  </si>
  <si>
    <t>Community</t>
  </si>
  <si>
    <t>Pct. of Total Emp.</t>
  </si>
  <si>
    <t>Pct. of Valid Emp.</t>
  </si>
  <si>
    <t>Pct. of In-Region Emp.</t>
  </si>
  <si>
    <t>Pct. of Top 25 Emp.</t>
  </si>
  <si>
    <t>Encanto</t>
  </si>
  <si>
    <t>US-Mexico Border, excluding San Ysidro</t>
  </si>
  <si>
    <t>Southwest Chula Vista</t>
  </si>
  <si>
    <t>Northwest Chula Vista</t>
  </si>
  <si>
    <t>Downtown San Diego</t>
  </si>
  <si>
    <t>Spring Valley &amp; La Presa</t>
  </si>
  <si>
    <t>City Heights &amp; Surrounding Neighborhoods</t>
  </si>
  <si>
    <t>Paradise Hills &amp; South Bay Terraces</t>
  </si>
  <si>
    <t>Eastlake</t>
  </si>
  <si>
    <t>Barrio Logan &amp; Mountain View</t>
  </si>
  <si>
    <t>Mid-City, College east &amp; El Cerrito</t>
  </si>
  <si>
    <t>Golden &amp; Grant Hill, South Park, &amp; Chollas View</t>
  </si>
  <si>
    <t>Bostonia, Blossom Valley, &amp; La Cresta</t>
  </si>
  <si>
    <t>North Park &amp; Burlingame</t>
  </si>
  <si>
    <t>Linda Vista &amp; Convoy</t>
  </si>
  <si>
    <t>West El Cajon</t>
  </si>
  <si>
    <t>Otay Ranch</t>
  </si>
  <si>
    <t>Clairemont &amp; Bay Park</t>
  </si>
  <si>
    <t>Mira Mesa &amp; Miramar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</si>
</sst>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20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 val="double"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name val="Calibri"/>
    </font>
    <font>
      <sz val="11"/>
      <name val="Calibri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EDEDED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E2EFDA"/>
        <bgColor rgb="FF000000"/>
      </patternFill>
    </fill>
  </fills>
  <borders count="1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2" fillId="0" borderId="0" xfId="0" applyFont="1"/>
    <xf numFmtId="0" fontId="4" fillId="0" borderId="0" xfId="0" applyFont="1"/>
    <xf numFmtId="10" fontId="3" fillId="0" borderId="3" xfId="1" applyNumberFormat="1" applyFont="1" applyBorder="1" applyAlignment="1">
      <alignment horizontal="center" vertical="top" wrapText="1"/>
    </xf>
    <xf numFmtId="10" fontId="0" fillId="0" borderId="0" xfId="1" applyNumberFormat="1" applyFont="1" applyAlignment="1">
      <alignment wrapText="1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6" fillId="0" borderId="0" xfId="0" applyFont="1"/>
    <xf numFmtId="164" fontId="6" fillId="0" borderId="0" xfId="1" applyNumberFormat="1" applyFont="1"/>
    <xf numFmtId="14" fontId="4" fillId="0" borderId="0" xfId="0" applyNumberFormat="1" applyFont="1"/>
    <xf numFmtId="0" fontId="7" fillId="0" borderId="0" xfId="2" applyBorder="1"/>
    <xf numFmtId="0" fontId="8" fillId="0" borderId="0" xfId="0" applyFont="1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0" fontId="10" fillId="0" borderId="0" xfId="0" applyFont="1"/>
    <xf numFmtId="14" fontId="11" fillId="0" borderId="0" xfId="0" applyNumberFormat="1" applyFont="1"/>
    <xf numFmtId="0" fontId="13" fillId="0" borderId="4" xfId="0" applyFont="1" applyBorder="1" applyAlignment="1">
      <alignment horizontal="center" vertical="top" wrapText="1"/>
    </xf>
    <xf numFmtId="0" fontId="13" fillId="0" borderId="4" xfId="0" applyFont="1" applyBorder="1" applyAlignment="1">
      <alignment horizontal="center" vertical="top"/>
    </xf>
    <xf numFmtId="0" fontId="14" fillId="0" borderId="0" xfId="0" applyFont="1"/>
    <xf numFmtId="164" fontId="14" fillId="0" borderId="0" xfId="1" applyNumberFormat="1" applyFont="1" applyBorder="1"/>
    <xf numFmtId="0" fontId="4" fillId="0" borderId="0" xfId="0" applyFont="1" applyAlignment="1">
      <alignment wrapText="1"/>
    </xf>
    <xf numFmtId="0" fontId="15" fillId="0" borderId="0" xfId="0" applyFont="1"/>
    <xf numFmtId="164" fontId="15" fillId="0" borderId="0" xfId="0" applyNumberFormat="1" applyFont="1"/>
    <xf numFmtId="10" fontId="5" fillId="0" borderId="0" xfId="0" applyNumberFormat="1" applyFont="1" applyAlignment="1">
      <alignment wrapText="1"/>
    </xf>
    <xf numFmtId="0" fontId="9" fillId="0" borderId="0" xfId="0" applyFont="1" applyAlignment="1">
      <alignment horizontal="left"/>
    </xf>
    <xf numFmtId="14" fontId="4" fillId="0" borderId="0" xfId="0" applyNumberFormat="1" applyFont="1" applyAlignment="1">
      <alignment wrapText="1"/>
    </xf>
    <xf numFmtId="14" fontId="4" fillId="0" borderId="0" xfId="0" applyNumberFormat="1" applyFont="1" applyFill="1" applyAlignment="1">
      <alignment wrapText="1"/>
    </xf>
    <xf numFmtId="0" fontId="16" fillId="4" borderId="0" xfId="0" applyFont="1" applyFill="1" applyBorder="1" applyAlignment="1"/>
    <xf numFmtId="10" fontId="18" fillId="4" borderId="0" xfId="0" applyNumberFormat="1" applyFont="1" applyFill="1" applyBorder="1" applyAlignment="1"/>
    <xf numFmtId="0" fontId="16" fillId="4" borderId="5" xfId="0" applyFont="1" applyFill="1" applyBorder="1" applyAlignment="1"/>
    <xf numFmtId="0" fontId="17" fillId="4" borderId="0" xfId="0" applyFont="1" applyFill="1" applyBorder="1" applyAlignment="1"/>
    <xf numFmtId="0" fontId="19" fillId="4" borderId="0" xfId="0" applyFont="1" applyFill="1" applyBorder="1" applyAlignment="1"/>
    <xf numFmtId="0" fontId="17" fillId="5" borderId="0" xfId="0" applyFont="1" applyFill="1" applyBorder="1" applyAlignment="1"/>
    <xf numFmtId="10" fontId="19" fillId="5" borderId="0" xfId="0" applyNumberFormat="1" applyFont="1" applyFill="1" applyBorder="1" applyAlignment="1"/>
    <xf numFmtId="0" fontId="16" fillId="6" borderId="0" xfId="0" applyFont="1" applyFill="1" applyBorder="1" applyAlignment="1"/>
    <xf numFmtId="3" fontId="16" fillId="6" borderId="0" xfId="0" applyNumberFormat="1" applyFont="1" applyFill="1" applyBorder="1" applyAlignment="1"/>
    <xf numFmtId="10" fontId="18" fillId="6" borderId="0" xfId="0" applyNumberFormat="1" applyFont="1" applyFill="1" applyBorder="1" applyAlignment="1"/>
    <xf numFmtId="0" fontId="17" fillId="6" borderId="0" xfId="0" applyFont="1" applyFill="1" applyBorder="1" applyAlignment="1"/>
    <xf numFmtId="10" fontId="17" fillId="6" borderId="0" xfId="0" applyNumberFormat="1" applyFont="1" applyFill="1" applyBorder="1" applyAlignment="1"/>
    <xf numFmtId="0" fontId="19" fillId="6" borderId="0" xfId="0" applyFont="1" applyFill="1" applyBorder="1" applyAlignment="1"/>
    <xf numFmtId="0" fontId="17" fillId="7" borderId="0" xfId="0" applyFont="1" applyFill="1" applyBorder="1" applyAlignment="1"/>
    <xf numFmtId="10" fontId="19" fillId="7" borderId="0" xfId="0" applyNumberFormat="1" applyFont="1" applyFill="1" applyBorder="1" applyAlignment="1"/>
    <xf numFmtId="3" fontId="17" fillId="7" borderId="0" xfId="0" applyNumberFormat="1" applyFont="1" applyFill="1" applyBorder="1" applyAlignment="1"/>
    <xf numFmtId="10" fontId="17" fillId="7" borderId="0" xfId="0" applyNumberFormat="1" applyFont="1" applyFill="1" applyBorder="1" applyAlignment="1"/>
    <xf numFmtId="0" fontId="16" fillId="8" borderId="0" xfId="0" applyFont="1" applyFill="1" applyBorder="1" applyAlignment="1"/>
    <xf numFmtId="3" fontId="16" fillId="8" borderId="0" xfId="0" applyNumberFormat="1" applyFont="1" applyFill="1" applyBorder="1" applyAlignment="1"/>
    <xf numFmtId="9" fontId="18" fillId="8" borderId="0" xfId="0" applyNumberFormat="1" applyFont="1" applyFill="1" applyBorder="1" applyAlignment="1"/>
    <xf numFmtId="0" fontId="17" fillId="8" borderId="0" xfId="0" applyFont="1" applyFill="1" applyBorder="1" applyAlignment="1"/>
    <xf numFmtId="10" fontId="17" fillId="8" borderId="0" xfId="0" applyNumberFormat="1" applyFont="1" applyFill="1" applyBorder="1" applyAlignment="1"/>
    <xf numFmtId="0" fontId="16" fillId="9" borderId="0" xfId="0" applyFont="1" applyFill="1" applyBorder="1" applyAlignment="1"/>
    <xf numFmtId="10" fontId="18" fillId="9" borderId="0" xfId="0" applyNumberFormat="1" applyFont="1" applyFill="1" applyBorder="1" applyAlignment="1"/>
    <xf numFmtId="0" fontId="17" fillId="9" borderId="0" xfId="0" applyFont="1" applyFill="1" applyBorder="1" applyAlignment="1"/>
    <xf numFmtId="10" fontId="17" fillId="9" borderId="0" xfId="0" applyNumberFormat="1" applyFont="1" applyFill="1" applyBorder="1" applyAlignment="1"/>
    <xf numFmtId="9" fontId="19" fillId="9" borderId="0" xfId="0" applyNumberFormat="1" applyFont="1" applyFill="1" applyBorder="1" applyAlignment="1"/>
    <xf numFmtId="9" fontId="17" fillId="9" borderId="0" xfId="0" applyNumberFormat="1" applyFont="1" applyFill="1" applyBorder="1" applyAlignment="1"/>
    <xf numFmtId="0" fontId="17" fillId="9" borderId="5" xfId="0" applyFont="1" applyFill="1" applyBorder="1" applyAlignment="1"/>
    <xf numFmtId="9" fontId="18" fillId="9" borderId="0" xfId="0" applyNumberFormat="1" applyFont="1" applyFill="1" applyBorder="1" applyAlignment="1"/>
    <xf numFmtId="3" fontId="16" fillId="2" borderId="6" xfId="0" applyNumberFormat="1" applyFont="1" applyFill="1" applyBorder="1" applyAlignment="1"/>
    <xf numFmtId="0" fontId="16" fillId="2" borderId="7" xfId="0" applyFont="1" applyFill="1" applyBorder="1" applyAlignment="1"/>
    <xf numFmtId="0" fontId="16" fillId="2" borderId="8" xfId="0" applyFont="1" applyFill="1" applyBorder="1" applyAlignment="1"/>
    <xf numFmtId="0" fontId="17" fillId="3" borderId="9" xfId="0" applyFont="1" applyFill="1" applyBorder="1" applyAlignment="1"/>
    <xf numFmtId="0" fontId="17" fillId="4" borderId="5" xfId="0" applyFont="1" applyFill="1" applyBorder="1" applyAlignment="1"/>
    <xf numFmtId="0" fontId="17" fillId="5" borderId="5" xfId="0" applyFont="1" applyFill="1" applyBorder="1" applyAlignment="1"/>
    <xf numFmtId="0" fontId="16" fillId="6" borderId="5" xfId="0" applyFont="1" applyFill="1" applyBorder="1" applyAlignment="1"/>
    <xf numFmtId="0" fontId="17" fillId="6" borderId="5" xfId="0" applyFont="1" applyFill="1" applyBorder="1" applyAlignment="1"/>
    <xf numFmtId="0" fontId="17" fillId="7" borderId="5" xfId="0" applyFont="1" applyFill="1" applyBorder="1" applyAlignment="1"/>
    <xf numFmtId="0" fontId="16" fillId="8" borderId="5" xfId="0" applyFont="1" applyFill="1" applyBorder="1" applyAlignment="1"/>
    <xf numFmtId="0" fontId="16" fillId="9" borderId="5" xfId="0" applyFont="1" applyFill="1" applyBorder="1" applyAlignment="1"/>
    <xf numFmtId="0" fontId="17" fillId="3" borderId="10" xfId="0" applyFont="1" applyFill="1" applyBorder="1" applyAlignment="1"/>
    <xf numFmtId="0" fontId="17" fillId="8" borderId="11" xfId="0" applyFont="1" applyFill="1" applyBorder="1" applyAlignment="1"/>
    <xf numFmtId="0" fontId="17" fillId="9" borderId="11" xfId="0" applyFont="1" applyFill="1" applyBorder="1" applyAlignment="1"/>
    <xf numFmtId="0" fontId="17" fillId="9" borderId="12" xfId="0" applyFont="1" applyFill="1" applyBorder="1" applyAlignment="1"/>
  </cellXfs>
  <cellStyles count="3">
    <cellStyle name="Hyperlink" xfId="2" builtinId="8"/>
    <cellStyle name="Normal" xfId="0" builtinId="0"/>
    <cellStyle name="Percent" xfId="1" builtinId="5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%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%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%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%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4" formatCode="0.00%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mily Doss" id="{59E4847F-EC17-41D8-BCE9-201A3CAD6F58}" userId="S::edo@sandag.org::92d4a02a-d27b-4017-bca9-87ff6f16cde5" providerId="AD"/>
  <person displayName="Marisa Mangan" id="{0A486045-FEB1-4EDE-9E44-7C7317651050}" userId="S::mman@sandag.org::ffda3f5f-3182-438f-93ce-8ae6ca0cdff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520A14-AAC6-4880-9225-AF043E37B070}" name="Table1" displayName="Table1" ref="A1:K105" totalsRowCount="1" headerRowDxfId="45" dataDxfId="44" headerRowBorderDxfId="42" tableBorderDxfId="43">
  <autoFilter ref="A1:K104" xr:uid="{10520A14-AAC6-4880-9225-AF043E37B070}"/>
  <sortState xmlns:xlrd2="http://schemas.microsoft.com/office/spreadsheetml/2017/richdata2" ref="A2:K104">
    <sortCondition descending="1" ref="K1:K104"/>
  </sortState>
  <tableColumns count="11">
    <tableColumn id="1" xr3:uid="{885AF7D8-5810-4439-9CB2-521191CA0104}" name="Postal Code" dataDxfId="40" totalsRowDxfId="41"/>
    <tableColumn id="2" xr3:uid="{C30342C0-31EA-4303-B6E2-0BF0B02D4C79}" name="MSA" dataDxfId="38" totalsRowDxfId="39"/>
    <tableColumn id="3" xr3:uid="{BDD72120-911A-4CF0-BBD4-7890FC6FC9FF}" name="MSAs" dataDxfId="36" totalsRowDxfId="37"/>
    <tableColumn id="4" xr3:uid="{DA259F3F-C4F2-4790-BBFD-A7AE4A0537EF}" name="Jurisdiction" dataDxfId="34" totalsRowDxfId="35"/>
    <tableColumn id="5" xr3:uid="{4156D26D-21AD-4CB5-97C9-37EC8BFE63E2}" name="Jurisdictions" dataDxfId="32" totalsRowDxfId="33"/>
    <tableColumn id="6" xr3:uid="{5AFCBCA7-7DAF-4E3F-8080-3CA07D9CCCE1}" name="SRA" dataDxfId="30" totalsRowDxfId="31"/>
    <tableColumn id="7" xr3:uid="{0883A00A-6BA9-4E1B-B8C5-AD92EEE663D6}" name="SRAs/Description" dataDxfId="28" totalsRowDxfId="29"/>
    <tableColumn id="8" xr3:uid="{A1471CA9-D753-4993-937F-E9F11259BE12}" name="Postal Place Name" dataDxfId="26" totalsRowDxfId="27"/>
    <tableColumn id="10" xr3:uid="{5EB08AD2-9AB7-4DFE-9464-DDD138EBE47F}" name="Employees" totalsRowFunction="custom" dataDxfId="24" totalsRowDxfId="25">
      <totalsRowFormula>SUM(Table1[Employees])</totalsRowFormula>
    </tableColumn>
    <tableColumn id="11" xr3:uid="{58A87F2A-0A90-4B0A-8C25-29A360F253B2}" name="In Top 25" dataDxfId="22" totalsRowDxfId="23"/>
    <tableColumn id="12" xr3:uid="{C6E2B46B-19F3-4F85-8DD0-ABB3BA9F0750}" name="% of Valid Emp" dataDxfId="20" totalsRowDxfId="21" dataCellStyle="Percent">
      <calculatedColumnFormula>Table1[[#This Row],[Employees]]/9144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08AFE6-4A1C-45AC-955E-84C1B7E49798}" name="Top_25" displayName="Top_25" ref="A1:H27" totalsRowCount="1" headerRowDxfId="19" dataDxfId="18" headerRowBorderDxfId="16" tableBorderDxfId="17" dataCellStyle="Percent">
  <autoFilter ref="A1:H26" xr:uid="{A608AFE6-4A1C-45AC-955E-84C1B7E49798}"/>
  <tableColumns count="8">
    <tableColumn id="1" xr3:uid="{7E65009F-BD0D-47BA-A16E-67547CB059C4}" name="Postal Code" dataDxfId="14" totalsRowDxfId="15"/>
    <tableColumn id="2" xr3:uid="{C5773780-D2A3-44DC-83F2-9C084D63A7FD}" name="Jurisdiction" dataDxfId="12" totalsRowDxfId="13"/>
    <tableColumn id="3" xr3:uid="{96EE9D10-A3CE-49F6-85BA-413FA099B88E}" name="Community" dataDxfId="10" totalsRowDxfId="11"/>
    <tableColumn id="4" xr3:uid="{4A25DDDC-0C8C-4EA3-B765-DDB14285BAB8}" name="Employees" totalsRowFunction="custom" dataDxfId="8" totalsRowDxfId="9">
      <totalsRowFormula>SUM(Top_25[Employees])</totalsRowFormula>
    </tableColumn>
    <tableColumn id="5" xr3:uid="{1A9EDCCA-6C1E-45A7-BA97-33122C102748}" name="Pct. of Total Emp." dataDxfId="6" totalsRowDxfId="7" dataCellStyle="Percent" totalsRowCellStyle="Percent"/>
    <tableColumn id="6" xr3:uid="{6A83C488-643B-4D52-BDAF-530353EB61A2}" name="Pct. of Valid Emp." dataDxfId="4" totalsRowDxfId="5" dataCellStyle="Percent" totalsRowCellStyle="Percent"/>
    <tableColumn id="7" xr3:uid="{0DD0E3EC-D426-4208-B12A-85491E15DF2C}" name="Pct. of In-Region Emp." dataDxfId="2" totalsRowDxfId="3" dataCellStyle="Percent" totalsRowCellStyle="Percent"/>
    <tableColumn id="8" xr3:uid="{11F4D2BF-D909-45F0-9E1F-1FCDF24DDA10}" name="Pct. of Top 25 Emp." dataDxfId="0" totalsRowDxfId="1" dataCellStyle="Percent" totalsRowCellStyle="Percent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dT="2025-01-09T16:26:18.90" personId="{59E4847F-EC17-41D8-BCE9-201A3CAD6F58}" id="{81AB601C-1658-4080-B50B-9ABD6F6DCE3A}">
    <text>Remove per Joaquin's guidance 1/7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5-01-09T16:26:42.39" personId="{59E4847F-EC17-41D8-BCE9-201A3CAD6F58}" id="{BF1A00C0-30B3-4AA5-A7A2-D65DA30A69CF}">
    <text>Remove per Joaquin's guidance 1/7</text>
  </threadedComment>
  <threadedComment ref="D1" dT="2025-01-09T21:35:57.89" personId="{0A486045-FEB1-4EDE-9E44-7C7317651050}" id="{A826B5A6-8D39-420A-B687-D9A537F3FCA7}" parentId="{BF1A00C0-30B3-4AA5-A7A2-D65DA30A69CF}">
    <text>remove from this table or just the slide summary? I'd like to have the data here if possible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../../../../../:u:/r/teams/Mobility/Shared%20Documents/Projects/Airport%20Transit%20Connection/3-ATC%20Modeling/Airport%20%26%20MTS%20Data/Data%20Request_Badged%20Employee%20Origin%20ZIPs_11-21-24/From%20SDIA_ZIP%20Code%20Origin%20Data_Raw/RE_%20SAN%20badged%20employee%20zip%20codes.msg?csf=1&amp;web=1&amp;e=85ycH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0B816-AA1A-4DF5-9D70-81D65677ECD0}">
  <dimension ref="B1:T28"/>
  <sheetViews>
    <sheetView tabSelected="1" topLeftCell="C1" workbookViewId="0">
      <selection activeCell="T28" sqref="E9:T28"/>
    </sheetView>
  </sheetViews>
  <sheetFormatPr defaultColWidth="8.85546875" defaultRowHeight="15"/>
  <cols>
    <col min="1" max="1" width="14.85546875" customWidth="1"/>
    <col min="2" max="2" width="9" bestFit="1" customWidth="1"/>
    <col min="3" max="3" width="99.140625" bestFit="1" customWidth="1"/>
    <col min="4" max="4" width="38.140625" bestFit="1" customWidth="1"/>
    <col min="20" max="20" width="17.28515625" customWidth="1"/>
  </cols>
  <sheetData>
    <row r="1" spans="2:20" ht="18.600000000000001" customHeight="1">
      <c r="B1" s="17" t="s">
        <v>0</v>
      </c>
      <c r="C1" s="30" t="s">
        <v>1</v>
      </c>
      <c r="D1" s="16" t="s">
        <v>2</v>
      </c>
    </row>
    <row r="2" spans="2:20" ht="30.75">
      <c r="B2" s="6"/>
      <c r="C2" s="31" t="s">
        <v>3</v>
      </c>
      <c r="D2" s="15" t="s">
        <v>4</v>
      </c>
    </row>
    <row r="3" spans="2:20">
      <c r="B3" s="6"/>
      <c r="C3" s="14" t="s">
        <v>5</v>
      </c>
      <c r="D3" s="15"/>
    </row>
    <row r="4" spans="2:20" ht="30.75">
      <c r="B4" s="6"/>
      <c r="C4" s="32" t="s">
        <v>6</v>
      </c>
      <c r="D4" s="15"/>
    </row>
    <row r="5" spans="2:20">
      <c r="B5" s="6"/>
      <c r="C5" s="6"/>
      <c r="D5" s="6"/>
      <c r="E5" s="15"/>
    </row>
    <row r="6" spans="2:20">
      <c r="B6" s="6"/>
      <c r="C6" s="21" t="s">
        <v>7</v>
      </c>
      <c r="D6" s="15"/>
    </row>
    <row r="7" spans="2:20">
      <c r="B7" s="6"/>
      <c r="C7" s="14" t="s">
        <v>8</v>
      </c>
      <c r="D7" s="15"/>
    </row>
    <row r="8" spans="2:20">
      <c r="B8" s="6"/>
      <c r="D8" s="15"/>
    </row>
    <row r="9" spans="2:20" ht="20.25" customHeight="1">
      <c r="B9" s="6"/>
      <c r="D9" s="15"/>
      <c r="E9" s="63">
        <v>9181</v>
      </c>
      <c r="F9" s="64" t="s">
        <v>9</v>
      </c>
      <c r="G9" s="64"/>
      <c r="H9" s="64"/>
      <c r="I9" s="64"/>
      <c r="J9" s="64"/>
      <c r="K9" s="64"/>
      <c r="L9" s="64"/>
      <c r="M9" s="64"/>
      <c r="N9" s="64"/>
      <c r="O9" s="64" t="s">
        <v>10</v>
      </c>
      <c r="P9" s="64" t="s">
        <v>10</v>
      </c>
      <c r="Q9" s="64" t="s">
        <v>10</v>
      </c>
      <c r="R9" s="64" t="s">
        <v>10</v>
      </c>
      <c r="S9" s="64" t="s">
        <v>10</v>
      </c>
      <c r="T9" s="65" t="s">
        <v>10</v>
      </c>
    </row>
    <row r="10" spans="2:20">
      <c r="B10" s="6"/>
      <c r="C10" s="6"/>
      <c r="D10" s="6"/>
      <c r="E10" s="66" t="s">
        <v>10</v>
      </c>
      <c r="F10" s="33">
        <v>48</v>
      </c>
      <c r="G10" s="34">
        <v>5.0000000000000001E-3</v>
      </c>
      <c r="H10" s="35" t="s">
        <v>11</v>
      </c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5"/>
    </row>
    <row r="11" spans="2:20">
      <c r="B11" s="20"/>
      <c r="C11" s="26"/>
      <c r="D11" s="6"/>
      <c r="E11" s="66" t="s">
        <v>10</v>
      </c>
      <c r="F11" s="36" t="s">
        <v>10</v>
      </c>
      <c r="G11" s="37" t="s">
        <v>12</v>
      </c>
      <c r="H11" s="37"/>
      <c r="I11" s="37"/>
      <c r="J11" s="37"/>
      <c r="K11" s="37"/>
      <c r="L11" s="37"/>
      <c r="M11" s="37"/>
      <c r="N11" s="36" t="s">
        <v>10</v>
      </c>
      <c r="O11" s="36" t="s">
        <v>10</v>
      </c>
      <c r="P11" s="36" t="s">
        <v>10</v>
      </c>
      <c r="Q11" s="36" t="s">
        <v>10</v>
      </c>
      <c r="R11" s="36" t="s">
        <v>10</v>
      </c>
      <c r="S11" s="36" t="s">
        <v>10</v>
      </c>
      <c r="T11" s="67" t="s">
        <v>10</v>
      </c>
    </row>
    <row r="12" spans="2:20">
      <c r="B12" s="6"/>
      <c r="C12" s="6"/>
      <c r="D12" s="6"/>
      <c r="E12" s="66" t="s">
        <v>10</v>
      </c>
      <c r="F12" s="36" t="s">
        <v>10</v>
      </c>
      <c r="G12" s="38">
        <v>30</v>
      </c>
      <c r="H12" s="39">
        <v>0.625</v>
      </c>
      <c r="I12" s="38" t="s">
        <v>13</v>
      </c>
      <c r="J12" s="38"/>
      <c r="K12" s="38"/>
      <c r="L12" s="38"/>
      <c r="M12" s="38"/>
      <c r="N12" s="38" t="s">
        <v>10</v>
      </c>
      <c r="O12" s="38" t="s">
        <v>10</v>
      </c>
      <c r="P12" s="38" t="s">
        <v>10</v>
      </c>
      <c r="Q12" s="38" t="s">
        <v>10</v>
      </c>
      <c r="R12" s="38" t="s">
        <v>10</v>
      </c>
      <c r="S12" s="38" t="s">
        <v>10</v>
      </c>
      <c r="T12" s="68" t="s">
        <v>10</v>
      </c>
    </row>
    <row r="13" spans="2:20">
      <c r="B13" s="6"/>
      <c r="C13" s="6"/>
      <c r="D13" s="6"/>
      <c r="E13" s="66" t="s">
        <v>10</v>
      </c>
      <c r="F13" s="36" t="s">
        <v>10</v>
      </c>
      <c r="G13" s="38">
        <v>7</v>
      </c>
      <c r="H13" s="39">
        <v>0.14599999999999999</v>
      </c>
      <c r="I13" s="38" t="s">
        <v>14</v>
      </c>
      <c r="J13" s="38"/>
      <c r="K13" s="38"/>
      <c r="L13" s="38"/>
      <c r="M13" s="38"/>
      <c r="N13" s="38"/>
      <c r="O13" s="38" t="s">
        <v>10</v>
      </c>
      <c r="P13" s="38" t="s">
        <v>10</v>
      </c>
      <c r="Q13" s="38" t="s">
        <v>10</v>
      </c>
      <c r="R13" s="38" t="s">
        <v>10</v>
      </c>
      <c r="S13" s="38" t="s">
        <v>10</v>
      </c>
      <c r="T13" s="68" t="s">
        <v>10</v>
      </c>
    </row>
    <row r="14" spans="2:20">
      <c r="E14" s="66" t="s">
        <v>10</v>
      </c>
      <c r="F14" s="36" t="s">
        <v>10</v>
      </c>
      <c r="G14" s="38">
        <v>11</v>
      </c>
      <c r="H14" s="39">
        <v>0.22900000000000001</v>
      </c>
      <c r="I14" s="38" t="s">
        <v>15</v>
      </c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68" t="s">
        <v>10</v>
      </c>
    </row>
    <row r="15" spans="2:20">
      <c r="E15" s="66" t="s">
        <v>10</v>
      </c>
      <c r="F15" s="41">
        <v>7695</v>
      </c>
      <c r="G15" s="42">
        <v>0.83799999999999997</v>
      </c>
      <c r="H15" s="40" t="s">
        <v>16</v>
      </c>
      <c r="I15" s="40"/>
      <c r="J15" s="40"/>
      <c r="K15" s="40"/>
      <c r="L15" s="40"/>
      <c r="M15" s="40" t="s">
        <v>10</v>
      </c>
      <c r="N15" s="40" t="s">
        <v>10</v>
      </c>
      <c r="O15" s="40" t="s">
        <v>10</v>
      </c>
      <c r="P15" s="40" t="s">
        <v>10</v>
      </c>
      <c r="Q15" s="44">
        <v>0.84299999999999997</v>
      </c>
      <c r="R15" s="43" t="s">
        <v>17</v>
      </c>
      <c r="S15" s="43"/>
      <c r="T15" s="69" t="s">
        <v>10</v>
      </c>
    </row>
    <row r="16" spans="2:20">
      <c r="E16" s="66" t="s">
        <v>10</v>
      </c>
      <c r="F16" s="43" t="s">
        <v>10</v>
      </c>
      <c r="G16" s="45" t="s">
        <v>18</v>
      </c>
      <c r="H16" s="45"/>
      <c r="I16" s="45"/>
      <c r="J16" s="45"/>
      <c r="K16" s="45"/>
      <c r="L16" s="45"/>
      <c r="M16" s="45"/>
      <c r="N16" s="45"/>
      <c r="O16" s="45"/>
      <c r="P16" s="43" t="s">
        <v>10</v>
      </c>
      <c r="Q16" s="43" t="s">
        <v>10</v>
      </c>
      <c r="R16" s="43" t="s">
        <v>10</v>
      </c>
      <c r="S16" s="43" t="s">
        <v>10</v>
      </c>
      <c r="T16" s="70" t="s">
        <v>10</v>
      </c>
    </row>
    <row r="17" spans="2:20">
      <c r="E17" s="66" t="s">
        <v>10</v>
      </c>
      <c r="F17" s="43" t="s">
        <v>10</v>
      </c>
      <c r="G17" s="46">
        <v>14</v>
      </c>
      <c r="H17" s="47">
        <v>2E-3</v>
      </c>
      <c r="I17" s="46" t="s">
        <v>19</v>
      </c>
      <c r="J17" s="46"/>
      <c r="K17" s="46"/>
      <c r="L17" s="46"/>
      <c r="M17" s="46"/>
      <c r="N17" s="46" t="s">
        <v>10</v>
      </c>
      <c r="O17" s="46" t="s">
        <v>10</v>
      </c>
      <c r="P17" s="46" t="s">
        <v>10</v>
      </c>
      <c r="Q17" s="46" t="s">
        <v>10</v>
      </c>
      <c r="R17" s="46" t="s">
        <v>10</v>
      </c>
      <c r="S17" s="46" t="s">
        <v>10</v>
      </c>
      <c r="T17" s="71" t="s">
        <v>10</v>
      </c>
    </row>
    <row r="18" spans="2:20">
      <c r="E18" s="66" t="s">
        <v>10</v>
      </c>
      <c r="F18" s="43" t="s">
        <v>10</v>
      </c>
      <c r="G18" s="48">
        <v>5270</v>
      </c>
      <c r="H18" s="47">
        <v>0.68500000000000005</v>
      </c>
      <c r="I18" s="46" t="s">
        <v>20</v>
      </c>
      <c r="J18" s="46"/>
      <c r="K18" s="46"/>
      <c r="L18" s="46"/>
      <c r="M18" s="46"/>
      <c r="N18" s="46"/>
      <c r="O18" s="46" t="s">
        <v>10</v>
      </c>
      <c r="P18" s="46" t="s">
        <v>10</v>
      </c>
      <c r="Q18" s="49">
        <v>0.57699999999999996</v>
      </c>
      <c r="R18" s="46" t="s">
        <v>17</v>
      </c>
      <c r="S18" s="46"/>
      <c r="T18" s="71" t="s">
        <v>10</v>
      </c>
    </row>
    <row r="19" spans="2:20">
      <c r="E19" s="66" t="s">
        <v>10</v>
      </c>
      <c r="F19" s="43" t="s">
        <v>10</v>
      </c>
      <c r="G19" s="48">
        <v>2411</v>
      </c>
      <c r="H19" s="47">
        <v>0.313</v>
      </c>
      <c r="I19" s="46" t="s">
        <v>21</v>
      </c>
      <c r="J19" s="46"/>
      <c r="K19" s="46"/>
      <c r="L19" s="46"/>
      <c r="M19" s="46"/>
      <c r="N19" s="46"/>
      <c r="O19" s="46" t="s">
        <v>10</v>
      </c>
      <c r="P19" s="46" t="s">
        <v>10</v>
      </c>
      <c r="Q19" s="49">
        <v>0.26400000000000001</v>
      </c>
      <c r="R19" s="46" t="s">
        <v>17</v>
      </c>
      <c r="S19" s="46"/>
      <c r="T19" s="71" t="s">
        <v>10</v>
      </c>
    </row>
    <row r="20" spans="2:20">
      <c r="E20" s="66" t="s">
        <v>10</v>
      </c>
      <c r="F20" s="51">
        <v>1438</v>
      </c>
      <c r="G20" s="52">
        <v>0.16</v>
      </c>
      <c r="H20" s="50" t="s">
        <v>22</v>
      </c>
      <c r="I20" s="50"/>
      <c r="J20" s="50"/>
      <c r="K20" s="50"/>
      <c r="L20" s="50"/>
      <c r="M20" s="50"/>
      <c r="N20" s="50"/>
      <c r="O20" s="50"/>
      <c r="P20" s="50"/>
      <c r="Q20" s="54">
        <v>0.157</v>
      </c>
      <c r="R20" s="53" t="s">
        <v>17</v>
      </c>
      <c r="S20" s="53"/>
      <c r="T20" s="72" t="s">
        <v>10</v>
      </c>
    </row>
    <row r="21" spans="2:20">
      <c r="B21" s="19"/>
      <c r="E21" s="66" t="s">
        <v>10</v>
      </c>
      <c r="F21" s="53" t="s">
        <v>10</v>
      </c>
      <c r="G21" s="55">
        <v>858</v>
      </c>
      <c r="H21" s="56">
        <v>8.0000000000000002E-3</v>
      </c>
      <c r="I21" s="55" t="s">
        <v>23</v>
      </c>
      <c r="J21" s="55"/>
      <c r="K21" s="55"/>
      <c r="L21" s="55"/>
      <c r="M21" s="55"/>
      <c r="N21" s="55"/>
      <c r="O21" s="55"/>
      <c r="P21" s="55" t="s">
        <v>10</v>
      </c>
      <c r="Q21" s="58">
        <v>9.4E-2</v>
      </c>
      <c r="R21" s="57" t="s">
        <v>17</v>
      </c>
      <c r="S21" s="57"/>
      <c r="T21" s="73" t="s">
        <v>10</v>
      </c>
    </row>
    <row r="22" spans="2:20">
      <c r="E22" s="66" t="s">
        <v>10</v>
      </c>
      <c r="F22" s="53" t="s">
        <v>10</v>
      </c>
      <c r="G22" s="55">
        <v>562</v>
      </c>
      <c r="H22" s="56">
        <v>0.39100000000000001</v>
      </c>
      <c r="I22" s="55" t="s">
        <v>24</v>
      </c>
      <c r="J22" s="55"/>
      <c r="K22" s="55"/>
      <c r="L22" s="55"/>
      <c r="M22" s="55"/>
      <c r="N22" s="55"/>
      <c r="O22" s="55"/>
      <c r="P22" s="55"/>
      <c r="Q22" s="58">
        <v>6.2E-2</v>
      </c>
      <c r="R22" s="57" t="s">
        <v>17</v>
      </c>
      <c r="S22" s="57"/>
      <c r="T22" s="73" t="s">
        <v>10</v>
      </c>
    </row>
    <row r="23" spans="2:20">
      <c r="E23" s="66" t="s">
        <v>10</v>
      </c>
      <c r="F23" s="53" t="s">
        <v>10</v>
      </c>
      <c r="G23" s="57" t="s">
        <v>10</v>
      </c>
      <c r="H23" s="57">
        <v>444</v>
      </c>
      <c r="I23" s="59">
        <v>0.79</v>
      </c>
      <c r="J23" s="57" t="s">
        <v>25</v>
      </c>
      <c r="K23" s="57"/>
      <c r="L23" s="57"/>
      <c r="M23" s="57"/>
      <c r="N23" s="57"/>
      <c r="O23" s="57"/>
      <c r="P23" s="57" t="s">
        <v>10</v>
      </c>
      <c r="Q23" s="57" t="s">
        <v>10</v>
      </c>
      <c r="R23" s="57" t="s">
        <v>10</v>
      </c>
      <c r="S23" s="57" t="s">
        <v>10</v>
      </c>
      <c r="T23" s="61" t="s">
        <v>10</v>
      </c>
    </row>
    <row r="24" spans="2:20">
      <c r="E24" s="66" t="s">
        <v>10</v>
      </c>
      <c r="F24" s="53" t="s">
        <v>10</v>
      </c>
      <c r="G24" s="57" t="s">
        <v>10</v>
      </c>
      <c r="H24" s="57">
        <v>4</v>
      </c>
      <c r="I24" s="60">
        <v>0.01</v>
      </c>
      <c r="J24" s="57" t="s">
        <v>26</v>
      </c>
      <c r="K24" s="57"/>
      <c r="L24" s="57"/>
      <c r="M24" s="57"/>
      <c r="N24" s="57"/>
      <c r="O24" s="57"/>
      <c r="P24" s="57"/>
      <c r="Q24" s="57"/>
      <c r="R24" s="57"/>
      <c r="S24" s="57" t="s">
        <v>10</v>
      </c>
      <c r="T24" s="61" t="s">
        <v>10</v>
      </c>
    </row>
    <row r="25" spans="2:20">
      <c r="E25" s="66" t="s">
        <v>10</v>
      </c>
      <c r="F25" s="53" t="s">
        <v>10</v>
      </c>
      <c r="G25" s="57" t="s">
        <v>10</v>
      </c>
      <c r="H25" s="57">
        <v>114</v>
      </c>
      <c r="I25" s="60">
        <v>0.2</v>
      </c>
      <c r="J25" s="61" t="s">
        <v>27</v>
      </c>
      <c r="K25" s="57"/>
      <c r="L25" s="57"/>
      <c r="M25" s="57"/>
      <c r="N25" s="57"/>
      <c r="O25" s="57"/>
      <c r="P25" s="57"/>
      <c r="Q25" s="57"/>
      <c r="R25" s="57"/>
      <c r="S25" s="57"/>
      <c r="T25" s="61"/>
    </row>
    <row r="26" spans="2:20">
      <c r="E26" s="66" t="s">
        <v>10</v>
      </c>
      <c r="F26" s="53" t="s">
        <v>10</v>
      </c>
      <c r="G26" s="55">
        <v>18</v>
      </c>
      <c r="H26" s="56">
        <v>1.2999999999999999E-2</v>
      </c>
      <c r="I26" s="55" t="s">
        <v>28</v>
      </c>
      <c r="J26" s="55"/>
      <c r="K26" s="55"/>
      <c r="L26" s="55"/>
      <c r="M26" s="55"/>
      <c r="N26" s="55"/>
      <c r="O26" s="55" t="s">
        <v>10</v>
      </c>
      <c r="P26" s="55" t="s">
        <v>10</v>
      </c>
      <c r="Q26" s="58">
        <v>2E-3</v>
      </c>
      <c r="R26" s="57" t="s">
        <v>17</v>
      </c>
      <c r="S26" s="57"/>
      <c r="T26" s="73" t="s">
        <v>10</v>
      </c>
    </row>
    <row r="27" spans="2:20">
      <c r="E27" s="66" t="s">
        <v>10</v>
      </c>
      <c r="F27" s="53" t="s">
        <v>10</v>
      </c>
      <c r="G27" s="57" t="s">
        <v>10</v>
      </c>
      <c r="H27" s="55">
        <v>0</v>
      </c>
      <c r="I27" s="62">
        <v>0</v>
      </c>
      <c r="J27" s="55" t="s">
        <v>29</v>
      </c>
      <c r="K27" s="55"/>
      <c r="L27" s="55"/>
      <c r="M27" s="55"/>
      <c r="N27" s="55" t="s">
        <v>10</v>
      </c>
      <c r="O27" s="55" t="s">
        <v>10</v>
      </c>
      <c r="P27" s="55" t="s">
        <v>10</v>
      </c>
      <c r="Q27" s="55" t="s">
        <v>10</v>
      </c>
      <c r="R27" s="55" t="s">
        <v>10</v>
      </c>
      <c r="S27" s="55" t="s">
        <v>10</v>
      </c>
      <c r="T27" s="73" t="s">
        <v>10</v>
      </c>
    </row>
    <row r="28" spans="2:20">
      <c r="E28" s="74" t="s">
        <v>10</v>
      </c>
      <c r="F28" s="75" t="s">
        <v>10</v>
      </c>
      <c r="G28" s="76" t="s">
        <v>10</v>
      </c>
      <c r="H28" s="76" t="s">
        <v>10</v>
      </c>
      <c r="I28" s="76" t="s">
        <v>10</v>
      </c>
      <c r="J28" s="76" t="s">
        <v>10</v>
      </c>
      <c r="K28" s="76" t="s">
        <v>10</v>
      </c>
      <c r="L28" s="76" t="s">
        <v>10</v>
      </c>
      <c r="M28" s="76" t="s">
        <v>10</v>
      </c>
      <c r="N28" s="76" t="s">
        <v>10</v>
      </c>
      <c r="O28" s="76" t="s">
        <v>10</v>
      </c>
      <c r="P28" s="76" t="s">
        <v>10</v>
      </c>
      <c r="Q28" s="76" t="s">
        <v>10</v>
      </c>
      <c r="R28" s="76" t="s">
        <v>10</v>
      </c>
      <c r="S28" s="76" t="s">
        <v>10</v>
      </c>
      <c r="T28" s="77" t="s">
        <v>10</v>
      </c>
    </row>
  </sheetData>
  <hyperlinks>
    <hyperlink ref="D2" r:id="rId1" xr:uid="{3A554FC7-BC76-46E7-8340-0AFA7199E15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5"/>
  <sheetViews>
    <sheetView topLeftCell="A82" workbookViewId="0">
      <selection activeCell="I104" sqref="I97:I104"/>
    </sheetView>
  </sheetViews>
  <sheetFormatPr defaultColWidth="8.85546875" defaultRowHeight="15" customHeight="1"/>
  <cols>
    <col min="1" max="1" width="16" style="1" bestFit="1" customWidth="1"/>
    <col min="2" max="2" width="18.140625" style="1" customWidth="1"/>
    <col min="3" max="3" width="18.7109375" style="1" customWidth="1"/>
    <col min="4" max="4" width="15.7109375" style="1" customWidth="1"/>
    <col min="5" max="5" width="16.42578125" style="1" customWidth="1"/>
    <col min="6" max="6" width="22.42578125" style="1" bestFit="1" customWidth="1"/>
    <col min="7" max="7" width="23" style="1" bestFit="1" customWidth="1"/>
    <col min="8" max="8" width="22.140625" style="1" bestFit="1" customWidth="1"/>
    <col min="9" max="9" width="15.28515625" style="1" bestFit="1" customWidth="1"/>
    <col min="10" max="10" width="13.42578125" style="1" bestFit="1" customWidth="1"/>
    <col min="11" max="11" width="13.42578125" style="8" customWidth="1"/>
  </cols>
  <sheetData>
    <row r="1" spans="1:11" s="5" customFormat="1" ht="14.45">
      <c r="A1" s="3" t="s">
        <v>30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36</v>
      </c>
      <c r="H1" s="4" t="s">
        <v>37</v>
      </c>
      <c r="I1" s="4" t="s">
        <v>38</v>
      </c>
      <c r="J1" s="4" t="s">
        <v>39</v>
      </c>
      <c r="K1" s="7" t="s">
        <v>40</v>
      </c>
    </row>
    <row r="2" spans="1:11" ht="43.5">
      <c r="A2" s="2">
        <v>92114</v>
      </c>
      <c r="B2" s="1" t="s">
        <v>41</v>
      </c>
      <c r="C2" s="1" t="s">
        <v>42</v>
      </c>
      <c r="D2" s="1" t="s">
        <v>43</v>
      </c>
      <c r="E2" s="1" t="s">
        <v>43</v>
      </c>
      <c r="F2" s="1" t="s">
        <v>44</v>
      </c>
      <c r="G2" s="1" t="s">
        <v>45</v>
      </c>
      <c r="H2" s="1" t="s">
        <v>43</v>
      </c>
      <c r="I2" s="1">
        <v>391</v>
      </c>
      <c r="J2" s="1" t="b">
        <v>1</v>
      </c>
      <c r="K2" s="8">
        <f>Table1[[#This Row],[Employees]]/9144</f>
        <v>4.2760279965004373E-2</v>
      </c>
    </row>
    <row r="3" spans="1:11" ht="43.5">
      <c r="A3" s="2">
        <v>91950</v>
      </c>
      <c r="B3" s="1" t="s">
        <v>41</v>
      </c>
      <c r="C3" s="1" t="s">
        <v>46</v>
      </c>
      <c r="D3" s="1" t="s">
        <v>47</v>
      </c>
      <c r="E3" s="1" t="s">
        <v>48</v>
      </c>
      <c r="F3" s="1" t="s">
        <v>47</v>
      </c>
      <c r="G3" s="1" t="s">
        <v>49</v>
      </c>
      <c r="H3" s="1" t="s">
        <v>47</v>
      </c>
      <c r="I3" s="1">
        <v>387</v>
      </c>
      <c r="J3" s="1" t="b">
        <v>1</v>
      </c>
      <c r="K3" s="8">
        <f>Table1[[#This Row],[Employees]]/9144</f>
        <v>4.2322834645669292E-2</v>
      </c>
    </row>
    <row r="4" spans="1:11" ht="72.599999999999994">
      <c r="A4" s="2">
        <v>92154</v>
      </c>
      <c r="B4" s="1" t="s">
        <v>50</v>
      </c>
      <c r="C4" s="1" t="s">
        <v>51</v>
      </c>
      <c r="D4" s="1" t="s">
        <v>43</v>
      </c>
      <c r="E4" s="1" t="s">
        <v>52</v>
      </c>
      <c r="F4" s="1" t="s">
        <v>53</v>
      </c>
      <c r="G4" s="1" t="s">
        <v>54</v>
      </c>
      <c r="H4" s="1" t="s">
        <v>43</v>
      </c>
      <c r="I4" s="1">
        <v>360</v>
      </c>
      <c r="J4" s="1" t="b">
        <v>1</v>
      </c>
      <c r="K4" s="8">
        <f>Table1[[#This Row],[Employees]]/9144</f>
        <v>3.937007874015748E-2</v>
      </c>
    </row>
    <row r="5" spans="1:11" ht="43.5">
      <c r="A5" s="2">
        <v>91911</v>
      </c>
      <c r="B5" s="1" t="s">
        <v>50</v>
      </c>
      <c r="C5" s="1" t="s">
        <v>50</v>
      </c>
      <c r="D5" s="1" t="s">
        <v>55</v>
      </c>
      <c r="E5" s="1" t="s">
        <v>56</v>
      </c>
      <c r="F5" s="1" t="s">
        <v>55</v>
      </c>
      <c r="G5" s="1" t="s">
        <v>57</v>
      </c>
      <c r="H5" s="1" t="s">
        <v>55</v>
      </c>
      <c r="I5" s="1">
        <v>334</v>
      </c>
      <c r="J5" s="1" t="b">
        <v>1</v>
      </c>
      <c r="K5" s="8">
        <f>Table1[[#This Row],[Employees]]/9144</f>
        <v>3.6526684164479441E-2</v>
      </c>
    </row>
    <row r="6" spans="1:11" ht="43.5">
      <c r="A6" s="2">
        <v>91910</v>
      </c>
      <c r="B6" s="1" t="s">
        <v>50</v>
      </c>
      <c r="C6" s="1" t="s">
        <v>58</v>
      </c>
      <c r="D6" s="1" t="s">
        <v>55</v>
      </c>
      <c r="E6" s="1" t="s">
        <v>59</v>
      </c>
      <c r="F6" s="1" t="s">
        <v>55</v>
      </c>
      <c r="G6" s="1" t="s">
        <v>60</v>
      </c>
      <c r="H6" s="1" t="s">
        <v>55</v>
      </c>
      <c r="I6" s="1">
        <v>332</v>
      </c>
      <c r="J6" s="1" t="b">
        <v>1</v>
      </c>
      <c r="K6" s="8">
        <f>Table1[[#This Row],[Employees]]/9144</f>
        <v>3.63079615048119E-2</v>
      </c>
    </row>
    <row r="7" spans="1:11" ht="43.5">
      <c r="A7" s="2">
        <v>92101</v>
      </c>
      <c r="B7" s="1" t="s">
        <v>41</v>
      </c>
      <c r="C7" s="1" t="s">
        <v>41</v>
      </c>
      <c r="D7" s="1" t="s">
        <v>43</v>
      </c>
      <c r="E7" s="1" t="s">
        <v>43</v>
      </c>
      <c r="F7" s="1" t="s">
        <v>61</v>
      </c>
      <c r="G7" s="1" t="s">
        <v>62</v>
      </c>
      <c r="H7" s="1" t="s">
        <v>43</v>
      </c>
      <c r="I7" s="1">
        <v>270</v>
      </c>
      <c r="J7" s="1" t="b">
        <v>1</v>
      </c>
      <c r="K7" s="8">
        <f>Table1[[#This Row],[Employees]]/9144</f>
        <v>2.952755905511811E-2</v>
      </c>
    </row>
    <row r="8" spans="1:11" ht="57.95">
      <c r="A8" s="2">
        <v>91977</v>
      </c>
      <c r="B8" s="1" t="s">
        <v>63</v>
      </c>
      <c r="C8" s="1" t="s">
        <v>64</v>
      </c>
      <c r="D8" s="1" t="s">
        <v>65</v>
      </c>
      <c r="E8" s="1" t="s">
        <v>65</v>
      </c>
      <c r="F8" s="1" t="s">
        <v>66</v>
      </c>
      <c r="G8" s="1" t="s">
        <v>67</v>
      </c>
      <c r="H8" s="1" t="s">
        <v>66</v>
      </c>
      <c r="I8" s="1">
        <v>258</v>
      </c>
      <c r="J8" s="1" t="b">
        <v>1</v>
      </c>
      <c r="K8" s="8">
        <f>Table1[[#This Row],[Employees]]/9144</f>
        <v>2.8215223097112861E-2</v>
      </c>
    </row>
    <row r="9" spans="1:11" ht="14.45">
      <c r="A9" s="2">
        <v>92105</v>
      </c>
      <c r="B9" s="1" t="s">
        <v>41</v>
      </c>
      <c r="C9" s="1" t="s">
        <v>41</v>
      </c>
      <c r="D9" s="1" t="s">
        <v>43</v>
      </c>
      <c r="E9" s="1" t="s">
        <v>43</v>
      </c>
      <c r="F9" s="1" t="s">
        <v>68</v>
      </c>
      <c r="G9" s="1" t="s">
        <v>69</v>
      </c>
      <c r="H9" s="1" t="s">
        <v>43</v>
      </c>
      <c r="I9" s="1">
        <v>248</v>
      </c>
      <c r="J9" s="1" t="b">
        <v>1</v>
      </c>
      <c r="K9" s="8">
        <f>Table1[[#This Row],[Employees]]/9144</f>
        <v>2.7121609798775152E-2</v>
      </c>
    </row>
    <row r="10" spans="1:11" ht="43.5">
      <c r="A10" s="2">
        <v>92139</v>
      </c>
      <c r="B10" s="1" t="s">
        <v>41</v>
      </c>
      <c r="C10" s="1" t="s">
        <v>41</v>
      </c>
      <c r="D10" s="1" t="s">
        <v>43</v>
      </c>
      <c r="E10" s="1" t="s">
        <v>43</v>
      </c>
      <c r="F10" s="1" t="s">
        <v>44</v>
      </c>
      <c r="G10" s="1" t="s">
        <v>70</v>
      </c>
      <c r="H10" s="1" t="s">
        <v>43</v>
      </c>
      <c r="I10" s="1">
        <v>225</v>
      </c>
      <c r="J10" s="1" t="b">
        <v>1</v>
      </c>
      <c r="K10" s="8">
        <f>Table1[[#This Row],[Employees]]/9144</f>
        <v>2.4606299212598427E-2</v>
      </c>
    </row>
    <row r="11" spans="1:11" ht="29.1">
      <c r="A11" s="2">
        <v>91913</v>
      </c>
      <c r="B11" s="1" t="s">
        <v>50</v>
      </c>
      <c r="C11" s="1" t="s">
        <v>50</v>
      </c>
      <c r="D11" s="1" t="s">
        <v>55</v>
      </c>
      <c r="E11" s="1" t="s">
        <v>56</v>
      </c>
      <c r="F11" s="1" t="s">
        <v>71</v>
      </c>
      <c r="G11" s="1" t="s">
        <v>72</v>
      </c>
      <c r="H11" s="1" t="s">
        <v>55</v>
      </c>
      <c r="I11" s="1">
        <v>220</v>
      </c>
      <c r="J11" s="1" t="b">
        <v>1</v>
      </c>
      <c r="K11" s="8">
        <f>Table1[[#This Row],[Employees]]/9144</f>
        <v>2.4059492563429572E-2</v>
      </c>
    </row>
    <row r="12" spans="1:11" ht="43.5">
      <c r="A12" s="2">
        <v>92113</v>
      </c>
      <c r="B12" s="1" t="s">
        <v>41</v>
      </c>
      <c r="C12" s="1" t="s">
        <v>41</v>
      </c>
      <c r="D12" s="1" t="s">
        <v>43</v>
      </c>
      <c r="E12" s="1" t="s">
        <v>43</v>
      </c>
      <c r="F12" s="1" t="s">
        <v>61</v>
      </c>
      <c r="G12" s="1" t="s">
        <v>73</v>
      </c>
      <c r="H12" s="1" t="s">
        <v>43</v>
      </c>
      <c r="I12" s="1">
        <v>206</v>
      </c>
      <c r="J12" s="1" t="b">
        <v>1</v>
      </c>
      <c r="K12" s="8">
        <f>Table1[[#This Row],[Employees]]/9144</f>
        <v>2.2528433945756779E-2</v>
      </c>
    </row>
    <row r="13" spans="1:11" ht="14.45">
      <c r="A13" s="2">
        <v>92173</v>
      </c>
      <c r="B13" s="1" t="s">
        <v>50</v>
      </c>
      <c r="C13" s="1" t="s">
        <v>50</v>
      </c>
      <c r="D13" s="1" t="s">
        <v>43</v>
      </c>
      <c r="E13" s="1" t="s">
        <v>43</v>
      </c>
      <c r="F13" s="1" t="s">
        <v>53</v>
      </c>
      <c r="G13" s="1" t="s">
        <v>74</v>
      </c>
      <c r="H13" s="1" t="s">
        <v>75</v>
      </c>
      <c r="I13" s="1">
        <v>186</v>
      </c>
      <c r="J13" s="1" t="b">
        <v>1</v>
      </c>
      <c r="K13" s="8">
        <f>Table1[[#This Row],[Employees]]/9144</f>
        <v>2.0341207349081365E-2</v>
      </c>
    </row>
    <row r="14" spans="1:11" ht="43.5">
      <c r="A14" s="2">
        <v>92115</v>
      </c>
      <c r="B14" s="1" t="s">
        <v>41</v>
      </c>
      <c r="C14" s="1" t="s">
        <v>42</v>
      </c>
      <c r="D14" s="1" t="s">
        <v>43</v>
      </c>
      <c r="E14" s="1" t="s">
        <v>43</v>
      </c>
      <c r="F14" s="1" t="s">
        <v>68</v>
      </c>
      <c r="G14" s="1" t="s">
        <v>76</v>
      </c>
      <c r="H14" s="1" t="s">
        <v>43</v>
      </c>
      <c r="I14" s="1">
        <v>183</v>
      </c>
      <c r="J14" s="1" t="b">
        <v>1</v>
      </c>
      <c r="K14" s="8">
        <f>Table1[[#This Row],[Employees]]/9144</f>
        <v>2.0013123359580054E-2</v>
      </c>
    </row>
    <row r="15" spans="1:11" ht="72.599999999999994">
      <c r="A15" s="2">
        <v>92102</v>
      </c>
      <c r="B15" s="1" t="s">
        <v>41</v>
      </c>
      <c r="C15" s="1" t="s">
        <v>41</v>
      </c>
      <c r="D15" s="1" t="s">
        <v>43</v>
      </c>
      <c r="E15" s="1" t="s">
        <v>43</v>
      </c>
      <c r="F15" s="1" t="s">
        <v>61</v>
      </c>
      <c r="G15" s="1" t="s">
        <v>77</v>
      </c>
      <c r="H15" s="1" t="s">
        <v>43</v>
      </c>
      <c r="I15" s="1">
        <v>180</v>
      </c>
      <c r="J15" s="1" t="b">
        <v>1</v>
      </c>
      <c r="K15" s="8">
        <f>Table1[[#This Row],[Employees]]/9144</f>
        <v>1.968503937007874E-2</v>
      </c>
    </row>
    <row r="16" spans="1:11" ht="72.599999999999994">
      <c r="A16" s="2">
        <v>92021</v>
      </c>
      <c r="B16" s="1" t="s">
        <v>63</v>
      </c>
      <c r="C16" s="1" t="s">
        <v>63</v>
      </c>
      <c r="D16" s="1" t="s">
        <v>65</v>
      </c>
      <c r="E16" s="1" t="s">
        <v>78</v>
      </c>
      <c r="F16" s="1" t="s">
        <v>79</v>
      </c>
      <c r="G16" s="1" t="s">
        <v>80</v>
      </c>
      <c r="H16" s="1" t="s">
        <v>81</v>
      </c>
      <c r="I16" s="1">
        <v>163</v>
      </c>
      <c r="J16" s="1" t="b">
        <v>1</v>
      </c>
      <c r="K16" s="8">
        <f>Table1[[#This Row],[Employees]]/9144</f>
        <v>1.7825896762904636E-2</v>
      </c>
    </row>
    <row r="17" spans="1:11" ht="57.95">
      <c r="A17" s="2">
        <v>92071</v>
      </c>
      <c r="B17" s="1" t="s">
        <v>63</v>
      </c>
      <c r="C17" s="1" t="s">
        <v>82</v>
      </c>
      <c r="D17" s="1" t="s">
        <v>83</v>
      </c>
      <c r="E17" s="1" t="s">
        <v>84</v>
      </c>
      <c r="F17" s="1" t="s">
        <v>83</v>
      </c>
      <c r="G17" s="1" t="s">
        <v>85</v>
      </c>
      <c r="H17" s="1" t="s">
        <v>83</v>
      </c>
      <c r="I17" s="1">
        <v>153</v>
      </c>
      <c r="J17" s="1" t="b">
        <v>1</v>
      </c>
      <c r="K17" s="8">
        <f>Table1[[#This Row],[Employees]]/9144</f>
        <v>1.6732283464566931E-2</v>
      </c>
    </row>
    <row r="18" spans="1:11" ht="43.5">
      <c r="A18" s="2">
        <v>92104</v>
      </c>
      <c r="B18" s="1" t="s">
        <v>41</v>
      </c>
      <c r="C18" s="1" t="s">
        <v>41</v>
      </c>
      <c r="D18" s="1" t="s">
        <v>43</v>
      </c>
      <c r="E18" s="1" t="s">
        <v>43</v>
      </c>
      <c r="F18" s="1" t="s">
        <v>61</v>
      </c>
      <c r="G18" s="1" t="s">
        <v>86</v>
      </c>
      <c r="H18" s="1" t="s">
        <v>43</v>
      </c>
      <c r="I18" s="1">
        <v>150</v>
      </c>
      <c r="J18" s="1" t="b">
        <v>1</v>
      </c>
      <c r="K18" s="8">
        <f>Table1[[#This Row],[Employees]]/9144</f>
        <v>1.6404199475065617E-2</v>
      </c>
    </row>
    <row r="19" spans="1:11" ht="29.1">
      <c r="A19" s="2">
        <v>92111</v>
      </c>
      <c r="B19" s="1" t="s">
        <v>87</v>
      </c>
      <c r="C19" s="1" t="s">
        <v>87</v>
      </c>
      <c r="D19" s="1" t="s">
        <v>43</v>
      </c>
      <c r="E19" s="1" t="s">
        <v>43</v>
      </c>
      <c r="F19" s="1" t="s">
        <v>88</v>
      </c>
      <c r="G19" s="1" t="s">
        <v>89</v>
      </c>
      <c r="H19" s="1" t="s">
        <v>43</v>
      </c>
      <c r="I19" s="1">
        <v>145</v>
      </c>
      <c r="J19" s="1" t="b">
        <v>1</v>
      </c>
      <c r="K19" s="8">
        <f>Table1[[#This Row],[Employees]]/9144</f>
        <v>1.5857392825896762E-2</v>
      </c>
    </row>
    <row r="20" spans="1:11" ht="43.5">
      <c r="A20" s="2">
        <v>91942</v>
      </c>
      <c r="B20" s="1" t="s">
        <v>63</v>
      </c>
      <c r="C20" s="1" t="s">
        <v>82</v>
      </c>
      <c r="D20" s="1" t="s">
        <v>90</v>
      </c>
      <c r="E20" s="1" t="s">
        <v>91</v>
      </c>
      <c r="F20" s="1" t="s">
        <v>90</v>
      </c>
      <c r="G20" s="1" t="s">
        <v>92</v>
      </c>
      <c r="H20" s="1" t="s">
        <v>90</v>
      </c>
      <c r="I20" s="1">
        <v>138</v>
      </c>
      <c r="J20" s="1" t="b">
        <v>1</v>
      </c>
      <c r="K20" s="8">
        <f>Table1[[#This Row],[Employees]]/9144</f>
        <v>1.5091863517060367E-2</v>
      </c>
    </row>
    <row r="21" spans="1:11" ht="57.95">
      <c r="A21" s="2">
        <v>92020</v>
      </c>
      <c r="B21" s="1" t="s">
        <v>63</v>
      </c>
      <c r="C21" s="1" t="s">
        <v>82</v>
      </c>
      <c r="D21" s="1" t="s">
        <v>81</v>
      </c>
      <c r="E21" s="1" t="s">
        <v>93</v>
      </c>
      <c r="F21" s="1" t="s">
        <v>81</v>
      </c>
      <c r="G21" s="1" t="s">
        <v>94</v>
      </c>
      <c r="H21" s="1" t="s">
        <v>81</v>
      </c>
      <c r="I21" s="1">
        <v>135</v>
      </c>
      <c r="J21" s="1" t="b">
        <v>1</v>
      </c>
      <c r="K21" s="8">
        <f>Table1[[#This Row],[Employees]]/9144</f>
        <v>1.4763779527559055E-2</v>
      </c>
    </row>
    <row r="22" spans="1:11" ht="43.5">
      <c r="A22" s="2">
        <v>91915</v>
      </c>
      <c r="B22" s="1" t="s">
        <v>63</v>
      </c>
      <c r="C22" s="1" t="s">
        <v>95</v>
      </c>
      <c r="D22" s="1" t="s">
        <v>65</v>
      </c>
      <c r="E22" s="1" t="s">
        <v>96</v>
      </c>
      <c r="F22" s="1" t="s">
        <v>97</v>
      </c>
      <c r="G22" s="1" t="s">
        <v>98</v>
      </c>
      <c r="H22" s="1" t="s">
        <v>55</v>
      </c>
      <c r="I22" s="1">
        <v>133</v>
      </c>
      <c r="J22" s="1" t="b">
        <v>1</v>
      </c>
      <c r="K22" s="8">
        <f>Table1[[#This Row],[Employees]]/9144</f>
        <v>1.4545056867891513E-2</v>
      </c>
    </row>
    <row r="23" spans="1:11" ht="43.5">
      <c r="A23" s="2">
        <v>91932</v>
      </c>
      <c r="B23" s="1" t="s">
        <v>50</v>
      </c>
      <c r="C23" s="1" t="s">
        <v>58</v>
      </c>
      <c r="D23" s="1" t="s">
        <v>99</v>
      </c>
      <c r="E23" s="1" t="s">
        <v>100</v>
      </c>
      <c r="F23" s="1" t="s">
        <v>53</v>
      </c>
      <c r="G23" s="1" t="s">
        <v>101</v>
      </c>
      <c r="H23" s="1" t="s">
        <v>99</v>
      </c>
      <c r="I23" s="1">
        <v>129</v>
      </c>
      <c r="J23" s="1" t="b">
        <v>1</v>
      </c>
      <c r="K23" s="8">
        <f>Table1[[#This Row],[Employees]]/9144</f>
        <v>1.410761154855643E-2</v>
      </c>
    </row>
    <row r="24" spans="1:11" ht="29.1">
      <c r="A24" s="2">
        <v>92117</v>
      </c>
      <c r="B24" s="1" t="s">
        <v>87</v>
      </c>
      <c r="C24" s="1" t="s">
        <v>87</v>
      </c>
      <c r="D24" s="1" t="s">
        <v>43</v>
      </c>
      <c r="E24" s="1" t="s">
        <v>43</v>
      </c>
      <c r="F24" s="1" t="s">
        <v>88</v>
      </c>
      <c r="G24" s="1" t="s">
        <v>102</v>
      </c>
      <c r="H24" s="1" t="s">
        <v>43</v>
      </c>
      <c r="I24" s="1">
        <v>115</v>
      </c>
      <c r="J24" s="1" t="b">
        <v>1</v>
      </c>
      <c r="K24" s="8">
        <f>Table1[[#This Row],[Employees]]/9144</f>
        <v>1.2576552930883639E-2</v>
      </c>
    </row>
    <row r="25" spans="1:11" ht="29.1">
      <c r="A25" s="2">
        <v>92126</v>
      </c>
      <c r="B25" s="1" t="s">
        <v>87</v>
      </c>
      <c r="C25" s="1" t="s">
        <v>87</v>
      </c>
      <c r="D25" s="1" t="s">
        <v>43</v>
      </c>
      <c r="E25" s="1" t="s">
        <v>43</v>
      </c>
      <c r="F25" s="1" t="s">
        <v>103</v>
      </c>
      <c r="G25" s="1" t="s">
        <v>104</v>
      </c>
      <c r="H25" s="1" t="s">
        <v>43</v>
      </c>
      <c r="I25" s="1">
        <v>115</v>
      </c>
      <c r="J25" s="1" t="b">
        <v>1</v>
      </c>
      <c r="K25" s="8">
        <f>Table1[[#This Row],[Employees]]/9144</f>
        <v>1.2576552930883639E-2</v>
      </c>
    </row>
    <row r="26" spans="1:11" ht="43.5">
      <c r="A26" s="2">
        <v>91945</v>
      </c>
      <c r="B26" s="1" t="s">
        <v>63</v>
      </c>
      <c r="C26" s="1" t="s">
        <v>105</v>
      </c>
      <c r="D26" s="1" t="s">
        <v>106</v>
      </c>
      <c r="E26" s="1" t="s">
        <v>106</v>
      </c>
      <c r="F26" s="1" t="s">
        <v>106</v>
      </c>
      <c r="G26" s="1" t="s">
        <v>107</v>
      </c>
      <c r="H26" s="1" t="s">
        <v>106</v>
      </c>
      <c r="I26" s="1">
        <v>114</v>
      </c>
      <c r="J26" s="1" t="b">
        <v>1</v>
      </c>
      <c r="K26" s="8">
        <f>Table1[[#This Row],[Employees]]/9144</f>
        <v>1.2467191601049869E-2</v>
      </c>
    </row>
    <row r="27" spans="1:11" ht="72.599999999999994">
      <c r="A27" s="2">
        <v>92019</v>
      </c>
      <c r="B27" s="1" t="s">
        <v>63</v>
      </c>
      <c r="C27" s="1" t="s">
        <v>63</v>
      </c>
      <c r="D27" s="1" t="s">
        <v>65</v>
      </c>
      <c r="E27" s="1" t="s">
        <v>108</v>
      </c>
      <c r="F27" s="1" t="s">
        <v>79</v>
      </c>
      <c r="G27" s="1" t="s">
        <v>109</v>
      </c>
      <c r="H27" s="1" t="s">
        <v>81</v>
      </c>
      <c r="I27" s="1">
        <v>100</v>
      </c>
      <c r="J27" s="1" t="b">
        <v>0</v>
      </c>
      <c r="K27" s="8">
        <f>Table1[[#This Row],[Employees]]/9144</f>
        <v>1.0936132983377077E-2</v>
      </c>
    </row>
    <row r="28" spans="1:11" ht="14.45">
      <c r="A28" s="2">
        <v>92107</v>
      </c>
      <c r="B28" s="1" t="s">
        <v>41</v>
      </c>
      <c r="C28" s="1" t="s">
        <v>41</v>
      </c>
      <c r="D28" s="1" t="s">
        <v>43</v>
      </c>
      <c r="E28" s="1" t="s">
        <v>43</v>
      </c>
      <c r="F28" s="1" t="s">
        <v>110</v>
      </c>
      <c r="G28" s="1" t="s">
        <v>110</v>
      </c>
      <c r="H28" s="1" t="s">
        <v>43</v>
      </c>
      <c r="I28" s="1">
        <v>99</v>
      </c>
      <c r="J28" s="1" t="b">
        <v>0</v>
      </c>
      <c r="K28" s="8">
        <f>Table1[[#This Row],[Employees]]/9144</f>
        <v>1.0826771653543307E-2</v>
      </c>
    </row>
    <row r="29" spans="1:11" ht="72.599999999999994">
      <c r="A29" s="2">
        <v>92040</v>
      </c>
      <c r="B29" s="1" t="s">
        <v>63</v>
      </c>
      <c r="C29" s="1" t="s">
        <v>111</v>
      </c>
      <c r="D29" s="1" t="s">
        <v>65</v>
      </c>
      <c r="E29" s="1" t="s">
        <v>65</v>
      </c>
      <c r="F29" s="1" t="s">
        <v>112</v>
      </c>
      <c r="G29" s="1" t="s">
        <v>113</v>
      </c>
      <c r="H29" s="1" t="s">
        <v>112</v>
      </c>
      <c r="I29" s="1">
        <v>98</v>
      </c>
      <c r="J29" s="1" t="b">
        <v>0</v>
      </c>
      <c r="K29" s="8">
        <f>Table1[[#This Row],[Employees]]/9144</f>
        <v>1.0717410323709537E-2</v>
      </c>
    </row>
    <row r="30" spans="1:11" ht="29.1">
      <c r="A30" s="2">
        <v>92103</v>
      </c>
      <c r="B30" s="1" t="s">
        <v>41</v>
      </c>
      <c r="C30" s="1" t="s">
        <v>41</v>
      </c>
      <c r="D30" s="1" t="s">
        <v>43</v>
      </c>
      <c r="E30" s="1" t="s">
        <v>43</v>
      </c>
      <c r="F30" s="1" t="s">
        <v>61</v>
      </c>
      <c r="G30" s="1" t="s">
        <v>114</v>
      </c>
      <c r="H30" s="1" t="s">
        <v>43</v>
      </c>
      <c r="I30" s="1">
        <v>95</v>
      </c>
      <c r="J30" s="1" t="b">
        <v>0</v>
      </c>
      <c r="K30" s="8">
        <f>Table1[[#This Row],[Employees]]/9144</f>
        <v>1.0389326334208224E-2</v>
      </c>
    </row>
    <row r="31" spans="1:11" ht="29.1">
      <c r="A31" s="2">
        <v>92116</v>
      </c>
      <c r="B31" s="1" t="s">
        <v>41</v>
      </c>
      <c r="C31" s="1" t="s">
        <v>41</v>
      </c>
      <c r="D31" s="1" t="s">
        <v>43</v>
      </c>
      <c r="E31" s="1" t="s">
        <v>43</v>
      </c>
      <c r="F31" s="1" t="s">
        <v>68</v>
      </c>
      <c r="G31" s="1" t="s">
        <v>115</v>
      </c>
      <c r="H31" s="1" t="s">
        <v>43</v>
      </c>
      <c r="I31" s="1">
        <v>94</v>
      </c>
      <c r="J31" s="1" t="b">
        <v>0</v>
      </c>
      <c r="K31" s="8">
        <f>Table1[[#This Row],[Employees]]/9144</f>
        <v>1.0279965004374452E-2</v>
      </c>
    </row>
    <row r="32" spans="1:11" ht="57.95">
      <c r="A32" s="2">
        <v>91941</v>
      </c>
      <c r="B32" s="1" t="s">
        <v>63</v>
      </c>
      <c r="C32" s="1" t="s">
        <v>63</v>
      </c>
      <c r="D32" s="1" t="s">
        <v>90</v>
      </c>
      <c r="E32" s="1" t="s">
        <v>116</v>
      </c>
      <c r="F32" s="1" t="s">
        <v>90</v>
      </c>
      <c r="G32" s="1" t="s">
        <v>117</v>
      </c>
      <c r="H32" s="1" t="s">
        <v>90</v>
      </c>
      <c r="I32" s="1">
        <v>90</v>
      </c>
      <c r="J32" s="1" t="b">
        <v>0</v>
      </c>
      <c r="K32" s="8">
        <f>Table1[[#This Row],[Employees]]/9144</f>
        <v>9.8425196850393699E-3</v>
      </c>
    </row>
    <row r="33" spans="1:11" ht="57.95">
      <c r="A33" s="2">
        <v>92108</v>
      </c>
      <c r="B33" s="1" t="s">
        <v>87</v>
      </c>
      <c r="C33" s="1" t="s">
        <v>118</v>
      </c>
      <c r="D33" s="1" t="s">
        <v>43</v>
      </c>
      <c r="E33" s="1" t="s">
        <v>43</v>
      </c>
      <c r="F33" s="1" t="s">
        <v>88</v>
      </c>
      <c r="G33" s="1" t="s">
        <v>119</v>
      </c>
      <c r="H33" s="1" t="s">
        <v>43</v>
      </c>
      <c r="I33" s="1">
        <v>90</v>
      </c>
      <c r="J33" s="1" t="b">
        <v>0</v>
      </c>
      <c r="K33" s="8">
        <f>Table1[[#This Row],[Employees]]/9144</f>
        <v>9.8425196850393699E-3</v>
      </c>
    </row>
    <row r="34" spans="1:11" ht="43.5">
      <c r="A34" s="2">
        <v>92110</v>
      </c>
      <c r="B34" s="1" t="s">
        <v>87</v>
      </c>
      <c r="C34" s="1" t="s">
        <v>118</v>
      </c>
      <c r="D34" s="1" t="s">
        <v>43</v>
      </c>
      <c r="E34" s="1" t="s">
        <v>43</v>
      </c>
      <c r="F34" s="1" t="s">
        <v>88</v>
      </c>
      <c r="G34" s="1" t="s">
        <v>120</v>
      </c>
      <c r="H34" s="1" t="s">
        <v>43</v>
      </c>
      <c r="I34" s="1">
        <v>84</v>
      </c>
      <c r="J34" s="1" t="b">
        <v>0</v>
      </c>
      <c r="K34" s="8">
        <f>Table1[[#This Row],[Employees]]/9144</f>
        <v>9.1863517060367453E-3</v>
      </c>
    </row>
    <row r="35" spans="1:11" ht="29.1">
      <c r="A35" s="2">
        <v>92106</v>
      </c>
      <c r="B35" s="1" t="s">
        <v>41</v>
      </c>
      <c r="C35" s="1" t="s">
        <v>41</v>
      </c>
      <c r="D35" s="1" t="s">
        <v>43</v>
      </c>
      <c r="E35" s="1" t="s">
        <v>43</v>
      </c>
      <c r="F35" s="1" t="s">
        <v>110</v>
      </c>
      <c r="G35" s="1" t="s">
        <v>121</v>
      </c>
      <c r="H35" s="1" t="s">
        <v>43</v>
      </c>
      <c r="I35" s="1">
        <v>81</v>
      </c>
      <c r="J35" s="1" t="b">
        <v>0</v>
      </c>
      <c r="K35" s="8">
        <f>Table1[[#This Row],[Employees]]/9144</f>
        <v>8.8582677165354329E-3</v>
      </c>
    </row>
    <row r="36" spans="1:11" ht="29.1">
      <c r="A36" s="2">
        <v>92109</v>
      </c>
      <c r="B36" s="1" t="s">
        <v>87</v>
      </c>
      <c r="C36" s="1" t="s">
        <v>87</v>
      </c>
      <c r="D36" s="1" t="s">
        <v>43</v>
      </c>
      <c r="E36" s="1" t="s">
        <v>43</v>
      </c>
      <c r="F36" s="1" t="s">
        <v>122</v>
      </c>
      <c r="G36" s="1" t="s">
        <v>123</v>
      </c>
      <c r="H36" s="1" t="s">
        <v>43</v>
      </c>
      <c r="I36" s="1">
        <v>78</v>
      </c>
      <c r="J36" s="1" t="b">
        <v>0</v>
      </c>
      <c r="K36" s="8">
        <f>Table1[[#This Row],[Employees]]/9144</f>
        <v>8.5301837270341206E-3</v>
      </c>
    </row>
    <row r="37" spans="1:11" ht="14.45">
      <c r="A37" s="2">
        <v>92119</v>
      </c>
      <c r="B37" s="1" t="s">
        <v>87</v>
      </c>
      <c r="C37" s="1" t="s">
        <v>87</v>
      </c>
      <c r="D37" s="1" t="s">
        <v>43</v>
      </c>
      <c r="E37" s="1" t="s">
        <v>43</v>
      </c>
      <c r="F37" s="1" t="s">
        <v>124</v>
      </c>
      <c r="G37" s="1" t="s">
        <v>124</v>
      </c>
      <c r="H37" s="1" t="s">
        <v>43</v>
      </c>
      <c r="I37" s="1">
        <v>76</v>
      </c>
      <c r="J37" s="1" t="b">
        <v>0</v>
      </c>
      <c r="K37" s="8">
        <f>Table1[[#This Row],[Employees]]/9144</f>
        <v>8.3114610673665785E-3</v>
      </c>
    </row>
    <row r="38" spans="1:11" ht="29.1">
      <c r="A38" s="2">
        <v>92129</v>
      </c>
      <c r="B38" s="1" t="s">
        <v>87</v>
      </c>
      <c r="C38" s="1" t="s">
        <v>87</v>
      </c>
      <c r="D38" s="1" t="s">
        <v>43</v>
      </c>
      <c r="E38" s="1" t="s">
        <v>43</v>
      </c>
      <c r="F38" s="1" t="s">
        <v>125</v>
      </c>
      <c r="G38" s="1" t="s">
        <v>126</v>
      </c>
      <c r="H38" s="1" t="s">
        <v>43</v>
      </c>
      <c r="I38" s="1">
        <v>70</v>
      </c>
      <c r="J38" s="1" t="b">
        <v>0</v>
      </c>
      <c r="K38" s="8">
        <f>Table1[[#This Row],[Employees]]/9144</f>
        <v>7.6552930883639547E-3</v>
      </c>
    </row>
    <row r="39" spans="1:11" ht="29.1">
      <c r="A39" s="2">
        <v>92120</v>
      </c>
      <c r="B39" s="1" t="s">
        <v>87</v>
      </c>
      <c r="C39" s="1" t="s">
        <v>118</v>
      </c>
      <c r="D39" s="1" t="s">
        <v>43</v>
      </c>
      <c r="E39" s="1" t="s">
        <v>43</v>
      </c>
      <c r="F39" s="1" t="s">
        <v>124</v>
      </c>
      <c r="G39" s="1" t="s">
        <v>127</v>
      </c>
      <c r="H39" s="1" t="s">
        <v>43</v>
      </c>
      <c r="I39" s="1">
        <v>68</v>
      </c>
      <c r="J39" s="1" t="b">
        <v>0</v>
      </c>
      <c r="K39" s="8">
        <f>Table1[[#This Row],[Employees]]/9144</f>
        <v>7.4365704286964126E-3</v>
      </c>
    </row>
    <row r="40" spans="1:11" ht="14.45">
      <c r="A40" s="2">
        <v>92123</v>
      </c>
      <c r="B40" s="1" t="s">
        <v>87</v>
      </c>
      <c r="C40" s="1" t="s">
        <v>87</v>
      </c>
      <c r="D40" s="1" t="s">
        <v>43</v>
      </c>
      <c r="E40" s="1" t="s">
        <v>43</v>
      </c>
      <c r="F40" s="1" t="s">
        <v>88</v>
      </c>
      <c r="G40" s="1" t="s">
        <v>88</v>
      </c>
      <c r="H40" s="1" t="s">
        <v>43</v>
      </c>
      <c r="I40" s="1">
        <v>67</v>
      </c>
      <c r="J40" s="1" t="b">
        <v>0</v>
      </c>
      <c r="K40" s="8">
        <f>Table1[[#This Row],[Employees]]/9144</f>
        <v>7.3272090988626424E-3</v>
      </c>
    </row>
    <row r="41" spans="1:11" ht="14.45">
      <c r="A41" s="2">
        <v>92122</v>
      </c>
      <c r="B41" s="1" t="s">
        <v>87</v>
      </c>
      <c r="C41" s="1" t="s">
        <v>87</v>
      </c>
      <c r="D41" s="1" t="s">
        <v>43</v>
      </c>
      <c r="E41" s="1" t="s">
        <v>43</v>
      </c>
      <c r="F41" s="1" t="s">
        <v>128</v>
      </c>
      <c r="G41" s="1" t="s">
        <v>128</v>
      </c>
      <c r="H41" s="1" t="s">
        <v>43</v>
      </c>
      <c r="I41" s="1">
        <v>56</v>
      </c>
      <c r="J41" s="1" t="b">
        <v>0</v>
      </c>
      <c r="K41" s="8">
        <f>Table1[[#This Row],[Employees]]/9144</f>
        <v>6.1242344706911632E-3</v>
      </c>
    </row>
    <row r="42" spans="1:11" ht="29.1">
      <c r="A42" s="2">
        <v>92131</v>
      </c>
      <c r="B42" s="1" t="s">
        <v>87</v>
      </c>
      <c r="C42" s="1" t="s">
        <v>87</v>
      </c>
      <c r="D42" s="1" t="s">
        <v>43</v>
      </c>
      <c r="E42" s="1" t="s">
        <v>129</v>
      </c>
      <c r="F42" s="1" t="s">
        <v>130</v>
      </c>
      <c r="G42" s="1" t="s">
        <v>131</v>
      </c>
      <c r="H42" s="1" t="s">
        <v>43</v>
      </c>
      <c r="I42" s="1">
        <v>55</v>
      </c>
      <c r="J42" s="1" t="b">
        <v>0</v>
      </c>
      <c r="K42" s="8">
        <f>Table1[[#This Row],[Employees]]/9144</f>
        <v>6.014873140857393E-3</v>
      </c>
    </row>
    <row r="43" spans="1:11" ht="43.5">
      <c r="A43" s="2">
        <v>92128</v>
      </c>
      <c r="B43" s="1" t="s">
        <v>87</v>
      </c>
      <c r="C43" s="1" t="s">
        <v>132</v>
      </c>
      <c r="D43" s="1" t="s">
        <v>43</v>
      </c>
      <c r="E43" s="1" t="s">
        <v>43</v>
      </c>
      <c r="F43" s="1" t="s">
        <v>125</v>
      </c>
      <c r="G43" s="1" t="s">
        <v>133</v>
      </c>
      <c r="H43" s="1" t="s">
        <v>43</v>
      </c>
      <c r="I43" s="1">
        <v>54</v>
      </c>
      <c r="J43" s="1" t="b">
        <v>0</v>
      </c>
      <c r="K43" s="8">
        <f>Table1[[#This Row],[Employees]]/9144</f>
        <v>5.905511811023622E-3</v>
      </c>
    </row>
    <row r="44" spans="1:11" ht="43.5">
      <c r="A44" s="2">
        <v>91902</v>
      </c>
      <c r="B44" s="1" t="s">
        <v>50</v>
      </c>
      <c r="C44" s="1" t="s">
        <v>134</v>
      </c>
      <c r="D44" s="1" t="s">
        <v>65</v>
      </c>
      <c r="E44" s="1" t="s">
        <v>135</v>
      </c>
      <c r="F44" s="1" t="s">
        <v>71</v>
      </c>
      <c r="G44" s="1" t="s">
        <v>136</v>
      </c>
      <c r="H44" s="1" t="s">
        <v>137</v>
      </c>
      <c r="I44" s="1">
        <v>52</v>
      </c>
      <c r="J44" s="1" t="b">
        <v>0</v>
      </c>
      <c r="K44" s="8">
        <f>Table1[[#This Row],[Employees]]/9144</f>
        <v>5.6867891513560807E-3</v>
      </c>
    </row>
    <row r="45" spans="1:11" ht="72.599999999999994">
      <c r="A45" s="2">
        <v>91901</v>
      </c>
      <c r="B45" s="1" t="s">
        <v>138</v>
      </c>
      <c r="C45" s="1" t="s">
        <v>139</v>
      </c>
      <c r="D45" s="1" t="s">
        <v>65</v>
      </c>
      <c r="E45" s="1" t="s">
        <v>65</v>
      </c>
      <c r="F45" s="1" t="s">
        <v>140</v>
      </c>
      <c r="G45" s="1" t="s">
        <v>141</v>
      </c>
      <c r="H45" s="1" t="s">
        <v>142</v>
      </c>
      <c r="I45" s="1">
        <v>51</v>
      </c>
      <c r="J45" s="1" t="b">
        <v>0</v>
      </c>
      <c r="K45" s="8">
        <f>Table1[[#This Row],[Employees]]/9144</f>
        <v>5.5774278215223096E-3</v>
      </c>
    </row>
    <row r="46" spans="1:11" ht="29.1">
      <c r="A46" s="2">
        <v>91914</v>
      </c>
      <c r="B46" s="1" t="s">
        <v>63</v>
      </c>
      <c r="C46" s="1" t="s">
        <v>95</v>
      </c>
      <c r="D46" s="1" t="s">
        <v>65</v>
      </c>
      <c r="E46" s="1" t="s">
        <v>143</v>
      </c>
      <c r="F46" s="1" t="s">
        <v>97</v>
      </c>
      <c r="G46" s="1" t="s">
        <v>144</v>
      </c>
      <c r="H46" s="1" t="s">
        <v>55</v>
      </c>
      <c r="I46" s="1">
        <v>47</v>
      </c>
      <c r="J46" s="1" t="b">
        <v>0</v>
      </c>
      <c r="K46" s="8">
        <f>Table1[[#This Row],[Employees]]/9144</f>
        <v>5.1399825021872262E-3</v>
      </c>
    </row>
    <row r="47" spans="1:11" ht="57.95">
      <c r="A47" s="2">
        <v>92064</v>
      </c>
      <c r="B47" s="1" t="s">
        <v>87</v>
      </c>
      <c r="C47" s="1" t="s">
        <v>145</v>
      </c>
      <c r="D47" s="1" t="s">
        <v>130</v>
      </c>
      <c r="E47" s="1" t="s">
        <v>146</v>
      </c>
      <c r="F47" s="1" t="s">
        <v>130</v>
      </c>
      <c r="G47" s="1" t="s">
        <v>147</v>
      </c>
      <c r="H47" s="1" t="s">
        <v>130</v>
      </c>
      <c r="I47" s="1">
        <v>47</v>
      </c>
      <c r="J47" s="1" t="b">
        <v>0</v>
      </c>
      <c r="K47" s="8">
        <f>Table1[[#This Row],[Employees]]/9144</f>
        <v>5.1399825021872262E-3</v>
      </c>
    </row>
    <row r="48" spans="1:11" ht="72.599999999999994">
      <c r="A48" s="2">
        <v>92026</v>
      </c>
      <c r="B48" s="1" t="s">
        <v>148</v>
      </c>
      <c r="C48" s="1" t="s">
        <v>148</v>
      </c>
      <c r="D48" s="1" t="s">
        <v>65</v>
      </c>
      <c r="E48" s="1" t="s">
        <v>149</v>
      </c>
      <c r="F48" s="1" t="s">
        <v>150</v>
      </c>
      <c r="G48" s="1" t="s">
        <v>151</v>
      </c>
      <c r="H48" s="1" t="s">
        <v>152</v>
      </c>
      <c r="I48" s="1">
        <v>47</v>
      </c>
      <c r="J48" s="1" t="b">
        <v>0</v>
      </c>
      <c r="K48" s="8">
        <f>Table1[[#This Row],[Employees]]/9144</f>
        <v>5.1399825021872262E-3</v>
      </c>
    </row>
    <row r="49" spans="1:11" ht="29.1">
      <c r="A49" s="2">
        <v>92124</v>
      </c>
      <c r="B49" s="1" t="s">
        <v>87</v>
      </c>
      <c r="C49" s="1" t="s">
        <v>87</v>
      </c>
      <c r="D49" s="1" t="s">
        <v>43</v>
      </c>
      <c r="E49" s="1" t="s">
        <v>43</v>
      </c>
      <c r="F49" s="1" t="s">
        <v>124</v>
      </c>
      <c r="G49" s="1" t="s">
        <v>153</v>
      </c>
      <c r="H49" s="1" t="s">
        <v>43</v>
      </c>
      <c r="I49" s="1">
        <v>45</v>
      </c>
      <c r="J49" s="1" t="b">
        <v>0</v>
      </c>
      <c r="K49" s="8">
        <f>Table1[[#This Row],[Employees]]/9144</f>
        <v>4.921259842519685E-3</v>
      </c>
    </row>
    <row r="50" spans="1:11" ht="29.1">
      <c r="A50" s="2">
        <v>92127</v>
      </c>
      <c r="B50" s="1" t="s">
        <v>87</v>
      </c>
      <c r="C50" s="1" t="s">
        <v>87</v>
      </c>
      <c r="D50" s="1" t="s">
        <v>43</v>
      </c>
      <c r="E50" s="1" t="s">
        <v>129</v>
      </c>
      <c r="F50" s="1" t="s">
        <v>125</v>
      </c>
      <c r="G50" s="1" t="s">
        <v>125</v>
      </c>
      <c r="H50" s="1" t="s">
        <v>43</v>
      </c>
      <c r="I50" s="1">
        <v>45</v>
      </c>
      <c r="J50" s="1" t="b">
        <v>0</v>
      </c>
      <c r="K50" s="8">
        <f>Table1[[#This Row],[Employees]]/9144</f>
        <v>4.921259842519685E-3</v>
      </c>
    </row>
    <row r="51" spans="1:11" ht="43.5">
      <c r="A51" s="2">
        <v>92069</v>
      </c>
      <c r="B51" s="1" t="s">
        <v>148</v>
      </c>
      <c r="C51" s="1" t="s">
        <v>148</v>
      </c>
      <c r="D51" s="1" t="s">
        <v>154</v>
      </c>
      <c r="E51" s="1" t="s">
        <v>155</v>
      </c>
      <c r="F51" s="1" t="s">
        <v>154</v>
      </c>
      <c r="G51" s="1" t="s">
        <v>156</v>
      </c>
      <c r="H51" s="1" t="s">
        <v>154</v>
      </c>
      <c r="I51" s="1">
        <v>43</v>
      </c>
      <c r="J51" s="1" t="b">
        <v>0</v>
      </c>
      <c r="K51" s="8">
        <f>Table1[[#This Row],[Employees]]/9144</f>
        <v>4.7025371828521437E-3</v>
      </c>
    </row>
    <row r="52" spans="1:11" ht="43.5">
      <c r="A52" s="2">
        <v>91978</v>
      </c>
      <c r="B52" s="1" t="s">
        <v>63</v>
      </c>
      <c r="C52" s="1" t="s">
        <v>95</v>
      </c>
      <c r="D52" s="1" t="s">
        <v>65</v>
      </c>
      <c r="E52" s="1" t="s">
        <v>65</v>
      </c>
      <c r="F52" s="1" t="s">
        <v>97</v>
      </c>
      <c r="G52" s="1" t="s">
        <v>157</v>
      </c>
      <c r="H52" s="1" t="s">
        <v>66</v>
      </c>
      <c r="I52" s="1">
        <v>41</v>
      </c>
      <c r="J52" s="1" t="b">
        <v>0</v>
      </c>
      <c r="K52" s="8">
        <f>Table1[[#This Row],[Employees]]/9144</f>
        <v>4.4838145231846016E-3</v>
      </c>
    </row>
    <row r="53" spans="1:11" ht="57.95">
      <c r="A53" s="2">
        <v>92027</v>
      </c>
      <c r="B53" s="1" t="s">
        <v>148</v>
      </c>
      <c r="C53" s="1" t="s">
        <v>158</v>
      </c>
      <c r="D53" s="1" t="s">
        <v>65</v>
      </c>
      <c r="E53" s="1" t="s">
        <v>159</v>
      </c>
      <c r="F53" s="1" t="s">
        <v>152</v>
      </c>
      <c r="G53" s="1" t="s">
        <v>160</v>
      </c>
      <c r="H53" s="1" t="s">
        <v>152</v>
      </c>
      <c r="I53" s="1">
        <v>41</v>
      </c>
      <c r="J53" s="1" t="b">
        <v>0</v>
      </c>
      <c r="K53" s="8">
        <f>Table1[[#This Row],[Employees]]/9144</f>
        <v>4.4838145231846016E-3</v>
      </c>
    </row>
    <row r="54" spans="1:11" ht="29.1">
      <c r="A54" s="2">
        <v>92130</v>
      </c>
      <c r="B54" s="1" t="s">
        <v>87</v>
      </c>
      <c r="C54" s="1" t="s">
        <v>87</v>
      </c>
      <c r="D54" s="1" t="s">
        <v>43</v>
      </c>
      <c r="E54" s="1" t="s">
        <v>43</v>
      </c>
      <c r="F54" s="1" t="s">
        <v>103</v>
      </c>
      <c r="G54" s="1" t="s">
        <v>161</v>
      </c>
      <c r="H54" s="1" t="s">
        <v>43</v>
      </c>
      <c r="I54" s="1">
        <v>39</v>
      </c>
      <c r="J54" s="1" t="b">
        <v>0</v>
      </c>
      <c r="K54" s="8">
        <f>Table1[[#This Row],[Employees]]/9144</f>
        <v>4.2650918635170603E-3</v>
      </c>
    </row>
    <row r="55" spans="1:11" ht="29.1">
      <c r="A55" s="2">
        <v>92037</v>
      </c>
      <c r="B55" s="1" t="s">
        <v>87</v>
      </c>
      <c r="C55" s="1" t="s">
        <v>87</v>
      </c>
      <c r="D55" s="1" t="s">
        <v>43</v>
      </c>
      <c r="E55" s="1" t="s">
        <v>43</v>
      </c>
      <c r="F55" s="1" t="s">
        <v>122</v>
      </c>
      <c r="G55" s="1" t="s">
        <v>162</v>
      </c>
      <c r="H55" s="1" t="s">
        <v>163</v>
      </c>
      <c r="I55" s="1">
        <v>37</v>
      </c>
      <c r="J55" s="1" t="b">
        <v>0</v>
      </c>
      <c r="K55" s="8">
        <f>Table1[[#This Row],[Employees]]/9144</f>
        <v>4.046369203849519E-3</v>
      </c>
    </row>
    <row r="56" spans="1:11" ht="57.95">
      <c r="A56" s="2">
        <v>92078</v>
      </c>
      <c r="B56" s="1" t="s">
        <v>148</v>
      </c>
      <c r="C56" s="1" t="s">
        <v>164</v>
      </c>
      <c r="D56" s="1" t="s">
        <v>154</v>
      </c>
      <c r="E56" s="1" t="s">
        <v>165</v>
      </c>
      <c r="F56" s="1" t="s">
        <v>154</v>
      </c>
      <c r="G56" s="1" t="s">
        <v>166</v>
      </c>
      <c r="H56" s="1" t="s">
        <v>154</v>
      </c>
      <c r="I56" s="1">
        <v>37</v>
      </c>
      <c r="J56" s="1" t="b">
        <v>0</v>
      </c>
      <c r="K56" s="8">
        <f>Table1[[#This Row],[Employees]]/9144</f>
        <v>4.046369203849519E-3</v>
      </c>
    </row>
    <row r="57" spans="1:11" ht="43.5">
      <c r="A57" s="2">
        <v>92025</v>
      </c>
      <c r="B57" s="1" t="s">
        <v>148</v>
      </c>
      <c r="C57" s="1" t="s">
        <v>167</v>
      </c>
      <c r="D57" s="1" t="s">
        <v>152</v>
      </c>
      <c r="E57" s="1" t="s">
        <v>168</v>
      </c>
      <c r="F57" s="1" t="s">
        <v>152</v>
      </c>
      <c r="G57" s="1" t="s">
        <v>169</v>
      </c>
      <c r="H57" s="1" t="s">
        <v>152</v>
      </c>
      <c r="I57" s="1">
        <v>36</v>
      </c>
      <c r="J57" s="1" t="b">
        <v>0</v>
      </c>
      <c r="K57" s="8">
        <f>Table1[[#This Row],[Employees]]/9144</f>
        <v>3.937007874015748E-3</v>
      </c>
    </row>
    <row r="58" spans="1:11" ht="72.599999999999994">
      <c r="A58" s="2">
        <v>92065</v>
      </c>
      <c r="B58" s="1" t="s">
        <v>63</v>
      </c>
      <c r="C58" s="1" t="s">
        <v>170</v>
      </c>
      <c r="D58" s="1" t="s">
        <v>65</v>
      </c>
      <c r="E58" s="1" t="s">
        <v>171</v>
      </c>
      <c r="F58" s="1" t="s">
        <v>172</v>
      </c>
      <c r="G58" s="1" t="s">
        <v>173</v>
      </c>
      <c r="H58" s="1" t="s">
        <v>172</v>
      </c>
      <c r="I58" s="1">
        <v>34</v>
      </c>
      <c r="J58" s="1" t="b">
        <v>0</v>
      </c>
      <c r="K58" s="8">
        <f>Table1[[#This Row],[Employees]]/9144</f>
        <v>3.7182852143482063E-3</v>
      </c>
    </row>
    <row r="59" spans="1:11" ht="43.5">
      <c r="A59" s="2">
        <v>92056</v>
      </c>
      <c r="B59" s="1" t="s">
        <v>174</v>
      </c>
      <c r="C59" s="1" t="s">
        <v>175</v>
      </c>
      <c r="D59" s="1" t="s">
        <v>176</v>
      </c>
      <c r="E59" s="1" t="s">
        <v>176</v>
      </c>
      <c r="F59" s="1" t="s">
        <v>176</v>
      </c>
      <c r="G59" s="1" t="s">
        <v>177</v>
      </c>
      <c r="H59" s="1" t="s">
        <v>176</v>
      </c>
      <c r="I59" s="1">
        <v>34</v>
      </c>
      <c r="J59" s="1" t="b">
        <v>0</v>
      </c>
      <c r="K59" s="8">
        <f>Table1[[#This Row],[Employees]]/9144</f>
        <v>3.7182852143482063E-3</v>
      </c>
    </row>
    <row r="60" spans="1:11" ht="14.45">
      <c r="A60" s="2">
        <v>92118</v>
      </c>
      <c r="B60" s="1" t="s">
        <v>41</v>
      </c>
      <c r="C60" s="1" t="s">
        <v>41</v>
      </c>
      <c r="D60" s="1" t="s">
        <v>178</v>
      </c>
      <c r="E60" s="1" t="s">
        <v>178</v>
      </c>
      <c r="F60" s="1" t="s">
        <v>178</v>
      </c>
      <c r="G60" s="1" t="s">
        <v>178</v>
      </c>
      <c r="H60" s="1" t="s">
        <v>178</v>
      </c>
      <c r="I60" s="1">
        <v>33</v>
      </c>
      <c r="J60" s="1" t="b">
        <v>0</v>
      </c>
      <c r="K60" s="8">
        <f>Table1[[#This Row],[Employees]]/9144</f>
        <v>3.6089238845144356E-3</v>
      </c>
    </row>
    <row r="61" spans="1:11" ht="14.45">
      <c r="A61" s="2">
        <v>92057</v>
      </c>
      <c r="B61" s="1" t="s">
        <v>174</v>
      </c>
      <c r="C61" s="1" t="s">
        <v>174</v>
      </c>
      <c r="D61" s="1" t="s">
        <v>176</v>
      </c>
      <c r="E61" s="1" t="s">
        <v>176</v>
      </c>
      <c r="F61" s="1" t="s">
        <v>176</v>
      </c>
      <c r="G61" s="1" t="s">
        <v>176</v>
      </c>
      <c r="H61" s="1" t="s">
        <v>176</v>
      </c>
      <c r="I61" s="1">
        <v>32</v>
      </c>
      <c r="J61" s="1" t="b">
        <v>0</v>
      </c>
      <c r="K61" s="8">
        <f>Table1[[#This Row],[Employees]]/9144</f>
        <v>3.499562554680665E-3</v>
      </c>
    </row>
    <row r="62" spans="1:11" ht="29.1">
      <c r="A62" s="2">
        <v>92009</v>
      </c>
      <c r="B62" s="1" t="s">
        <v>174</v>
      </c>
      <c r="C62" s="1" t="s">
        <v>174</v>
      </c>
      <c r="D62" s="1" t="s">
        <v>179</v>
      </c>
      <c r="E62" s="1" t="s">
        <v>179</v>
      </c>
      <c r="F62" s="1" t="s">
        <v>179</v>
      </c>
      <c r="G62" s="1" t="s">
        <v>180</v>
      </c>
      <c r="H62" s="1" t="s">
        <v>179</v>
      </c>
      <c r="I62" s="1">
        <v>26</v>
      </c>
      <c r="J62" s="1" t="b">
        <v>0</v>
      </c>
      <c r="K62" s="8">
        <f>Table1[[#This Row],[Employees]]/9144</f>
        <v>2.8433945756780404E-3</v>
      </c>
    </row>
    <row r="63" spans="1:11" ht="57.95">
      <c r="A63" s="2">
        <v>92028</v>
      </c>
      <c r="B63" s="1" t="s">
        <v>148</v>
      </c>
      <c r="C63" s="1" t="s">
        <v>164</v>
      </c>
      <c r="D63" s="1" t="s">
        <v>65</v>
      </c>
      <c r="E63" s="1" t="s">
        <v>181</v>
      </c>
      <c r="F63" s="1" t="s">
        <v>182</v>
      </c>
      <c r="G63" s="1" t="s">
        <v>183</v>
      </c>
      <c r="H63" s="1" t="s">
        <v>182</v>
      </c>
      <c r="I63" s="1">
        <v>25</v>
      </c>
      <c r="J63" s="1" t="b">
        <v>0</v>
      </c>
      <c r="K63" s="8">
        <f>Table1[[#This Row],[Employees]]/9144</f>
        <v>2.7340332458442693E-3</v>
      </c>
    </row>
    <row r="64" spans="1:11" ht="57.95">
      <c r="A64" s="2">
        <v>92084</v>
      </c>
      <c r="B64" s="1" t="s">
        <v>148</v>
      </c>
      <c r="C64" s="1" t="s">
        <v>164</v>
      </c>
      <c r="D64" s="1" t="s">
        <v>65</v>
      </c>
      <c r="E64" s="1" t="s">
        <v>184</v>
      </c>
      <c r="F64" s="1" t="s">
        <v>185</v>
      </c>
      <c r="G64" s="1" t="s">
        <v>186</v>
      </c>
      <c r="H64" s="1" t="s">
        <v>185</v>
      </c>
      <c r="I64" s="1">
        <v>25</v>
      </c>
      <c r="J64" s="1" t="b">
        <v>0</v>
      </c>
      <c r="K64" s="8">
        <f>Table1[[#This Row],[Employees]]/9144</f>
        <v>2.7340332458442693E-3</v>
      </c>
    </row>
    <row r="65" spans="1:11" ht="57.95">
      <c r="A65" s="2">
        <v>92029</v>
      </c>
      <c r="B65" s="1" t="s">
        <v>148</v>
      </c>
      <c r="C65" s="1" t="s">
        <v>164</v>
      </c>
      <c r="D65" s="1" t="s">
        <v>65</v>
      </c>
      <c r="E65" s="1" t="s">
        <v>187</v>
      </c>
      <c r="F65" s="1" t="s">
        <v>152</v>
      </c>
      <c r="G65" s="1" t="s">
        <v>188</v>
      </c>
      <c r="H65" s="1" t="s">
        <v>152</v>
      </c>
      <c r="I65" s="1">
        <v>22</v>
      </c>
      <c r="J65" s="1" t="b">
        <v>0</v>
      </c>
      <c r="K65" s="8">
        <f>Table1[[#This Row],[Employees]]/9144</f>
        <v>2.405949256342957E-3</v>
      </c>
    </row>
    <row r="66" spans="1:11" ht="14.45">
      <c r="A66" s="2">
        <v>92054</v>
      </c>
      <c r="B66" s="1" t="s">
        <v>174</v>
      </c>
      <c r="C66" s="1" t="s">
        <v>174</v>
      </c>
      <c r="D66" s="1" t="s">
        <v>176</v>
      </c>
      <c r="E66" s="1" t="s">
        <v>176</v>
      </c>
      <c r="F66" s="1" t="s">
        <v>176</v>
      </c>
      <c r="G66" s="1" t="s">
        <v>176</v>
      </c>
      <c r="H66" s="1" t="s">
        <v>176</v>
      </c>
      <c r="I66" s="1">
        <v>22</v>
      </c>
      <c r="J66" s="1" t="b">
        <v>0</v>
      </c>
      <c r="K66" s="8">
        <f>Table1[[#This Row],[Employees]]/9144</f>
        <v>2.405949256342957E-3</v>
      </c>
    </row>
    <row r="67" spans="1:11" ht="14.45">
      <c r="A67" s="2">
        <v>92011</v>
      </c>
      <c r="B67" s="1" t="s">
        <v>174</v>
      </c>
      <c r="C67" s="1" t="s">
        <v>174</v>
      </c>
      <c r="D67" s="1" t="s">
        <v>179</v>
      </c>
      <c r="E67" s="1" t="s">
        <v>179</v>
      </c>
      <c r="F67" s="1" t="s">
        <v>179</v>
      </c>
      <c r="G67" s="1" t="s">
        <v>179</v>
      </c>
      <c r="H67" s="1" t="s">
        <v>179</v>
      </c>
      <c r="I67" s="1">
        <v>21</v>
      </c>
      <c r="J67" s="1" t="b">
        <v>0</v>
      </c>
      <c r="K67" s="8">
        <f>Table1[[#This Row],[Employees]]/9144</f>
        <v>2.2965879265091863E-3</v>
      </c>
    </row>
    <row r="68" spans="1:11" ht="43.5">
      <c r="A68" s="2">
        <v>92081</v>
      </c>
      <c r="B68" s="1" t="s">
        <v>148</v>
      </c>
      <c r="C68" s="1" t="s">
        <v>164</v>
      </c>
      <c r="D68" s="1" t="s">
        <v>185</v>
      </c>
      <c r="E68" s="1" t="s">
        <v>189</v>
      </c>
      <c r="F68" s="1" t="s">
        <v>185</v>
      </c>
      <c r="G68" s="1" t="s">
        <v>190</v>
      </c>
      <c r="H68" s="1" t="s">
        <v>185</v>
      </c>
      <c r="I68" s="1">
        <v>18</v>
      </c>
      <c r="J68" s="1" t="b">
        <v>0</v>
      </c>
      <c r="K68" s="8">
        <f>Table1[[#This Row],[Employees]]/9144</f>
        <v>1.968503937007874E-3</v>
      </c>
    </row>
    <row r="69" spans="1:11" ht="43.5">
      <c r="A69" s="2">
        <v>91935</v>
      </c>
      <c r="B69" s="1" t="s">
        <v>63</v>
      </c>
      <c r="C69" s="1" t="s">
        <v>63</v>
      </c>
      <c r="D69" s="1" t="s">
        <v>65</v>
      </c>
      <c r="E69" s="1" t="s">
        <v>65</v>
      </c>
      <c r="F69" s="1" t="s">
        <v>97</v>
      </c>
      <c r="G69" s="1" t="s">
        <v>191</v>
      </c>
      <c r="H69" s="1" t="s">
        <v>97</v>
      </c>
      <c r="I69" s="1">
        <v>16</v>
      </c>
      <c r="J69" s="1" t="b">
        <v>0</v>
      </c>
      <c r="K69" s="8">
        <f>Table1[[#This Row],[Employees]]/9144</f>
        <v>1.7497812773403325E-3</v>
      </c>
    </row>
    <row r="70" spans="1:11" ht="43.5">
      <c r="A70" s="2">
        <v>92082</v>
      </c>
      <c r="B70" s="1" t="s">
        <v>148</v>
      </c>
      <c r="C70" s="1" t="s">
        <v>148</v>
      </c>
      <c r="D70" s="1" t="s">
        <v>65</v>
      </c>
      <c r="E70" s="1" t="s">
        <v>65</v>
      </c>
      <c r="F70" s="1" t="s">
        <v>150</v>
      </c>
      <c r="G70" s="1" t="s">
        <v>192</v>
      </c>
      <c r="H70" s="1" t="s">
        <v>150</v>
      </c>
      <c r="I70" s="1">
        <v>15</v>
      </c>
      <c r="J70" s="1" t="b">
        <v>0</v>
      </c>
      <c r="K70" s="8">
        <f>Table1[[#This Row],[Employees]]/9144</f>
        <v>1.6404199475065617E-3</v>
      </c>
    </row>
    <row r="71" spans="1:11" ht="14.45">
      <c r="A71" s="2">
        <v>92008</v>
      </c>
      <c r="B71" s="1" t="s">
        <v>174</v>
      </c>
      <c r="C71" s="1" t="s">
        <v>174</v>
      </c>
      <c r="D71" s="1" t="s">
        <v>179</v>
      </c>
      <c r="E71" s="1" t="s">
        <v>179</v>
      </c>
      <c r="F71" s="1" t="s">
        <v>179</v>
      </c>
      <c r="G71" s="1" t="s">
        <v>179</v>
      </c>
      <c r="H71" s="1" t="s">
        <v>179</v>
      </c>
      <c r="I71" s="1">
        <v>15</v>
      </c>
      <c r="J71" s="1" t="b">
        <v>0</v>
      </c>
      <c r="K71" s="8">
        <f>Table1[[#This Row],[Employees]]/9144</f>
        <v>1.6404199475065617E-3</v>
      </c>
    </row>
    <row r="72" spans="1:11" ht="57.95">
      <c r="A72" s="2">
        <v>92024</v>
      </c>
      <c r="B72" s="1" t="s">
        <v>174</v>
      </c>
      <c r="C72" s="1" t="s">
        <v>174</v>
      </c>
      <c r="D72" s="1" t="s">
        <v>193</v>
      </c>
      <c r="E72" s="1" t="s">
        <v>194</v>
      </c>
      <c r="F72" s="1" t="s">
        <v>195</v>
      </c>
      <c r="G72" s="1" t="s">
        <v>195</v>
      </c>
      <c r="H72" s="1" t="s">
        <v>193</v>
      </c>
      <c r="I72" s="1">
        <v>15</v>
      </c>
      <c r="J72" s="1" t="b">
        <v>0</v>
      </c>
      <c r="K72" s="8">
        <f>Table1[[#This Row],[Employees]]/9144</f>
        <v>1.6404199475065617E-3</v>
      </c>
    </row>
    <row r="73" spans="1:11" ht="43.5">
      <c r="A73" s="2">
        <v>92083</v>
      </c>
      <c r="B73" s="1" t="s">
        <v>148</v>
      </c>
      <c r="C73" s="1" t="s">
        <v>164</v>
      </c>
      <c r="D73" s="1" t="s">
        <v>185</v>
      </c>
      <c r="E73" s="1" t="s">
        <v>196</v>
      </c>
      <c r="F73" s="1" t="s">
        <v>185</v>
      </c>
      <c r="G73" s="1" t="s">
        <v>197</v>
      </c>
      <c r="H73" s="1" t="s">
        <v>185</v>
      </c>
      <c r="I73" s="1">
        <v>13</v>
      </c>
      <c r="J73" s="1" t="b">
        <v>0</v>
      </c>
      <c r="K73" s="8">
        <f>Table1[[#This Row],[Employees]]/9144</f>
        <v>1.4216972878390202E-3</v>
      </c>
    </row>
    <row r="74" spans="1:11" ht="14.45">
      <c r="A74" s="2">
        <v>92058</v>
      </c>
      <c r="B74" s="1" t="s">
        <v>174</v>
      </c>
      <c r="C74" s="1" t="s">
        <v>174</v>
      </c>
      <c r="D74" s="1" t="s">
        <v>176</v>
      </c>
      <c r="E74" s="1" t="s">
        <v>176</v>
      </c>
      <c r="F74" s="1" t="s">
        <v>176</v>
      </c>
      <c r="G74" s="1" t="s">
        <v>176</v>
      </c>
      <c r="H74" s="1" t="s">
        <v>176</v>
      </c>
      <c r="I74" s="1">
        <v>11</v>
      </c>
      <c r="J74" s="1" t="b">
        <v>0</v>
      </c>
      <c r="K74" s="8">
        <f>Table1[[#This Row],[Employees]]/9144</f>
        <v>1.2029746281714785E-3</v>
      </c>
    </row>
    <row r="75" spans="1:11" ht="29.1">
      <c r="A75" s="2">
        <v>92010</v>
      </c>
      <c r="B75" s="1" t="s">
        <v>174</v>
      </c>
      <c r="C75" s="1" t="s">
        <v>175</v>
      </c>
      <c r="D75" s="1" t="s">
        <v>179</v>
      </c>
      <c r="E75" s="1" t="s">
        <v>179</v>
      </c>
      <c r="F75" s="1" t="s">
        <v>179</v>
      </c>
      <c r="G75" s="1" t="s">
        <v>198</v>
      </c>
      <c r="H75" s="1" t="s">
        <v>179</v>
      </c>
      <c r="I75" s="1">
        <v>10</v>
      </c>
      <c r="J75" s="1" t="b">
        <v>0</v>
      </c>
      <c r="K75" s="8">
        <f>Table1[[#This Row],[Employees]]/9144</f>
        <v>1.0936132983377078E-3</v>
      </c>
    </row>
    <row r="76" spans="1:11" ht="29.1">
      <c r="A76" s="2">
        <v>92121</v>
      </c>
      <c r="B76" s="1" t="s">
        <v>87</v>
      </c>
      <c r="C76" s="1" t="s">
        <v>87</v>
      </c>
      <c r="D76" s="1" t="s">
        <v>43</v>
      </c>
      <c r="E76" s="1" t="s">
        <v>43</v>
      </c>
      <c r="F76" s="1" t="s">
        <v>103</v>
      </c>
      <c r="G76" s="1" t="s">
        <v>199</v>
      </c>
      <c r="H76" s="1" t="s">
        <v>43</v>
      </c>
      <c r="I76" s="1">
        <v>8</v>
      </c>
      <c r="J76" s="1" t="b">
        <v>0</v>
      </c>
      <c r="K76" s="8">
        <f>Table1[[#This Row],[Employees]]/9144</f>
        <v>8.7489063867016625E-4</v>
      </c>
    </row>
    <row r="77" spans="1:11" ht="14.45">
      <c r="A77" s="2">
        <v>91906</v>
      </c>
      <c r="B77" s="1" t="s">
        <v>138</v>
      </c>
      <c r="C77" s="1" t="s">
        <v>138</v>
      </c>
      <c r="D77" s="1" t="s">
        <v>65</v>
      </c>
      <c r="E77" s="1" t="s">
        <v>65</v>
      </c>
      <c r="F77" s="1" t="s">
        <v>200</v>
      </c>
      <c r="G77" s="1" t="s">
        <v>200</v>
      </c>
      <c r="H77" s="1" t="s">
        <v>201</v>
      </c>
      <c r="I77" s="1">
        <v>7</v>
      </c>
      <c r="J77" s="1" t="b">
        <v>0</v>
      </c>
      <c r="K77" s="8">
        <f>Table1[[#This Row],[Employees]]/9144</f>
        <v>7.655293088363954E-4</v>
      </c>
    </row>
    <row r="78" spans="1:11" ht="57.95">
      <c r="A78" s="2">
        <v>92036</v>
      </c>
      <c r="B78" s="1" t="s">
        <v>138</v>
      </c>
      <c r="C78" s="1" t="s">
        <v>138</v>
      </c>
      <c r="D78" s="1" t="s">
        <v>65</v>
      </c>
      <c r="E78" s="1" t="s">
        <v>65</v>
      </c>
      <c r="F78" s="1" t="s">
        <v>202</v>
      </c>
      <c r="G78" s="1" t="s">
        <v>203</v>
      </c>
      <c r="H78" s="1" t="s">
        <v>204</v>
      </c>
      <c r="I78" s="1">
        <v>6</v>
      </c>
      <c r="J78" s="1" t="b">
        <v>0</v>
      </c>
      <c r="K78" s="8">
        <f>Table1[[#This Row],[Employees]]/9144</f>
        <v>6.5616797900262466E-4</v>
      </c>
    </row>
    <row r="79" spans="1:11" ht="14.45">
      <c r="A79" s="2">
        <v>92007</v>
      </c>
      <c r="B79" s="1" t="s">
        <v>174</v>
      </c>
      <c r="C79" s="1" t="s">
        <v>174</v>
      </c>
      <c r="D79" s="1" t="s">
        <v>193</v>
      </c>
      <c r="E79" s="1" t="s">
        <v>193</v>
      </c>
      <c r="F79" s="1" t="s">
        <v>195</v>
      </c>
      <c r="G79" s="1" t="s">
        <v>195</v>
      </c>
      <c r="H79" s="1" t="s">
        <v>205</v>
      </c>
      <c r="I79" s="1">
        <v>6</v>
      </c>
      <c r="J79" s="1" t="b">
        <v>0</v>
      </c>
      <c r="K79" s="8">
        <f>Table1[[#This Row],[Employees]]/9144</f>
        <v>6.5616797900262466E-4</v>
      </c>
    </row>
    <row r="80" spans="1:11" ht="29.1">
      <c r="A80" s="2">
        <v>92003</v>
      </c>
      <c r="B80" s="1" t="s">
        <v>148</v>
      </c>
      <c r="C80" s="1" t="s">
        <v>164</v>
      </c>
      <c r="D80" s="1" t="s">
        <v>65</v>
      </c>
      <c r="E80" s="1" t="s">
        <v>181</v>
      </c>
      <c r="F80" s="1" t="s">
        <v>182</v>
      </c>
      <c r="G80" s="1" t="s">
        <v>206</v>
      </c>
      <c r="H80" s="1" t="s">
        <v>207</v>
      </c>
      <c r="I80" s="1">
        <v>5</v>
      </c>
      <c r="J80" s="1" t="b">
        <v>0</v>
      </c>
      <c r="K80" s="8">
        <f>Table1[[#This Row],[Employees]]/9144</f>
        <v>5.4680664916885392E-4</v>
      </c>
    </row>
    <row r="81" spans="1:11" ht="29.1">
      <c r="A81" s="2">
        <v>92075</v>
      </c>
      <c r="B81" s="1" t="s">
        <v>174</v>
      </c>
      <c r="C81" s="1" t="s">
        <v>174</v>
      </c>
      <c r="D81" s="1" t="s">
        <v>208</v>
      </c>
      <c r="E81" s="1" t="s">
        <v>209</v>
      </c>
      <c r="F81" s="1" t="s">
        <v>195</v>
      </c>
      <c r="G81" s="1" t="s">
        <v>195</v>
      </c>
      <c r="H81" s="1" t="s">
        <v>208</v>
      </c>
      <c r="I81" s="1">
        <v>5</v>
      </c>
      <c r="J81" s="1" t="b">
        <v>0</v>
      </c>
      <c r="K81" s="8">
        <f>Table1[[#This Row],[Employees]]/9144</f>
        <v>5.4680664916885392E-4</v>
      </c>
    </row>
    <row r="82" spans="1:11" ht="57.95">
      <c r="A82" s="2">
        <v>92014</v>
      </c>
      <c r="B82" s="1" t="s">
        <v>87</v>
      </c>
      <c r="C82" s="1" t="s">
        <v>210</v>
      </c>
      <c r="D82" s="1" t="s">
        <v>43</v>
      </c>
      <c r="E82" s="1" t="s">
        <v>211</v>
      </c>
      <c r="F82" s="1" t="s">
        <v>103</v>
      </c>
      <c r="G82" s="1" t="s">
        <v>212</v>
      </c>
      <c r="H82" s="1" t="s">
        <v>213</v>
      </c>
      <c r="I82" s="1">
        <v>4</v>
      </c>
      <c r="J82" s="1" t="b">
        <v>0</v>
      </c>
      <c r="K82" s="8">
        <f>Table1[[#This Row],[Employees]]/9144</f>
        <v>4.3744531933508313E-4</v>
      </c>
    </row>
    <row r="83" spans="1:11" ht="14.45">
      <c r="A83" s="2">
        <v>91916</v>
      </c>
      <c r="B83" s="1" t="s">
        <v>138</v>
      </c>
      <c r="C83" s="1" t="s">
        <v>138</v>
      </c>
      <c r="D83" s="1" t="s">
        <v>65</v>
      </c>
      <c r="E83" s="1" t="s">
        <v>65</v>
      </c>
      <c r="F83" s="1" t="s">
        <v>140</v>
      </c>
      <c r="G83" s="1" t="s">
        <v>140</v>
      </c>
      <c r="H83" s="1" t="s">
        <v>214</v>
      </c>
      <c r="I83" s="1">
        <v>3</v>
      </c>
      <c r="J83" s="1" t="b">
        <v>0</v>
      </c>
      <c r="K83" s="8">
        <f>Table1[[#This Row],[Employees]]/9144</f>
        <v>3.2808398950131233E-4</v>
      </c>
    </row>
    <row r="84" spans="1:11" ht="29.1">
      <c r="A84" s="2">
        <v>91962</v>
      </c>
      <c r="B84" s="1" t="s">
        <v>138</v>
      </c>
      <c r="C84" s="1" t="s">
        <v>138</v>
      </c>
      <c r="D84" s="1" t="s">
        <v>65</v>
      </c>
      <c r="E84" s="1" t="s">
        <v>65</v>
      </c>
      <c r="F84" s="1" t="s">
        <v>200</v>
      </c>
      <c r="G84" s="1" t="s">
        <v>215</v>
      </c>
      <c r="H84" s="1" t="s">
        <v>216</v>
      </c>
      <c r="I84" s="1">
        <v>3</v>
      </c>
      <c r="J84" s="1" t="b">
        <v>0</v>
      </c>
      <c r="K84" s="8">
        <f>Table1[[#This Row],[Employees]]/9144</f>
        <v>3.2808398950131233E-4</v>
      </c>
    </row>
    <row r="85" spans="1:11" ht="14.45">
      <c r="A85" s="2">
        <v>91963</v>
      </c>
      <c r="B85" s="1" t="s">
        <v>138</v>
      </c>
      <c r="C85" s="1" t="s">
        <v>138</v>
      </c>
      <c r="D85" s="1" t="s">
        <v>65</v>
      </c>
      <c r="E85" s="1" t="s">
        <v>65</v>
      </c>
      <c r="F85" s="1" t="s">
        <v>200</v>
      </c>
      <c r="G85" s="1" t="s">
        <v>200</v>
      </c>
      <c r="H85" s="1" t="s">
        <v>217</v>
      </c>
      <c r="I85" s="1">
        <v>3</v>
      </c>
      <c r="J85" s="1" t="b">
        <v>0</v>
      </c>
      <c r="K85" s="8">
        <f>Table1[[#This Row],[Employees]]/9144</f>
        <v>3.2808398950131233E-4</v>
      </c>
    </row>
    <row r="86" spans="1:11" ht="29.1">
      <c r="A86" s="2">
        <v>91934</v>
      </c>
      <c r="B86" s="1" t="s">
        <v>138</v>
      </c>
      <c r="C86" s="1" t="s">
        <v>138</v>
      </c>
      <c r="D86" s="1" t="s">
        <v>65</v>
      </c>
      <c r="E86" s="1" t="s">
        <v>65</v>
      </c>
      <c r="F86" s="1" t="s">
        <v>200</v>
      </c>
      <c r="G86" s="1" t="s">
        <v>218</v>
      </c>
      <c r="H86" s="1" t="s">
        <v>219</v>
      </c>
      <c r="I86" s="1">
        <v>2</v>
      </c>
      <c r="J86" s="1" t="b">
        <v>0</v>
      </c>
      <c r="K86" s="8">
        <f>Table1[[#This Row],[Employees]]/9144</f>
        <v>2.1872265966754156E-4</v>
      </c>
    </row>
    <row r="87" spans="1:11" ht="14.45">
      <c r="A87" s="2">
        <v>91980</v>
      </c>
      <c r="B87" s="1" t="s">
        <v>138</v>
      </c>
      <c r="C87" s="1" t="s">
        <v>138</v>
      </c>
      <c r="D87" s="1" t="s">
        <v>65</v>
      </c>
      <c r="E87" s="1" t="s">
        <v>65</v>
      </c>
      <c r="F87" s="1" t="s">
        <v>200</v>
      </c>
      <c r="G87" s="1" t="s">
        <v>200</v>
      </c>
      <c r="H87" s="1" t="s">
        <v>220</v>
      </c>
      <c r="I87" s="1">
        <v>2</v>
      </c>
      <c r="J87" s="1" t="b">
        <v>0</v>
      </c>
      <c r="K87" s="8">
        <f>Table1[[#This Row],[Employees]]/9144</f>
        <v>2.1872265966754156E-4</v>
      </c>
    </row>
    <row r="88" spans="1:11" ht="29.1">
      <c r="A88" s="2">
        <v>92061</v>
      </c>
      <c r="B88" s="1" t="s">
        <v>148</v>
      </c>
      <c r="C88" s="1" t="s">
        <v>148</v>
      </c>
      <c r="D88" s="1" t="s">
        <v>65</v>
      </c>
      <c r="E88" s="1" t="s">
        <v>65</v>
      </c>
      <c r="F88" s="1" t="s">
        <v>221</v>
      </c>
      <c r="G88" s="1" t="s">
        <v>222</v>
      </c>
      <c r="H88" s="1" t="s">
        <v>223</v>
      </c>
      <c r="I88" s="1">
        <v>2</v>
      </c>
      <c r="J88" s="1" t="b">
        <v>0</v>
      </c>
      <c r="K88" s="8">
        <f>Table1[[#This Row],[Employees]]/9144</f>
        <v>2.1872265966754156E-4</v>
      </c>
    </row>
    <row r="89" spans="1:11" ht="14.45">
      <c r="A89" s="2">
        <v>92137</v>
      </c>
      <c r="H89" s="1" t="s">
        <v>43</v>
      </c>
      <c r="I89" s="1">
        <v>2</v>
      </c>
      <c r="J89" s="1" t="b">
        <v>0</v>
      </c>
      <c r="K89" s="8">
        <f>Table1[[#This Row],[Employees]]/9144</f>
        <v>2.1872265966754156E-4</v>
      </c>
    </row>
    <row r="90" spans="1:11" ht="14.45">
      <c r="A90" s="2">
        <v>92138</v>
      </c>
      <c r="H90" s="1" t="s">
        <v>43</v>
      </c>
      <c r="I90" s="1">
        <v>2</v>
      </c>
      <c r="J90" s="1" t="b">
        <v>0</v>
      </c>
      <c r="K90" s="8">
        <f>Table1[[#This Row],[Employees]]/9144</f>
        <v>2.1872265966754156E-4</v>
      </c>
    </row>
    <row r="91" spans="1:11" ht="14.45">
      <c r="A91" s="2">
        <v>92178</v>
      </c>
      <c r="H91" s="1" t="s">
        <v>178</v>
      </c>
      <c r="I91" s="1">
        <v>2</v>
      </c>
      <c r="J91" s="1" t="b">
        <v>0</v>
      </c>
      <c r="K91" s="8">
        <f>Table1[[#This Row],[Employees]]/9144</f>
        <v>2.1872265966754156E-4</v>
      </c>
    </row>
    <row r="92" spans="1:11" ht="14.45">
      <c r="A92" s="2">
        <v>91905</v>
      </c>
      <c r="B92" s="1" t="s">
        <v>138</v>
      </c>
      <c r="C92" s="1" t="s">
        <v>138</v>
      </c>
      <c r="D92" s="1" t="s">
        <v>65</v>
      </c>
      <c r="E92" s="1" t="s">
        <v>65</v>
      </c>
      <c r="F92" s="1" t="s">
        <v>200</v>
      </c>
      <c r="G92" s="1" t="s">
        <v>200</v>
      </c>
      <c r="H92" s="1" t="s">
        <v>224</v>
      </c>
      <c r="I92" s="1">
        <v>1</v>
      </c>
      <c r="J92" s="1" t="b">
        <v>0</v>
      </c>
      <c r="K92" s="8">
        <f>Table1[[#This Row],[Employees]]/9144</f>
        <v>1.0936132983377078E-4</v>
      </c>
    </row>
    <row r="93" spans="1:11" ht="14.45">
      <c r="A93" s="2">
        <v>91931</v>
      </c>
      <c r="B93" s="1" t="s">
        <v>138</v>
      </c>
      <c r="C93" s="1" t="s">
        <v>138</v>
      </c>
      <c r="D93" s="1" t="s">
        <v>65</v>
      </c>
      <c r="E93" s="1" t="s">
        <v>65</v>
      </c>
      <c r="F93" s="1" t="s">
        <v>140</v>
      </c>
      <c r="G93" s="1" t="s">
        <v>140</v>
      </c>
      <c r="H93" s="1" t="s">
        <v>225</v>
      </c>
      <c r="I93" s="1">
        <v>1</v>
      </c>
      <c r="J93" s="1" t="b">
        <v>0</v>
      </c>
      <c r="K93" s="8">
        <f>Table1[[#This Row],[Employees]]/9144</f>
        <v>1.0936132983377078E-4</v>
      </c>
    </row>
    <row r="94" spans="1:11" ht="43.5">
      <c r="A94" s="2">
        <v>92145</v>
      </c>
      <c r="B94" s="1" t="s">
        <v>87</v>
      </c>
      <c r="C94" s="1" t="s">
        <v>145</v>
      </c>
      <c r="D94" s="1" t="s">
        <v>43</v>
      </c>
      <c r="E94" s="1" t="s">
        <v>226</v>
      </c>
      <c r="F94" s="1" t="s">
        <v>227</v>
      </c>
      <c r="G94" s="1" t="s">
        <v>228</v>
      </c>
      <c r="H94" s="1" t="s">
        <v>43</v>
      </c>
      <c r="I94" s="1">
        <v>1</v>
      </c>
      <c r="J94" s="1" t="b">
        <v>0</v>
      </c>
      <c r="K94" s="8">
        <f>Table1[[#This Row],[Employees]]/9144</f>
        <v>1.0936132983377078E-4</v>
      </c>
    </row>
    <row r="95" spans="1:11" ht="43.5">
      <c r="A95" s="2">
        <v>92067</v>
      </c>
      <c r="B95" s="1" t="s">
        <v>174</v>
      </c>
      <c r="C95" s="1" t="s">
        <v>229</v>
      </c>
      <c r="D95" s="1" t="s">
        <v>65</v>
      </c>
      <c r="E95" s="1" t="s">
        <v>230</v>
      </c>
      <c r="F95" s="1" t="s">
        <v>195</v>
      </c>
      <c r="G95" s="1" t="s">
        <v>231</v>
      </c>
      <c r="H95" s="1" t="s">
        <v>232</v>
      </c>
      <c r="I95" s="1">
        <v>1</v>
      </c>
      <c r="J95" s="1" t="b">
        <v>0</v>
      </c>
      <c r="K95" s="8">
        <f>Table1[[#This Row],[Employees]]/9144</f>
        <v>1.0936132983377078E-4</v>
      </c>
    </row>
    <row r="96" spans="1:11" ht="29.1">
      <c r="A96" s="2">
        <v>92091</v>
      </c>
      <c r="B96" s="1" t="s">
        <v>174</v>
      </c>
      <c r="C96" s="1" t="s">
        <v>233</v>
      </c>
      <c r="D96" s="1" t="s">
        <v>65</v>
      </c>
      <c r="E96" s="1" t="s">
        <v>65</v>
      </c>
      <c r="F96" s="1" t="s">
        <v>195</v>
      </c>
      <c r="G96" s="1" t="s">
        <v>234</v>
      </c>
      <c r="H96" s="1" t="s">
        <v>232</v>
      </c>
      <c r="I96" s="1">
        <v>1</v>
      </c>
      <c r="J96" s="1" t="b">
        <v>0</v>
      </c>
      <c r="K96" s="8">
        <f>Table1[[#This Row],[Employees]]/9144</f>
        <v>1.0936132983377078E-4</v>
      </c>
    </row>
    <row r="97" spans="1:11" ht="14.45">
      <c r="A97" s="2">
        <v>91912</v>
      </c>
      <c r="H97" s="1" t="s">
        <v>55</v>
      </c>
      <c r="I97" s="1">
        <v>1</v>
      </c>
      <c r="J97" s="1" t="b">
        <v>0</v>
      </c>
      <c r="K97" s="8">
        <f>Table1[[#This Row],[Employees]]/9144</f>
        <v>1.0936132983377078E-4</v>
      </c>
    </row>
    <row r="98" spans="1:11" ht="14.45">
      <c r="A98" s="2">
        <v>91951</v>
      </c>
      <c r="H98" s="1" t="s">
        <v>47</v>
      </c>
      <c r="I98" s="1">
        <v>1</v>
      </c>
      <c r="J98" s="1" t="b">
        <v>0</v>
      </c>
      <c r="K98" s="8">
        <f>Table1[[#This Row],[Employees]]/9144</f>
        <v>1.0936132983377078E-4</v>
      </c>
    </row>
    <row r="99" spans="1:11" ht="14.45">
      <c r="A99" s="2">
        <v>92112</v>
      </c>
      <c r="H99" s="1" t="s">
        <v>43</v>
      </c>
      <c r="I99" s="1">
        <v>1</v>
      </c>
      <c r="J99" s="1" t="b">
        <v>0</v>
      </c>
      <c r="K99" s="8">
        <f>Table1[[#This Row],[Employees]]/9144</f>
        <v>1.0936132983377078E-4</v>
      </c>
    </row>
    <row r="100" spans="1:11" ht="14.45">
      <c r="A100" s="2">
        <v>92143</v>
      </c>
      <c r="H100" s="1" t="s">
        <v>75</v>
      </c>
      <c r="I100" s="1">
        <v>1</v>
      </c>
      <c r="J100" s="1" t="b">
        <v>0</v>
      </c>
      <c r="K100" s="8">
        <f>Table1[[#This Row],[Employees]]/9144</f>
        <v>1.0936132983377078E-4</v>
      </c>
    </row>
    <row r="101" spans="1:11" ht="14.45">
      <c r="A101" s="2">
        <v>92166</v>
      </c>
      <c r="H101" s="1" t="s">
        <v>43</v>
      </c>
      <c r="I101" s="1">
        <v>1</v>
      </c>
      <c r="J101" s="1" t="b">
        <v>0</v>
      </c>
      <c r="K101" s="8">
        <f>Table1[[#This Row],[Employees]]/9144</f>
        <v>1.0936132983377078E-4</v>
      </c>
    </row>
    <row r="102" spans="1:11" ht="14.45">
      <c r="A102" s="2">
        <v>92172</v>
      </c>
      <c r="H102" s="1" t="s">
        <v>43</v>
      </c>
      <c r="I102" s="1">
        <v>1</v>
      </c>
      <c r="J102" s="1" t="b">
        <v>0</v>
      </c>
      <c r="K102" s="8">
        <f>Table1[[#This Row],[Employees]]/9144</f>
        <v>1.0936132983377078E-4</v>
      </c>
    </row>
    <row r="103" spans="1:11" ht="14.45">
      <c r="A103" s="2">
        <v>92190</v>
      </c>
      <c r="H103" s="1" t="s">
        <v>43</v>
      </c>
      <c r="I103" s="1">
        <v>1</v>
      </c>
      <c r="J103" s="1" t="b">
        <v>0</v>
      </c>
      <c r="K103" s="8">
        <f>Table1[[#This Row],[Employees]]/9144</f>
        <v>1.0936132983377078E-4</v>
      </c>
    </row>
    <row r="104" spans="1:11" ht="14.45">
      <c r="A104" s="2">
        <v>92195</v>
      </c>
      <c r="H104" s="1" t="s">
        <v>43</v>
      </c>
      <c r="I104" s="1">
        <v>1</v>
      </c>
      <c r="J104" s="1" t="b">
        <v>0</v>
      </c>
      <c r="K104" s="8">
        <f>Table1[[#This Row],[Employees]]/9144</f>
        <v>1.0936132983377078E-4</v>
      </c>
    </row>
    <row r="105" spans="1:11" ht="14.45">
      <c r="A105" s="22"/>
      <c r="I105" s="1">
        <f>SUM(Table1[Employees])</f>
        <v>7695</v>
      </c>
      <c r="K105" s="29"/>
    </row>
  </sheetData>
  <pageMargins left="0.75" right="0.75" top="1" bottom="1" header="0.5" footer="0.5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B76C9-2E37-4F75-A40A-B8728E9C06EB}">
  <dimension ref="A1:C8"/>
  <sheetViews>
    <sheetView workbookViewId="0">
      <selection activeCell="H20" sqref="H20"/>
    </sheetView>
  </sheetViews>
  <sheetFormatPr defaultRowHeight="14.45"/>
  <cols>
    <col min="1" max="1" width="16.5703125" customWidth="1"/>
    <col min="2" max="2" width="44.85546875" customWidth="1"/>
  </cols>
  <sheetData>
    <row r="1" spans="1:3">
      <c r="A1" t="s">
        <v>41</v>
      </c>
      <c r="B1">
        <f>SUMIF('Tab A-SD Region Employee ZIPs'!B:B,"Central",'Tab A-SD Region Employee ZIPs'!I:I)</f>
        <v>2642</v>
      </c>
      <c r="C1" s="18">
        <f>B1/$B$8</f>
        <v>0.34396562947532872</v>
      </c>
    </row>
    <row r="2" spans="1:3">
      <c r="A2" t="s">
        <v>87</v>
      </c>
      <c r="B2">
        <f>SUMIF('Tab A-SD Region Employee ZIPs'!B:B,"North City",'Tab A-SD Region Employee ZIPs'!I:I)</f>
        <v>1299</v>
      </c>
      <c r="C2" s="18">
        <f t="shared" ref="C2:C6" si="0">B2/$B$8</f>
        <v>0.16911860434839213</v>
      </c>
    </row>
    <row r="3" spans="1:3">
      <c r="A3" t="s">
        <v>148</v>
      </c>
      <c r="B3">
        <f>SUMIF('Tab A-SD Region Employee ZIPs'!B:B,"North County East",'Tab A-SD Region Employee ZIPs'!I:I)</f>
        <v>329</v>
      </c>
      <c r="C3" s="18">
        <f t="shared" si="0"/>
        <v>4.2832964457752899E-2</v>
      </c>
    </row>
    <row r="4" spans="1:3">
      <c r="A4" t="s">
        <v>138</v>
      </c>
      <c r="B4">
        <f>SUMIF('Tab A-SD Region Employee ZIPs'!B:B,"East County",'Tab A-SD Region Employee ZIPs'!I:I)</f>
        <v>79</v>
      </c>
      <c r="C4" s="18">
        <f t="shared" si="0"/>
        <v>1.0285119125113918E-2</v>
      </c>
    </row>
    <row r="5" spans="1:3">
      <c r="A5" t="s">
        <v>63</v>
      </c>
      <c r="B5">
        <f>SUMIF('Tab A-SD Region Employee ZIPs'!B:B,"East Suburban",'Tab A-SD Region Employee ZIPs'!I:I)</f>
        <v>1520</v>
      </c>
      <c r="C5" s="18">
        <f t="shared" si="0"/>
        <v>0.19789089962244499</v>
      </c>
    </row>
    <row r="6" spans="1:3">
      <c r="A6" t="s">
        <v>174</v>
      </c>
      <c r="B6">
        <f>SUMIF('Tab A-SD Region Employee ZIPs'!B:B,"North County West",'Tab A-SD Region Employee ZIPs'!I:I)</f>
        <v>199</v>
      </c>
      <c r="C6" s="18">
        <f t="shared" si="0"/>
        <v>2.5908084884780629E-2</v>
      </c>
    </row>
    <row r="7" spans="1:3">
      <c r="A7" t="s">
        <v>50</v>
      </c>
      <c r="B7">
        <f>SUMIF('Tab A-SD Region Employee ZIPs'!B:B,"South Suburban",'Tab A-SD Region Employee ZIPs'!I:I)</f>
        <v>1613</v>
      </c>
      <c r="C7" s="18">
        <f>B7/$B$8</f>
        <v>0.20999869808618671</v>
      </c>
    </row>
    <row r="8" spans="1:3">
      <c r="B8" s="27">
        <f>SUM(B1:B7)</f>
        <v>7681</v>
      </c>
      <c r="C8" s="28">
        <f>SUM(C1:C7)</f>
        <v>0.99999999999999978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8F959-F2D2-4079-9F64-2B4D305C360D}">
  <dimension ref="A1:H58"/>
  <sheetViews>
    <sheetView workbookViewId="0">
      <selection activeCell="C4" sqref="C4"/>
    </sheetView>
  </sheetViews>
  <sheetFormatPr defaultRowHeight="14.45"/>
  <cols>
    <col min="1" max="1" width="16.5703125" customWidth="1"/>
    <col min="2" max="2" width="32.5703125" customWidth="1"/>
    <col min="3" max="3" width="43.42578125" customWidth="1"/>
    <col min="4" max="4" width="22.42578125" customWidth="1"/>
    <col min="5" max="5" width="26.28515625" customWidth="1"/>
    <col min="6" max="6" width="26" customWidth="1"/>
    <col min="7" max="7" width="28.7109375" customWidth="1"/>
    <col min="8" max="8" width="28.85546875" customWidth="1"/>
  </cols>
  <sheetData>
    <row r="1" spans="1:8" s="5" customFormat="1">
      <c r="A1" s="9" t="s">
        <v>30</v>
      </c>
      <c r="B1" s="10" t="s">
        <v>33</v>
      </c>
      <c r="C1" s="10" t="s">
        <v>235</v>
      </c>
      <c r="D1" s="10" t="s">
        <v>38</v>
      </c>
      <c r="E1" s="10" t="s">
        <v>236</v>
      </c>
      <c r="F1" s="10" t="s">
        <v>237</v>
      </c>
      <c r="G1" s="10" t="s">
        <v>238</v>
      </c>
      <c r="H1" s="10" t="s">
        <v>239</v>
      </c>
    </row>
    <row r="2" spans="1:8">
      <c r="A2" s="11">
        <v>92114</v>
      </c>
      <c r="B2" s="12" t="s">
        <v>43</v>
      </c>
      <c r="C2" s="12" t="s">
        <v>240</v>
      </c>
      <c r="D2" s="12">
        <v>391</v>
      </c>
      <c r="E2" s="13">
        <v>4.2587953381984532E-2</v>
      </c>
      <c r="F2" s="13">
        <v>4.276027996500438E-2</v>
      </c>
      <c r="G2" s="13">
        <v>5.0812215724496429E-2</v>
      </c>
      <c r="H2" s="13">
        <v>7.4193548387096769E-2</v>
      </c>
    </row>
    <row r="3" spans="1:8">
      <c r="A3" s="11">
        <v>91950</v>
      </c>
      <c r="B3" s="12" t="s">
        <v>47</v>
      </c>
      <c r="C3" s="12" t="s">
        <v>47</v>
      </c>
      <c r="D3" s="12">
        <v>387</v>
      </c>
      <c r="E3" s="13">
        <v>4.2152270994445053E-2</v>
      </c>
      <c r="F3" s="13">
        <v>4.2322834645669299E-2</v>
      </c>
      <c r="G3" s="13">
        <v>5.0292397660818715E-2</v>
      </c>
      <c r="H3" s="13">
        <v>7.3434535104364332E-2</v>
      </c>
    </row>
    <row r="4" spans="1:8">
      <c r="A4" s="11">
        <v>92154</v>
      </c>
      <c r="B4" s="12" t="s">
        <v>43</v>
      </c>
      <c r="C4" s="12" t="s">
        <v>241</v>
      </c>
      <c r="D4" s="12">
        <v>360</v>
      </c>
      <c r="E4" s="13">
        <v>3.9211414878553529E-2</v>
      </c>
      <c r="F4" s="13">
        <v>3.937007874015748E-2</v>
      </c>
      <c r="G4" s="13">
        <v>4.6783625730994149E-2</v>
      </c>
      <c r="H4" s="13">
        <v>6.8311195445920306E-2</v>
      </c>
    </row>
    <row r="5" spans="1:8">
      <c r="A5" s="11">
        <v>91911</v>
      </c>
      <c r="B5" s="12" t="s">
        <v>55</v>
      </c>
      <c r="C5" s="12" t="s">
        <v>242</v>
      </c>
      <c r="D5" s="12">
        <v>334</v>
      </c>
      <c r="E5" s="13">
        <v>3.6379479359546892E-2</v>
      </c>
      <c r="F5" s="13">
        <v>3.6526684164479441E-2</v>
      </c>
      <c r="G5" s="13">
        <v>4.3404808317089018E-2</v>
      </c>
      <c r="H5" s="13">
        <v>6.33776091081594E-2</v>
      </c>
    </row>
    <row r="6" spans="1:8">
      <c r="A6" s="11">
        <v>91910</v>
      </c>
      <c r="B6" s="12" t="s">
        <v>55</v>
      </c>
      <c r="C6" s="12" t="s">
        <v>243</v>
      </c>
      <c r="D6" s="12">
        <v>332</v>
      </c>
      <c r="E6" s="13">
        <v>3.6161638165777152E-2</v>
      </c>
      <c r="F6" s="13">
        <v>3.63079615048119E-2</v>
      </c>
      <c r="G6" s="13">
        <v>4.3144899285250157E-2</v>
      </c>
      <c r="H6" s="13">
        <v>6.2998102466793174E-2</v>
      </c>
    </row>
    <row r="7" spans="1:8">
      <c r="A7" s="11">
        <v>92101</v>
      </c>
      <c r="B7" s="12" t="s">
        <v>43</v>
      </c>
      <c r="C7" s="12" t="s">
        <v>244</v>
      </c>
      <c r="D7" s="12">
        <v>270</v>
      </c>
      <c r="E7" s="13">
        <v>2.9408561158915152E-2</v>
      </c>
      <c r="F7" s="13">
        <v>2.952755905511811E-2</v>
      </c>
      <c r="G7" s="13">
        <v>3.5087719298245612E-2</v>
      </c>
      <c r="H7" s="13">
        <v>5.1233396584440233E-2</v>
      </c>
    </row>
    <row r="8" spans="1:8">
      <c r="A8" s="11">
        <v>91977</v>
      </c>
      <c r="B8" s="12" t="s">
        <v>66</v>
      </c>
      <c r="C8" s="12" t="s">
        <v>245</v>
      </c>
      <c r="D8" s="12">
        <v>258</v>
      </c>
      <c r="E8" s="13">
        <v>2.8101513996296699E-2</v>
      </c>
      <c r="F8" s="13">
        <v>2.8215223097112857E-2</v>
      </c>
      <c r="G8" s="13">
        <v>3.3528265107212477E-2</v>
      </c>
      <c r="H8" s="13">
        <v>4.8956356736242886E-2</v>
      </c>
    </row>
    <row r="9" spans="1:8">
      <c r="A9" s="11">
        <v>92105</v>
      </c>
      <c r="B9" s="12" t="s">
        <v>43</v>
      </c>
      <c r="C9" s="12" t="s">
        <v>246</v>
      </c>
      <c r="D9" s="12">
        <v>248</v>
      </c>
      <c r="E9" s="13">
        <v>2.7012308027447987E-2</v>
      </c>
      <c r="F9" s="13">
        <v>2.7121609798775152E-2</v>
      </c>
      <c r="G9" s="13">
        <v>3.2228719948018202E-2</v>
      </c>
      <c r="H9" s="13">
        <v>4.7058823529411764E-2</v>
      </c>
    </row>
    <row r="10" spans="1:8">
      <c r="A10" s="11">
        <v>92139</v>
      </c>
      <c r="B10" s="12" t="s">
        <v>43</v>
      </c>
      <c r="C10" s="12" t="s">
        <v>247</v>
      </c>
      <c r="D10" s="12">
        <v>225</v>
      </c>
      <c r="E10" s="13">
        <v>2.450713429909596E-2</v>
      </c>
      <c r="F10" s="13">
        <v>2.460629921259843E-2</v>
      </c>
      <c r="G10" s="13">
        <v>2.923976608187134E-2</v>
      </c>
      <c r="H10" s="13">
        <v>4.2694497153700189E-2</v>
      </c>
    </row>
    <row r="11" spans="1:8">
      <c r="A11" s="11">
        <v>91913</v>
      </c>
      <c r="B11" s="12" t="s">
        <v>55</v>
      </c>
      <c r="C11" s="12" t="s">
        <v>248</v>
      </c>
      <c r="D11" s="12">
        <v>220</v>
      </c>
      <c r="E11" s="13">
        <v>2.39625313146716E-2</v>
      </c>
      <c r="F11" s="13">
        <v>2.4059492563429572E-2</v>
      </c>
      <c r="G11" s="13">
        <v>2.8589993502274199E-2</v>
      </c>
      <c r="H11" s="13">
        <v>4.1745730550284632E-2</v>
      </c>
    </row>
    <row r="12" spans="1:8">
      <c r="A12" s="11">
        <v>92113</v>
      </c>
      <c r="B12" s="12" t="s">
        <v>43</v>
      </c>
      <c r="C12" s="12" t="s">
        <v>249</v>
      </c>
      <c r="D12" s="12">
        <v>206</v>
      </c>
      <c r="E12" s="13">
        <v>2.2437642958283412E-2</v>
      </c>
      <c r="F12" s="13">
        <v>2.2528433945756779E-2</v>
      </c>
      <c r="G12" s="13">
        <v>2.6770630279402213E-2</v>
      </c>
      <c r="H12" s="13">
        <v>3.9089184060721059E-2</v>
      </c>
    </row>
    <row r="13" spans="1:8">
      <c r="A13" s="11">
        <v>92173</v>
      </c>
      <c r="B13" s="12" t="s">
        <v>75</v>
      </c>
      <c r="C13" s="12" t="s">
        <v>75</v>
      </c>
      <c r="D13" s="12">
        <v>186</v>
      </c>
      <c r="E13" s="13">
        <v>2.025923102058599E-2</v>
      </c>
      <c r="F13" s="13">
        <v>2.0341207349081358E-2</v>
      </c>
      <c r="G13" s="13">
        <v>2.4171539961013639E-2</v>
      </c>
      <c r="H13" s="13">
        <v>3.5294117647058816E-2</v>
      </c>
    </row>
    <row r="14" spans="1:8">
      <c r="A14" s="11">
        <v>92115</v>
      </c>
      <c r="B14" s="12" t="s">
        <v>43</v>
      </c>
      <c r="C14" s="12" t="s">
        <v>250</v>
      </c>
      <c r="D14" s="12">
        <v>183</v>
      </c>
      <c r="E14" s="13">
        <v>1.9932469229931381E-2</v>
      </c>
      <c r="F14" s="13">
        <v>2.001312335958005E-2</v>
      </c>
      <c r="G14" s="13">
        <v>2.3781676413255362E-2</v>
      </c>
      <c r="H14" s="13">
        <v>3.4724857685009478E-2</v>
      </c>
    </row>
    <row r="15" spans="1:8">
      <c r="A15" s="11">
        <v>92102</v>
      </c>
      <c r="B15" s="12" t="s">
        <v>43</v>
      </c>
      <c r="C15" s="12" t="s">
        <v>251</v>
      </c>
      <c r="D15" s="12">
        <v>180</v>
      </c>
      <c r="E15" s="13">
        <v>1.9605707439276768E-2</v>
      </c>
      <c r="F15" s="13">
        <v>1.968503937007874E-2</v>
      </c>
      <c r="G15" s="13">
        <v>2.3391812865497071E-2</v>
      </c>
      <c r="H15" s="13">
        <v>3.4155597722960153E-2</v>
      </c>
    </row>
    <row r="16" spans="1:8">
      <c r="A16" s="11">
        <v>92021</v>
      </c>
      <c r="B16" s="12" t="s">
        <v>81</v>
      </c>
      <c r="C16" s="12" t="s">
        <v>252</v>
      </c>
      <c r="D16" s="12">
        <v>163</v>
      </c>
      <c r="E16" s="13">
        <v>1.7754057292233959E-2</v>
      </c>
      <c r="F16" s="13">
        <v>1.782589676290464E-2</v>
      </c>
      <c r="G16" s="13">
        <v>2.1182586094866802E-2</v>
      </c>
      <c r="H16" s="13">
        <v>3.0929791271347252E-2</v>
      </c>
    </row>
    <row r="17" spans="1:8">
      <c r="A17" s="11">
        <v>92071</v>
      </c>
      <c r="B17" s="12" t="s">
        <v>83</v>
      </c>
      <c r="C17" s="12" t="s">
        <v>83</v>
      </c>
      <c r="D17" s="12">
        <v>153</v>
      </c>
      <c r="E17" s="13">
        <v>1.666485132338525E-2</v>
      </c>
      <c r="F17" s="13">
        <v>1.6732283464566931E-2</v>
      </c>
      <c r="G17" s="13">
        <v>1.988304093567252E-2</v>
      </c>
      <c r="H17" s="13">
        <v>2.903225806451613E-2</v>
      </c>
    </row>
    <row r="18" spans="1:8">
      <c r="A18" s="11">
        <v>92104</v>
      </c>
      <c r="B18" s="12" t="s">
        <v>43</v>
      </c>
      <c r="C18" s="12" t="s">
        <v>253</v>
      </c>
      <c r="D18" s="12">
        <v>150</v>
      </c>
      <c r="E18" s="13">
        <v>1.6338089532730641E-2</v>
      </c>
      <c r="F18" s="13">
        <v>1.640419947506562E-2</v>
      </c>
      <c r="G18" s="13">
        <v>1.9493177387914229E-2</v>
      </c>
      <c r="H18" s="13">
        <v>2.8462998102466792E-2</v>
      </c>
    </row>
    <row r="19" spans="1:8">
      <c r="A19" s="11">
        <v>92111</v>
      </c>
      <c r="B19" s="12" t="s">
        <v>43</v>
      </c>
      <c r="C19" s="12" t="s">
        <v>254</v>
      </c>
      <c r="D19" s="12">
        <v>145</v>
      </c>
      <c r="E19" s="13">
        <v>1.5793486548306278E-2</v>
      </c>
      <c r="F19" s="13">
        <v>1.5857392825896759E-2</v>
      </c>
      <c r="G19" s="13">
        <v>1.8843404808317091E-2</v>
      </c>
      <c r="H19" s="13">
        <v>2.7514231499051231E-2</v>
      </c>
    </row>
    <row r="20" spans="1:8">
      <c r="A20" s="11">
        <v>91942</v>
      </c>
      <c r="B20" s="12" t="s">
        <v>90</v>
      </c>
      <c r="C20" s="12" t="s">
        <v>90</v>
      </c>
      <c r="D20" s="12">
        <v>138</v>
      </c>
      <c r="E20" s="13">
        <v>1.5031042370112191E-2</v>
      </c>
      <c r="F20" s="13">
        <v>1.5091863517060371E-2</v>
      </c>
      <c r="G20" s="13">
        <v>1.793372319688109E-2</v>
      </c>
      <c r="H20" s="13">
        <v>2.6185958254269451E-2</v>
      </c>
    </row>
    <row r="21" spans="1:8">
      <c r="A21" s="11">
        <v>92020</v>
      </c>
      <c r="B21" s="12" t="s">
        <v>81</v>
      </c>
      <c r="C21" s="12" t="s">
        <v>255</v>
      </c>
      <c r="D21" s="12">
        <v>135</v>
      </c>
      <c r="E21" s="13">
        <v>1.4704280579457581E-2</v>
      </c>
      <c r="F21" s="13">
        <v>1.476377952755906E-2</v>
      </c>
      <c r="G21" s="13">
        <v>1.754385964912281E-2</v>
      </c>
      <c r="H21" s="13">
        <v>2.5616698292220109E-2</v>
      </c>
    </row>
    <row r="22" spans="1:8">
      <c r="A22" s="11">
        <v>91915</v>
      </c>
      <c r="B22" s="12" t="s">
        <v>55</v>
      </c>
      <c r="C22" s="12" t="s">
        <v>256</v>
      </c>
      <c r="D22" s="12">
        <v>133</v>
      </c>
      <c r="E22" s="13">
        <v>1.4486439385687831E-2</v>
      </c>
      <c r="F22" s="13">
        <v>1.4545056867891511E-2</v>
      </c>
      <c r="G22" s="13">
        <v>1.7283950617283949E-2</v>
      </c>
      <c r="H22" s="13">
        <v>2.5237191650853891E-2</v>
      </c>
    </row>
    <row r="23" spans="1:8">
      <c r="A23" s="11">
        <v>91932</v>
      </c>
      <c r="B23" s="12" t="s">
        <v>99</v>
      </c>
      <c r="C23" s="12" t="s">
        <v>99</v>
      </c>
      <c r="D23" s="12">
        <v>129</v>
      </c>
      <c r="E23" s="13">
        <v>1.405075699814835E-2</v>
      </c>
      <c r="F23" s="13">
        <v>1.4107611548556429E-2</v>
      </c>
      <c r="G23" s="13">
        <v>1.6764132553606238E-2</v>
      </c>
      <c r="H23" s="13">
        <v>2.4478178368121443E-2</v>
      </c>
    </row>
    <row r="24" spans="1:8">
      <c r="A24" s="11">
        <v>92117</v>
      </c>
      <c r="B24" s="12" t="s">
        <v>43</v>
      </c>
      <c r="C24" s="12" t="s">
        <v>257</v>
      </c>
      <c r="D24" s="12">
        <v>115</v>
      </c>
      <c r="E24" s="13">
        <v>1.2525868641760161E-2</v>
      </c>
      <c r="F24" s="13">
        <v>1.2576552930883641E-2</v>
      </c>
      <c r="G24" s="13">
        <v>1.494476933073424E-2</v>
      </c>
      <c r="H24" s="13">
        <v>2.182163187855787E-2</v>
      </c>
    </row>
    <row r="25" spans="1:8">
      <c r="A25" s="11">
        <v>92126</v>
      </c>
      <c r="B25" s="12" t="s">
        <v>43</v>
      </c>
      <c r="C25" s="12" t="s">
        <v>258</v>
      </c>
      <c r="D25" s="12">
        <v>115</v>
      </c>
      <c r="E25" s="13">
        <v>1.2525868641760161E-2</v>
      </c>
      <c r="F25" s="13">
        <v>1.2576552930883641E-2</v>
      </c>
      <c r="G25" s="13">
        <v>1.494476933073424E-2</v>
      </c>
      <c r="H25" s="13">
        <v>2.182163187855787E-2</v>
      </c>
    </row>
    <row r="26" spans="1:8">
      <c r="A26" s="11">
        <v>91945</v>
      </c>
      <c r="B26" s="12" t="s">
        <v>106</v>
      </c>
      <c r="C26" s="12" t="s">
        <v>106</v>
      </c>
      <c r="D26" s="12">
        <v>114</v>
      </c>
      <c r="E26" s="13">
        <v>1.2416948044875288E-2</v>
      </c>
      <c r="F26" s="13">
        <v>1.246719160104987E-2</v>
      </c>
      <c r="G26" s="13">
        <v>1.4814814814814821E-2</v>
      </c>
      <c r="H26" s="13">
        <v>2.163187855787476E-2</v>
      </c>
    </row>
    <row r="27" spans="1:8">
      <c r="A27" s="23"/>
      <c r="B27" s="24"/>
      <c r="C27" s="24"/>
      <c r="D27" s="24">
        <f>SUM(Top_25[Employees])</f>
        <v>5270</v>
      </c>
      <c r="E27" s="25"/>
      <c r="F27" s="25"/>
      <c r="G27" s="25"/>
      <c r="H27" s="25"/>
    </row>
    <row r="34" spans="7:7">
      <c r="G34" s="18"/>
    </row>
    <row r="35" spans="7:7">
      <c r="G35" s="18"/>
    </row>
    <row r="36" spans="7:7">
      <c r="G36" s="18"/>
    </row>
    <row r="37" spans="7:7">
      <c r="G37" s="18"/>
    </row>
    <row r="38" spans="7:7">
      <c r="G38" s="18"/>
    </row>
    <row r="39" spans="7:7">
      <c r="G39" s="18"/>
    </row>
    <row r="40" spans="7:7">
      <c r="G40" s="18"/>
    </row>
    <row r="41" spans="7:7">
      <c r="G41" s="18"/>
    </row>
    <row r="42" spans="7:7">
      <c r="G42" s="18"/>
    </row>
    <row r="43" spans="7:7">
      <c r="G43" s="18"/>
    </row>
    <row r="44" spans="7:7">
      <c r="G44" s="18"/>
    </row>
    <row r="45" spans="7:7">
      <c r="G45" s="18"/>
    </row>
    <row r="46" spans="7:7">
      <c r="G46" s="18"/>
    </row>
    <row r="47" spans="7:7">
      <c r="G47" s="18"/>
    </row>
    <row r="48" spans="7:7">
      <c r="G48" s="18"/>
    </row>
    <row r="49" spans="7:7">
      <c r="G49" s="18"/>
    </row>
    <row r="50" spans="7:7">
      <c r="G50" s="18"/>
    </row>
    <row r="51" spans="7:7">
      <c r="G51" s="18"/>
    </row>
    <row r="52" spans="7:7">
      <c r="G52" s="18"/>
    </row>
    <row r="53" spans="7:7">
      <c r="G53" s="18"/>
    </row>
    <row r="54" spans="7:7">
      <c r="G54" s="18"/>
    </row>
    <row r="55" spans="7:7">
      <c r="G55" s="18"/>
    </row>
    <row r="56" spans="7:7">
      <c r="G56" s="18"/>
    </row>
    <row r="57" spans="7:7">
      <c r="G57" s="18"/>
    </row>
    <row r="58" spans="7:7">
      <c r="G58" s="18"/>
    </row>
  </sheetData>
  <pageMargins left="0.75" right="0.75" top="1" bottom="1" header="0.5" footer="0.5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23ea3b8-34dc-4091-8fee-2d094d59e1e1" xsi:nil="true"/>
    <lcf76f155ced4ddcb4097134ff3c332f xmlns="510e1e7e-c5a5-4544-8e07-1be0c6cbdf9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F1C2EA657697408CB953AA06FC5E67" ma:contentTypeVersion="14" ma:contentTypeDescription="Create a new document." ma:contentTypeScope="" ma:versionID="4d3903977161a216e973cd8f9d7c4f17">
  <xsd:schema xmlns:xsd="http://www.w3.org/2001/XMLSchema" xmlns:xs="http://www.w3.org/2001/XMLSchema" xmlns:p="http://schemas.microsoft.com/office/2006/metadata/properties" xmlns:ns2="510e1e7e-c5a5-4544-8e07-1be0c6cbdf9c" xmlns:ns3="823ea3b8-34dc-4091-8fee-2d094d59e1e1" targetNamespace="http://schemas.microsoft.com/office/2006/metadata/properties" ma:root="true" ma:fieldsID="c4c75418098dea8a9bc0392a8d6a4aad" ns2:_="" ns3:_="">
    <xsd:import namespace="510e1e7e-c5a5-4544-8e07-1be0c6cbdf9c"/>
    <xsd:import namespace="823ea3b8-34dc-4091-8fee-2d094d59e1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0e1e7e-c5a5-4544-8e07-1be0c6cbdf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5d298e1-810f-4711-8be9-ef4702f2a3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3ea3b8-34dc-4091-8fee-2d094d59e1e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817b18b0-c6dd-42fe-aa71-e42a3be3ca9c}" ma:internalName="TaxCatchAll" ma:showField="CatchAllData" ma:web="823ea3b8-34dc-4091-8fee-2d094d59e1e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7036A4E-6FEA-4EE0-B2F4-AA73B2BDDB12}"/>
</file>

<file path=customXml/itemProps2.xml><?xml version="1.0" encoding="utf-8"?>
<ds:datastoreItem xmlns:ds="http://schemas.openxmlformats.org/officeDocument/2006/customXml" ds:itemID="{8B5E2958-CAB0-4E72-804A-636FEAEC22E3}"/>
</file>

<file path=customXml/itemProps3.xml><?xml version="1.0" encoding="utf-8"?>
<ds:datastoreItem xmlns:ds="http://schemas.openxmlformats.org/officeDocument/2006/customXml" ds:itemID="{971EDEC8-2E09-433E-A261-1A04000981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Timothy Andersen</cp:lastModifiedBy>
  <cp:revision/>
  <dcterms:created xsi:type="dcterms:W3CDTF">2024-12-19T19:08:56Z</dcterms:created>
  <dcterms:modified xsi:type="dcterms:W3CDTF">2025-03-10T20:46:14Z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0x010100DAF1C2EA657697408CB953AA06FC5E67</vt:lpwstr>
  </property>
  <property fmtid="{D5CDD505-2E9C-101B-9397-08002B2CF9AE}" pid="3" name="MediaServiceImageTags">
    <vt:lpwstr/>
  </property>
</Properties>
</file>