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ocioec\Current_Projects\XPEF25\input_data\"/>
    </mc:Choice>
  </mc:AlternateContent>
  <xr:revisionPtr revIDLastSave="0" documentId="13_ncr:1_{1EFF3FEC-B466-4ADD-B6B7-B975DBCF321C}" xr6:coauthVersionLast="44" xr6:coauthVersionMax="44" xr10:uidLastSave="{00000000-0000-0000-0000-000000000000}"/>
  <bookViews>
    <workbookView xWindow="28680" yWindow="-120" windowWidth="29040" windowHeight="17640" xr2:uid="{A593E60F-E267-4915-9A1A-AB0F75080328}"/>
  </bookViews>
  <sheets>
    <sheet name="Sheet1" sheetId="1" r:id="rId1"/>
    <sheet name="Chart1" sheetId="7" r:id="rId2"/>
    <sheet name="Chart2" sheetId="9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S10" i="1"/>
  <c r="S7" i="1"/>
  <c r="S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D2" i="1"/>
  <c r="C2" i="1"/>
  <c r="V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27" i="1"/>
  <c r="Q27" i="1" s="1"/>
  <c r="I26" i="1"/>
  <c r="A2" i="1"/>
  <c r="B2" i="1" s="1"/>
  <c r="R2" i="1" s="1"/>
  <c r="A3" i="1"/>
  <c r="B3" i="1" s="1"/>
  <c r="R3" i="1" s="1"/>
  <c r="A4" i="1"/>
  <c r="B4" i="1" s="1"/>
  <c r="R4" i="1" s="1"/>
  <c r="A5" i="1"/>
  <c r="B5" i="1" s="1"/>
  <c r="R5" i="1" s="1"/>
  <c r="A6" i="1"/>
  <c r="B6" i="1" s="1"/>
  <c r="R6" i="1" s="1"/>
  <c r="A7" i="1"/>
  <c r="B7" i="1" s="1"/>
  <c r="R7" i="1" s="1"/>
  <c r="A8" i="1"/>
  <c r="B8" i="1" s="1"/>
  <c r="R8" i="1" s="1"/>
  <c r="A9" i="1"/>
  <c r="B9" i="1" s="1"/>
  <c r="R9" i="1" s="1"/>
  <c r="A10" i="1"/>
  <c r="B10" i="1" s="1"/>
  <c r="R10" i="1" s="1"/>
  <c r="A11" i="1"/>
  <c r="B11" i="1" s="1"/>
  <c r="R11" i="1" s="1"/>
  <c r="A12" i="1"/>
  <c r="B12" i="1" s="1"/>
  <c r="R12" i="1" s="1"/>
  <c r="A13" i="1"/>
  <c r="B13" i="1" s="1"/>
  <c r="R13" i="1" s="1"/>
  <c r="A14" i="1"/>
  <c r="B14" i="1" s="1"/>
  <c r="R14" i="1" s="1"/>
  <c r="A15" i="1"/>
  <c r="B15" i="1" s="1"/>
  <c r="R15" i="1" s="1"/>
  <c r="A16" i="1"/>
  <c r="B16" i="1" s="1"/>
  <c r="R16" i="1" s="1"/>
  <c r="A17" i="1"/>
  <c r="B17" i="1" s="1"/>
  <c r="R17" i="1" s="1"/>
  <c r="A18" i="1"/>
  <c r="B18" i="1" s="1"/>
  <c r="R18" i="1" s="1"/>
  <c r="A19" i="1"/>
  <c r="B19" i="1" s="1"/>
  <c r="R19" i="1" s="1"/>
  <c r="A20" i="1"/>
  <c r="B20" i="1" s="1"/>
  <c r="R20" i="1" s="1"/>
  <c r="A21" i="1"/>
  <c r="B21" i="1" s="1"/>
  <c r="R21" i="1" s="1"/>
  <c r="A22" i="1"/>
  <c r="B22" i="1" s="1"/>
  <c r="R22" i="1" s="1"/>
  <c r="A23" i="1"/>
  <c r="B23" i="1" s="1"/>
  <c r="R23" i="1" s="1"/>
  <c r="A24" i="1"/>
  <c r="B24" i="1" s="1"/>
  <c r="R24" i="1" s="1"/>
  <c r="A25" i="1"/>
  <c r="B25" i="1" s="1"/>
  <c r="R25" i="1" s="1"/>
  <c r="A26" i="1"/>
  <c r="B26" i="1" s="1"/>
  <c r="R26" i="1" s="1"/>
  <c r="A27" i="1"/>
  <c r="B27" i="1" s="1"/>
  <c r="R27" i="1" s="1"/>
  <c r="A28" i="1"/>
  <c r="B28" i="1" s="1"/>
  <c r="R28" i="1" s="1"/>
  <c r="A29" i="1"/>
  <c r="B29" i="1" s="1"/>
  <c r="R29" i="1" s="1"/>
  <c r="A30" i="1"/>
  <c r="B30" i="1" s="1"/>
  <c r="R30" i="1" s="1"/>
  <c r="A31" i="1"/>
  <c r="B31" i="1" s="1"/>
  <c r="R31" i="1" s="1"/>
  <c r="A32" i="1"/>
  <c r="B32" i="1" s="1"/>
  <c r="R32" i="1" s="1"/>
  <c r="A33" i="1"/>
  <c r="B33" i="1" s="1"/>
  <c r="R33" i="1" s="1"/>
  <c r="A34" i="1"/>
  <c r="B34" i="1" s="1"/>
  <c r="R34" i="1" s="1"/>
  <c r="A35" i="1"/>
  <c r="B35" i="1" s="1"/>
  <c r="R35" i="1" s="1"/>
  <c r="A36" i="1"/>
  <c r="B36" i="1" s="1"/>
  <c r="R36" i="1" s="1"/>
  <c r="A1" i="1"/>
  <c r="E22" i="1" l="1"/>
  <c r="H22" i="1" s="1"/>
  <c r="E2" i="1"/>
  <c r="O3" i="1"/>
  <c r="S3" i="1" s="1"/>
  <c r="V3" i="1" s="1"/>
  <c r="E30" i="1"/>
  <c r="H30" i="1" s="1"/>
  <c r="E34" i="1"/>
  <c r="H34" i="1" s="1"/>
  <c r="E25" i="1"/>
  <c r="H25" i="1" s="1"/>
  <c r="E32" i="1"/>
  <c r="H32" i="1" s="1"/>
  <c r="E28" i="1"/>
  <c r="H28" i="1" s="1"/>
  <c r="E24" i="1"/>
  <c r="H24" i="1" s="1"/>
  <c r="E20" i="1"/>
  <c r="H20" i="1" s="1"/>
  <c r="E16" i="1"/>
  <c r="H16" i="1" s="1"/>
  <c r="E12" i="1"/>
  <c r="H12" i="1" s="1"/>
  <c r="E8" i="1"/>
  <c r="H8" i="1" s="1"/>
  <c r="E4" i="1"/>
  <c r="H4" i="1" s="1"/>
  <c r="E29" i="1"/>
  <c r="H29" i="1" s="1"/>
  <c r="E21" i="1"/>
  <c r="H21" i="1" s="1"/>
  <c r="E33" i="1"/>
  <c r="H33" i="1" s="1"/>
  <c r="E17" i="1"/>
  <c r="H17" i="1" s="1"/>
  <c r="E36" i="1"/>
  <c r="H36" i="1" s="1"/>
  <c r="E35" i="1"/>
  <c r="H35" i="1" s="1"/>
  <c r="E27" i="1"/>
  <c r="H27" i="1" s="1"/>
  <c r="E23" i="1"/>
  <c r="H23" i="1" s="1"/>
  <c r="E15" i="1"/>
  <c r="H15" i="1" s="1"/>
  <c r="E11" i="1"/>
  <c r="H11" i="1" s="1"/>
  <c r="E7" i="1"/>
  <c r="H7" i="1" s="1"/>
  <c r="E3" i="1"/>
  <c r="I33" i="1"/>
  <c r="L33" i="1" s="1"/>
  <c r="M33" i="1" s="1"/>
  <c r="E31" i="1"/>
  <c r="H31" i="1" s="1"/>
  <c r="E19" i="1"/>
  <c r="H19" i="1" s="1"/>
  <c r="I25" i="1"/>
  <c r="I32" i="1"/>
  <c r="I24" i="1"/>
  <c r="I31" i="1"/>
  <c r="I23" i="1"/>
  <c r="E14" i="1"/>
  <c r="H14" i="1" s="1"/>
  <c r="E6" i="1"/>
  <c r="H6" i="1" s="1"/>
  <c r="I30" i="1"/>
  <c r="I22" i="1"/>
  <c r="I29" i="1"/>
  <c r="I36" i="1"/>
  <c r="I28" i="1"/>
  <c r="E13" i="1"/>
  <c r="H13" i="1" s="1"/>
  <c r="I35" i="1"/>
  <c r="I27" i="1"/>
  <c r="I34" i="1"/>
  <c r="E26" i="1"/>
  <c r="H26" i="1" s="1"/>
  <c r="E18" i="1"/>
  <c r="H18" i="1" s="1"/>
  <c r="E10" i="1"/>
  <c r="H10" i="1" s="1"/>
  <c r="E9" i="1"/>
  <c r="H9" i="1" s="1"/>
  <c r="E5" i="1"/>
  <c r="H5" i="1" s="1"/>
  <c r="H3" i="1" l="1"/>
  <c r="G2" i="1"/>
  <c r="I2" i="1" s="1"/>
  <c r="M2" i="1" s="1"/>
  <c r="W2" i="1" s="1"/>
  <c r="X2" i="1" s="1"/>
  <c r="H2" i="1"/>
  <c r="J2" i="1" s="1"/>
  <c r="P33" i="1"/>
  <c r="G3" i="1"/>
  <c r="L34" i="1"/>
  <c r="L27" i="1"/>
  <c r="L28" i="1"/>
  <c r="M28" i="1" s="1"/>
  <c r="L29" i="1"/>
  <c r="L36" i="1"/>
  <c r="M36" i="1" s="1"/>
  <c r="L30" i="1"/>
  <c r="M30" i="1" s="1"/>
  <c r="L31" i="1"/>
  <c r="M31" i="1" s="1"/>
  <c r="L35" i="1"/>
  <c r="L32" i="1"/>
  <c r="M32" i="1" s="1"/>
  <c r="J3" i="1" l="1"/>
  <c r="K3" i="1" s="1"/>
  <c r="P2" i="1"/>
  <c r="O34" i="1"/>
  <c r="S34" i="1" s="1"/>
  <c r="M34" i="1"/>
  <c r="P30" i="1"/>
  <c r="N32" i="1"/>
  <c r="P32" i="1"/>
  <c r="O29" i="1"/>
  <c r="S29" i="1" s="1"/>
  <c r="M29" i="1"/>
  <c r="N30" i="1" s="1"/>
  <c r="N33" i="1"/>
  <c r="N31" i="1"/>
  <c r="P31" i="1"/>
  <c r="P36" i="1"/>
  <c r="O35" i="1"/>
  <c r="S35" i="1" s="1"/>
  <c r="M35" i="1"/>
  <c r="N36" i="1" s="1"/>
  <c r="P28" i="1"/>
  <c r="M27" i="1"/>
  <c r="O28" i="1"/>
  <c r="S28" i="1" s="1"/>
  <c r="O30" i="1"/>
  <c r="S30" i="1" s="1"/>
  <c r="G4" i="1"/>
  <c r="I3" i="1"/>
  <c r="O31" i="1"/>
  <c r="S31" i="1" s="1"/>
  <c r="O36" i="1"/>
  <c r="S36" i="1" s="1"/>
  <c r="O32" i="1"/>
  <c r="S32" i="1" s="1"/>
  <c r="U32" i="1" s="1"/>
  <c r="O33" i="1"/>
  <c r="S33" i="1" s="1"/>
  <c r="U31" i="1" l="1"/>
  <c r="U33" i="1"/>
  <c r="U30" i="1"/>
  <c r="U36" i="1"/>
  <c r="K4" i="1"/>
  <c r="K5" i="1" s="1"/>
  <c r="K6" i="1" s="1"/>
  <c r="Q3" i="1"/>
  <c r="M3" i="1"/>
  <c r="W3" i="1" s="1"/>
  <c r="X3" i="1" s="1"/>
  <c r="P27" i="1"/>
  <c r="N28" i="1"/>
  <c r="U28" i="1" s="1"/>
  <c r="N29" i="1"/>
  <c r="U29" i="1" s="1"/>
  <c r="P29" i="1"/>
  <c r="N34" i="1"/>
  <c r="U34" i="1" s="1"/>
  <c r="P34" i="1"/>
  <c r="N35" i="1"/>
  <c r="U35" i="1" s="1"/>
  <c r="P35" i="1"/>
  <c r="G5" i="1"/>
  <c r="I4" i="1"/>
  <c r="N3" i="1" l="1"/>
  <c r="U3" i="1" s="1"/>
  <c r="P3" i="1"/>
  <c r="Q5" i="1"/>
  <c r="Q4" i="1"/>
  <c r="K7" i="1"/>
  <c r="Q6" i="1"/>
  <c r="L4" i="1"/>
  <c r="G6" i="1"/>
  <c r="I5" i="1"/>
  <c r="K8" i="1" l="1"/>
  <c r="Q7" i="1"/>
  <c r="O4" i="1"/>
  <c r="M4" i="1"/>
  <c r="L5" i="1"/>
  <c r="G7" i="1"/>
  <c r="I6" i="1"/>
  <c r="K9" i="1" l="1"/>
  <c r="Q8" i="1"/>
  <c r="O5" i="1"/>
  <c r="M5" i="1"/>
  <c r="N4" i="1"/>
  <c r="P4" i="1"/>
  <c r="L6" i="1"/>
  <c r="G8" i="1"/>
  <c r="I7" i="1"/>
  <c r="K10" i="1" l="1"/>
  <c r="Q9" i="1"/>
  <c r="O6" i="1"/>
  <c r="M6" i="1"/>
  <c r="N5" i="1"/>
  <c r="P5" i="1"/>
  <c r="G9" i="1"/>
  <c r="I8" i="1"/>
  <c r="L7" i="1"/>
  <c r="K11" i="1" l="1"/>
  <c r="Q10" i="1"/>
  <c r="O7" i="1"/>
  <c r="M7" i="1"/>
  <c r="N6" i="1"/>
  <c r="P6" i="1"/>
  <c r="L8" i="1"/>
  <c r="I9" i="1"/>
  <c r="G10" i="1"/>
  <c r="K12" i="1" l="1"/>
  <c r="Q11" i="1"/>
  <c r="N7" i="1"/>
  <c r="P7" i="1"/>
  <c r="O8" i="1"/>
  <c r="M8" i="1"/>
  <c r="L9" i="1"/>
  <c r="I10" i="1"/>
  <c r="G11" i="1"/>
  <c r="K13" i="1" l="1"/>
  <c r="Q12" i="1"/>
  <c r="N8" i="1"/>
  <c r="P8" i="1"/>
  <c r="O9" i="1"/>
  <c r="M9" i="1"/>
  <c r="L10" i="1"/>
  <c r="G12" i="1"/>
  <c r="I11" i="1"/>
  <c r="K14" i="1" l="1"/>
  <c r="Q13" i="1"/>
  <c r="O10" i="1"/>
  <c r="M10" i="1"/>
  <c r="N9" i="1"/>
  <c r="P9" i="1"/>
  <c r="L11" i="1"/>
  <c r="G13" i="1"/>
  <c r="I12" i="1"/>
  <c r="K15" i="1" l="1"/>
  <c r="Q14" i="1"/>
  <c r="O11" i="1"/>
  <c r="M11" i="1"/>
  <c r="N10" i="1"/>
  <c r="P10" i="1"/>
  <c r="G14" i="1"/>
  <c r="I13" i="1"/>
  <c r="L12" i="1"/>
  <c r="K16" i="1" l="1"/>
  <c r="Q15" i="1"/>
  <c r="O12" i="1"/>
  <c r="M12" i="1"/>
  <c r="N11" i="1"/>
  <c r="P11" i="1"/>
  <c r="I14" i="1"/>
  <c r="G15" i="1"/>
  <c r="L13" i="1"/>
  <c r="K17" i="1" l="1"/>
  <c r="Q16" i="1"/>
  <c r="O13" i="1"/>
  <c r="M13" i="1"/>
  <c r="N12" i="1"/>
  <c r="P12" i="1"/>
  <c r="I15" i="1"/>
  <c r="G16" i="1"/>
  <c r="L14" i="1"/>
  <c r="K18" i="1" l="1"/>
  <c r="Q17" i="1"/>
  <c r="O14" i="1"/>
  <c r="M14" i="1"/>
  <c r="N13" i="1"/>
  <c r="P13" i="1"/>
  <c r="G17" i="1"/>
  <c r="I16" i="1"/>
  <c r="L15" i="1"/>
  <c r="K19" i="1" l="1"/>
  <c r="Q18" i="1"/>
  <c r="O15" i="1"/>
  <c r="M15" i="1"/>
  <c r="N14" i="1"/>
  <c r="P14" i="1"/>
  <c r="I17" i="1"/>
  <c r="G18" i="1"/>
  <c r="L16" i="1"/>
  <c r="K20" i="1" l="1"/>
  <c r="Q19" i="1"/>
  <c r="O16" i="1"/>
  <c r="M16" i="1"/>
  <c r="N15" i="1"/>
  <c r="P15" i="1"/>
  <c r="L17" i="1"/>
  <c r="G19" i="1"/>
  <c r="I18" i="1"/>
  <c r="K21" i="1" l="1"/>
  <c r="Q20" i="1"/>
  <c r="N16" i="1"/>
  <c r="P16" i="1"/>
  <c r="O17" i="1"/>
  <c r="M17" i="1"/>
  <c r="L18" i="1"/>
  <c r="G20" i="1"/>
  <c r="I19" i="1"/>
  <c r="K22" i="1" l="1"/>
  <c r="Q21" i="1"/>
  <c r="P17" i="1"/>
  <c r="N17" i="1"/>
  <c r="O18" i="1"/>
  <c r="M18" i="1"/>
  <c r="L19" i="1"/>
  <c r="I20" i="1"/>
  <c r="G21" i="1"/>
  <c r="I21" i="1" s="1"/>
  <c r="K23" i="1" l="1"/>
  <c r="Q22" i="1"/>
  <c r="L22" i="1"/>
  <c r="M22" i="1" s="1"/>
  <c r="P22" i="1" s="1"/>
  <c r="O19" i="1"/>
  <c r="M19" i="1"/>
  <c r="N18" i="1"/>
  <c r="P18" i="1"/>
  <c r="L20" i="1"/>
  <c r="L21" i="1"/>
  <c r="M21" i="1" s="1"/>
  <c r="K24" i="1" l="1"/>
  <c r="Q23" i="1"/>
  <c r="L23" i="1"/>
  <c r="O20" i="1"/>
  <c r="M20" i="1"/>
  <c r="N21" i="1" s="1"/>
  <c r="N19" i="1"/>
  <c r="P19" i="1"/>
  <c r="P21" i="1"/>
  <c r="N22" i="1"/>
  <c r="O22" i="1"/>
  <c r="O21" i="1"/>
  <c r="M23" i="1" l="1"/>
  <c r="O23" i="1"/>
  <c r="K25" i="1"/>
  <c r="Q24" i="1"/>
  <c r="L24" i="1"/>
  <c r="N20" i="1"/>
  <c r="P20" i="1"/>
  <c r="M24" i="1" l="1"/>
  <c r="O24" i="1"/>
  <c r="K26" i="1"/>
  <c r="Q25" i="1"/>
  <c r="L25" i="1"/>
  <c r="N23" i="1"/>
  <c r="P23" i="1"/>
  <c r="M25" i="1" l="1"/>
  <c r="O25" i="1"/>
  <c r="L26" i="1"/>
  <c r="Q26" i="1"/>
  <c r="P24" i="1"/>
  <c r="N24" i="1"/>
  <c r="Z3" i="1" l="1"/>
  <c r="AA3" i="1" s="1"/>
  <c r="S4" i="1" s="1"/>
  <c r="V4" i="1" s="1"/>
  <c r="M26" i="1"/>
  <c r="N26" i="1" s="1"/>
  <c r="O27" i="1"/>
  <c r="S27" i="1" s="1"/>
  <c r="O26" i="1"/>
  <c r="N25" i="1"/>
  <c r="P25" i="1"/>
  <c r="S5" i="1" l="1"/>
  <c r="U4" i="1"/>
  <c r="W4" i="1"/>
  <c r="X4" i="1" s="1"/>
  <c r="O38" i="1"/>
  <c r="P26" i="1"/>
  <c r="N27" i="1"/>
  <c r="N38" i="1" s="1"/>
  <c r="S8" i="1" l="1"/>
  <c r="U5" i="1"/>
  <c r="V5" i="1"/>
  <c r="U27" i="1"/>
  <c r="W5" i="1"/>
  <c r="X5" i="1" s="1"/>
  <c r="V6" i="1" l="1"/>
  <c r="U6" i="1"/>
  <c r="S9" i="1"/>
  <c r="S11" i="1" s="1"/>
  <c r="S12" i="1" s="1"/>
  <c r="S13" i="1" s="1"/>
  <c r="S14" i="1" s="1"/>
  <c r="S15" i="1" s="1"/>
  <c r="S16" i="1" s="1"/>
  <c r="U7" i="1"/>
  <c r="W6" i="1"/>
  <c r="X6" i="1" s="1"/>
  <c r="V7" i="1"/>
  <c r="S18" i="1" l="1"/>
  <c r="S19" i="1" s="1"/>
  <c r="S20" i="1" s="1"/>
  <c r="S21" i="1" s="1"/>
  <c r="S22" i="1" s="1"/>
  <c r="S23" i="1" s="1"/>
  <c r="U8" i="1"/>
  <c r="W7" i="1"/>
  <c r="X7" i="1" s="1"/>
  <c r="V8" i="1"/>
  <c r="S24" i="1" l="1"/>
  <c r="S25" i="1" s="1"/>
  <c r="U9" i="1"/>
  <c r="W8" i="1"/>
  <c r="X8" i="1" s="1"/>
  <c r="V9" i="1"/>
  <c r="U10" i="1" l="1"/>
  <c r="W9" i="1"/>
  <c r="X9" i="1" s="1"/>
  <c r="V10" i="1"/>
  <c r="U11" i="1" l="1"/>
  <c r="W10" i="1"/>
  <c r="X10" i="1" s="1"/>
  <c r="V11" i="1"/>
  <c r="U12" i="1" l="1"/>
  <c r="W11" i="1"/>
  <c r="X11" i="1" s="1"/>
  <c r="V12" i="1"/>
  <c r="U13" i="1" l="1"/>
  <c r="V13" i="1"/>
  <c r="W12" i="1"/>
  <c r="X12" i="1" s="1"/>
  <c r="U14" i="1" l="1"/>
  <c r="V14" i="1"/>
  <c r="W13" i="1"/>
  <c r="X13" i="1" s="1"/>
  <c r="U15" i="1" l="1"/>
  <c r="W14" i="1"/>
  <c r="X14" i="1" s="1"/>
  <c r="V15" i="1"/>
  <c r="U16" i="1" l="1"/>
  <c r="W15" i="1"/>
  <c r="X15" i="1" s="1"/>
  <c r="V16" i="1"/>
  <c r="U17" i="1" l="1"/>
  <c r="V17" i="1"/>
  <c r="W16" i="1"/>
  <c r="X16" i="1" s="1"/>
  <c r="U18" i="1" l="1"/>
  <c r="V18" i="1"/>
  <c r="W17" i="1"/>
  <c r="X17" i="1" s="1"/>
  <c r="U19" i="1" l="1"/>
  <c r="W18" i="1"/>
  <c r="X18" i="1" s="1"/>
  <c r="V19" i="1"/>
  <c r="U20" i="1" l="1"/>
  <c r="W19" i="1"/>
  <c r="X19" i="1" s="1"/>
  <c r="V20" i="1"/>
  <c r="U21" i="1" l="1"/>
  <c r="V21" i="1"/>
  <c r="W20" i="1"/>
  <c r="X20" i="1" s="1"/>
  <c r="U22" i="1" l="1"/>
  <c r="W21" i="1"/>
  <c r="X21" i="1" s="1"/>
  <c r="V22" i="1"/>
  <c r="U23" i="1" l="1"/>
  <c r="V23" i="1"/>
  <c r="W22" i="1"/>
  <c r="X22" i="1" s="1"/>
  <c r="U24" i="1" l="1"/>
  <c r="W23" i="1"/>
  <c r="X23" i="1" s="1"/>
  <c r="V24" i="1"/>
  <c r="U25" i="1" l="1"/>
  <c r="V25" i="1"/>
  <c r="S26" i="1" s="1"/>
  <c r="W24" i="1"/>
  <c r="X24" i="1" s="1"/>
  <c r="U26" i="1" l="1"/>
  <c r="S38" i="1"/>
  <c r="W25" i="1"/>
  <c r="X25" i="1" s="1"/>
  <c r="V26" i="1"/>
  <c r="V27" i="1" l="1"/>
  <c r="W26" i="1"/>
  <c r="X26" i="1" s="1"/>
  <c r="W27" i="1" l="1"/>
  <c r="X27" i="1" s="1"/>
  <c r="V28" i="1"/>
  <c r="V29" i="1" l="1"/>
  <c r="W28" i="1"/>
  <c r="X28" i="1" s="1"/>
  <c r="W29" i="1" l="1"/>
  <c r="X29" i="1" s="1"/>
  <c r="V30" i="1"/>
  <c r="V31" i="1" l="1"/>
  <c r="W30" i="1"/>
  <c r="X30" i="1" s="1"/>
  <c r="V32" i="1" l="1"/>
  <c r="W31" i="1"/>
  <c r="X31" i="1" s="1"/>
  <c r="V33" i="1" l="1"/>
  <c r="W32" i="1"/>
  <c r="X32" i="1" s="1"/>
  <c r="V34" i="1" l="1"/>
  <c r="W33" i="1"/>
  <c r="X33" i="1" s="1"/>
  <c r="W34" i="1" l="1"/>
  <c r="X34" i="1" s="1"/>
  <c r="V35" i="1"/>
  <c r="V36" i="1" l="1"/>
  <c r="W36" i="1" s="1"/>
  <c r="X36" i="1" s="1"/>
  <c r="W35" i="1"/>
  <c r="X35" i="1" s="1"/>
</calcChain>
</file>

<file path=xl/sharedStrings.xml><?xml version="1.0" encoding="utf-8"?>
<sst xmlns="http://schemas.openxmlformats.org/spreadsheetml/2006/main" count="25" uniqueCount="24">
  <si>
    <t>pph</t>
  </si>
  <si>
    <t>target_headship</t>
  </si>
  <si>
    <t>hh2</t>
  </si>
  <si>
    <t>vr</t>
  </si>
  <si>
    <t>hh1</t>
  </si>
  <si>
    <t>adj_vr</t>
  </si>
  <si>
    <t>adj_pph</t>
  </si>
  <si>
    <t>hu1</t>
  </si>
  <si>
    <t>hh_3</t>
  </si>
  <si>
    <t>yr_id</t>
  </si>
  <si>
    <t>hu1_g</t>
  </si>
  <si>
    <t>hh3_g</t>
  </si>
  <si>
    <t>pph2</t>
  </si>
  <si>
    <t>hu_2</t>
  </si>
  <si>
    <t>vr1</t>
  </si>
  <si>
    <t>vr2</t>
  </si>
  <si>
    <t>vr2_num</t>
  </si>
  <si>
    <t>used in both</t>
  </si>
  <si>
    <t>used in chart 1</t>
  </si>
  <si>
    <t>used in chart 2</t>
  </si>
  <si>
    <t>hp</t>
  </si>
  <si>
    <t>hh</t>
  </si>
  <si>
    <t>hu_g</t>
  </si>
  <si>
    <t>yr_built_during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</si>
</sst>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Sheet1!$N$3:$N$36</c:f>
              <c:numCache>
                <c:formatCode>General</c:formatCode>
                <c:ptCount val="34"/>
                <c:pt idx="0">
                  <c:v>4803</c:v>
                </c:pt>
                <c:pt idx="1">
                  <c:v>7984</c:v>
                </c:pt>
                <c:pt idx="2">
                  <c:v>9201</c:v>
                </c:pt>
                <c:pt idx="3">
                  <c:v>9404</c:v>
                </c:pt>
                <c:pt idx="4">
                  <c:v>9821</c:v>
                </c:pt>
                <c:pt idx="5">
                  <c:v>10282</c:v>
                </c:pt>
                <c:pt idx="6">
                  <c:v>10729</c:v>
                </c:pt>
                <c:pt idx="7">
                  <c:v>11236</c:v>
                </c:pt>
                <c:pt idx="8">
                  <c:v>11437</c:v>
                </c:pt>
                <c:pt idx="9">
                  <c:v>11262</c:v>
                </c:pt>
                <c:pt idx="10">
                  <c:v>11140</c:v>
                </c:pt>
                <c:pt idx="11">
                  <c:v>11050</c:v>
                </c:pt>
                <c:pt idx="12">
                  <c:v>10954</c:v>
                </c:pt>
                <c:pt idx="13">
                  <c:v>10797</c:v>
                </c:pt>
                <c:pt idx="14">
                  <c:v>10649</c:v>
                </c:pt>
                <c:pt idx="15">
                  <c:v>10596</c:v>
                </c:pt>
                <c:pt idx="16">
                  <c:v>10552</c:v>
                </c:pt>
                <c:pt idx="17">
                  <c:v>10475</c:v>
                </c:pt>
                <c:pt idx="18">
                  <c:v>10368</c:v>
                </c:pt>
                <c:pt idx="19">
                  <c:v>4540</c:v>
                </c:pt>
                <c:pt idx="20">
                  <c:v>4324</c:v>
                </c:pt>
                <c:pt idx="21">
                  <c:v>4135</c:v>
                </c:pt>
                <c:pt idx="22">
                  <c:v>3970</c:v>
                </c:pt>
                <c:pt idx="23">
                  <c:v>3726</c:v>
                </c:pt>
                <c:pt idx="24">
                  <c:v>3647</c:v>
                </c:pt>
                <c:pt idx="25">
                  <c:v>3522</c:v>
                </c:pt>
                <c:pt idx="26">
                  <c:v>3372</c:v>
                </c:pt>
                <c:pt idx="27">
                  <c:v>3161</c:v>
                </c:pt>
                <c:pt idx="28">
                  <c:v>2830</c:v>
                </c:pt>
                <c:pt idx="29">
                  <c:v>2495</c:v>
                </c:pt>
                <c:pt idx="30">
                  <c:v>2247</c:v>
                </c:pt>
                <c:pt idx="31">
                  <c:v>1965</c:v>
                </c:pt>
                <c:pt idx="32">
                  <c:v>1764</c:v>
                </c:pt>
                <c:pt idx="33">
                  <c:v>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512-9A61-EC5406ABC2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Sheet1!$O$3:$O$36</c:f>
              <c:numCache>
                <c:formatCode>General</c:formatCode>
                <c:ptCount val="34"/>
                <c:pt idx="0">
                  <c:v>7050</c:v>
                </c:pt>
                <c:pt idx="1">
                  <c:v>9350</c:v>
                </c:pt>
                <c:pt idx="2">
                  <c:v>10610</c:v>
                </c:pt>
                <c:pt idx="3">
                  <c:v>10839</c:v>
                </c:pt>
                <c:pt idx="4">
                  <c:v>11287</c:v>
                </c:pt>
                <c:pt idx="5">
                  <c:v>11783</c:v>
                </c:pt>
                <c:pt idx="6">
                  <c:v>12265</c:v>
                </c:pt>
                <c:pt idx="7">
                  <c:v>12810</c:v>
                </c:pt>
                <c:pt idx="8">
                  <c:v>13044</c:v>
                </c:pt>
                <c:pt idx="9">
                  <c:v>12891</c:v>
                </c:pt>
                <c:pt idx="10">
                  <c:v>12795</c:v>
                </c:pt>
                <c:pt idx="11">
                  <c:v>12729</c:v>
                </c:pt>
                <c:pt idx="12">
                  <c:v>12657</c:v>
                </c:pt>
                <c:pt idx="13">
                  <c:v>12523</c:v>
                </c:pt>
                <c:pt idx="14">
                  <c:v>12397</c:v>
                </c:pt>
                <c:pt idx="15">
                  <c:v>12369</c:v>
                </c:pt>
                <c:pt idx="16">
                  <c:v>12350</c:v>
                </c:pt>
                <c:pt idx="17">
                  <c:v>12298</c:v>
                </c:pt>
                <c:pt idx="18">
                  <c:v>12212</c:v>
                </c:pt>
                <c:pt idx="19">
                  <c:v>6195</c:v>
                </c:pt>
                <c:pt idx="20">
                  <c:v>5984</c:v>
                </c:pt>
                <c:pt idx="21">
                  <c:v>5800</c:v>
                </c:pt>
                <c:pt idx="22">
                  <c:v>5641</c:v>
                </c:pt>
                <c:pt idx="23">
                  <c:v>5399</c:v>
                </c:pt>
                <c:pt idx="24">
                  <c:v>3799</c:v>
                </c:pt>
                <c:pt idx="25">
                  <c:v>3669</c:v>
                </c:pt>
                <c:pt idx="26">
                  <c:v>3513</c:v>
                </c:pt>
                <c:pt idx="27">
                  <c:v>3292</c:v>
                </c:pt>
                <c:pt idx="28">
                  <c:v>2948</c:v>
                </c:pt>
                <c:pt idx="29">
                  <c:v>2599</c:v>
                </c:pt>
                <c:pt idx="30">
                  <c:v>2341</c:v>
                </c:pt>
                <c:pt idx="31">
                  <c:v>2047</c:v>
                </c:pt>
                <c:pt idx="32">
                  <c:v>1837</c:v>
                </c:pt>
                <c:pt idx="33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0-4512-9A61-EC5406A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286096"/>
        <c:axId val="845286424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Sheet1!$P$3:$P$36</c:f>
              <c:numCache>
                <c:formatCode>General</c:formatCode>
                <c:ptCount val="34"/>
                <c:pt idx="0">
                  <c:v>2.8312904564643033</c:v>
                </c:pt>
                <c:pt idx="1">
                  <c:v>2.8208019100149437</c:v>
                </c:pt>
                <c:pt idx="2">
                  <c:v>2.809595309966149</c:v>
                </c:pt>
                <c:pt idx="3">
                  <c:v>2.79838798189052</c:v>
                </c:pt>
                <c:pt idx="4">
                  <c:v>2.7871853585825903</c:v>
                </c:pt>
                <c:pt idx="5">
                  <c:v>2.7759914291229433</c:v>
                </c:pt>
                <c:pt idx="6">
                  <c:v>2.7648011147199165</c:v>
                </c:pt>
                <c:pt idx="7">
                  <c:v>2.7536141447379312</c:v>
                </c:pt>
                <c:pt idx="8">
                  <c:v>2.7424379685917959</c:v>
                </c:pt>
                <c:pt idx="9">
                  <c:v>2.731258230050682</c:v>
                </c:pt>
                <c:pt idx="10">
                  <c:v>2.7200911003287049</c:v>
                </c:pt>
                <c:pt idx="11">
                  <c:v>2.7089228588960874</c:v>
                </c:pt>
                <c:pt idx="12">
                  <c:v>2.6977623717419834</c:v>
                </c:pt>
                <c:pt idx="13">
                  <c:v>2.6866052576261934</c:v>
                </c:pt>
                <c:pt idx="14">
                  <c:v>2.6754511717124418</c:v>
                </c:pt>
                <c:pt idx="15">
                  <c:v>2.6643030783224413</c:v>
                </c:pt>
                <c:pt idx="16">
                  <c:v>2.6531595682401692</c:v>
                </c:pt>
                <c:pt idx="17">
                  <c:v>2.6420210746875998</c:v>
                </c:pt>
                <c:pt idx="18">
                  <c:v>2.6308839790657945</c:v>
                </c:pt>
                <c:pt idx="19">
                  <c:v>2.6310797460904656</c:v>
                </c:pt>
                <c:pt idx="20">
                  <c:v>2.6312781903128584</c:v>
                </c:pt>
                <c:pt idx="21">
                  <c:v>2.6314838201474431</c:v>
                </c:pt>
                <c:pt idx="22">
                  <c:v>2.6316950490012694</c:v>
                </c:pt>
                <c:pt idx="23">
                  <c:v>2.6319088796639876</c:v>
                </c:pt>
                <c:pt idx="24">
                  <c:v>2.631909936165334</c:v>
                </c:pt>
                <c:pt idx="25">
                  <c:v>2.6319102410118544</c:v>
                </c:pt>
                <c:pt idx="26">
                  <c:v>2.6319111231476628</c:v>
                </c:pt>
                <c:pt idx="27">
                  <c:v>2.631910043062148</c:v>
                </c:pt>
                <c:pt idx="28">
                  <c:v>2.631909819279536</c:v>
                </c:pt>
                <c:pt idx="29">
                  <c:v>2.6319115635810459</c:v>
                </c:pt>
                <c:pt idx="30">
                  <c:v>2.6319116327396377</c:v>
                </c:pt>
                <c:pt idx="31">
                  <c:v>2.6319118468387672</c:v>
                </c:pt>
                <c:pt idx="32">
                  <c:v>2.6319120707558366</c:v>
                </c:pt>
                <c:pt idx="33">
                  <c:v>2.6319101627024506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0-4512-9A61-EC5406ABC2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Sheet1!$Q$3:$Q$36</c:f>
              <c:numCache>
                <c:formatCode>General</c:formatCode>
                <c:ptCount val="34"/>
                <c:pt idx="0">
                  <c:v>1.6043404047372145</c:v>
                </c:pt>
                <c:pt idx="1">
                  <c:v>1.7084995175747268</c:v>
                </c:pt>
                <c:pt idx="2">
                  <c:v>1.8126586304122394</c:v>
                </c:pt>
                <c:pt idx="3">
                  <c:v>1.916817743249752</c:v>
                </c:pt>
                <c:pt idx="4">
                  <c:v>2.0209768560872643</c:v>
                </c:pt>
                <c:pt idx="5">
                  <c:v>2.1251359689247766</c:v>
                </c:pt>
                <c:pt idx="6">
                  <c:v>2.229295081762289</c:v>
                </c:pt>
                <c:pt idx="7">
                  <c:v>2.3334541945998017</c:v>
                </c:pt>
                <c:pt idx="8">
                  <c:v>2.4376133074373141</c:v>
                </c:pt>
                <c:pt idx="9">
                  <c:v>2.5417724202748264</c:v>
                </c:pt>
                <c:pt idx="10">
                  <c:v>2.6459315331123392</c:v>
                </c:pt>
                <c:pt idx="11">
                  <c:v>2.7500906459498515</c:v>
                </c:pt>
                <c:pt idx="12">
                  <c:v>2.8542497587873639</c:v>
                </c:pt>
                <c:pt idx="13">
                  <c:v>2.9584088716248762</c:v>
                </c:pt>
                <c:pt idx="14">
                  <c:v>3.0625679844623885</c:v>
                </c:pt>
                <c:pt idx="15">
                  <c:v>3.1667270972999013</c:v>
                </c:pt>
                <c:pt idx="16">
                  <c:v>3.2708862101374137</c:v>
                </c:pt>
                <c:pt idx="17">
                  <c:v>3.375045322974926</c:v>
                </c:pt>
                <c:pt idx="18">
                  <c:v>3.4792044358124388</c:v>
                </c:pt>
                <c:pt idx="19">
                  <c:v>3.5833635486499511</c:v>
                </c:pt>
                <c:pt idx="20">
                  <c:v>3.6875226614874634</c:v>
                </c:pt>
                <c:pt idx="21">
                  <c:v>3.7916817743249758</c:v>
                </c:pt>
                <c:pt idx="22">
                  <c:v>3.8958408871624881</c:v>
                </c:pt>
                <c:pt idx="23">
                  <c:v>4.0000000000000009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0-4512-9A61-EC5406A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489112"/>
        <c:axId val="847492064"/>
      </c:lineChart>
      <c:catAx>
        <c:axId val="8452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6424"/>
        <c:crosses val="autoZero"/>
        <c:auto val="1"/>
        <c:lblAlgn val="ctr"/>
        <c:lblOffset val="100"/>
        <c:noMultiLvlLbl val="0"/>
      </c:catAx>
      <c:valAx>
        <c:axId val="8452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6096"/>
        <c:crosses val="autoZero"/>
        <c:crossBetween val="between"/>
      </c:valAx>
      <c:valAx>
        <c:axId val="84749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112"/>
        <c:crosses val="max"/>
        <c:crossBetween val="between"/>
      </c:valAx>
      <c:catAx>
        <c:axId val="84748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49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Sheet1!$N$3:$N$36</c:f>
              <c:numCache>
                <c:formatCode>General</c:formatCode>
                <c:ptCount val="34"/>
                <c:pt idx="0">
                  <c:v>4803</c:v>
                </c:pt>
                <c:pt idx="1">
                  <c:v>7984</c:v>
                </c:pt>
                <c:pt idx="2">
                  <c:v>9201</c:v>
                </c:pt>
                <c:pt idx="3">
                  <c:v>9404</c:v>
                </c:pt>
                <c:pt idx="4">
                  <c:v>9821</c:v>
                </c:pt>
                <c:pt idx="5">
                  <c:v>10282</c:v>
                </c:pt>
                <c:pt idx="6">
                  <c:v>10729</c:v>
                </c:pt>
                <c:pt idx="7">
                  <c:v>11236</c:v>
                </c:pt>
                <c:pt idx="8">
                  <c:v>11437</c:v>
                </c:pt>
                <c:pt idx="9">
                  <c:v>11262</c:v>
                </c:pt>
                <c:pt idx="10">
                  <c:v>11140</c:v>
                </c:pt>
                <c:pt idx="11">
                  <c:v>11050</c:v>
                </c:pt>
                <c:pt idx="12">
                  <c:v>10954</c:v>
                </c:pt>
                <c:pt idx="13">
                  <c:v>10797</c:v>
                </c:pt>
                <c:pt idx="14">
                  <c:v>10649</c:v>
                </c:pt>
                <c:pt idx="15">
                  <c:v>10596</c:v>
                </c:pt>
                <c:pt idx="16">
                  <c:v>10552</c:v>
                </c:pt>
                <c:pt idx="17">
                  <c:v>10475</c:v>
                </c:pt>
                <c:pt idx="18">
                  <c:v>10368</c:v>
                </c:pt>
                <c:pt idx="19">
                  <c:v>4540</c:v>
                </c:pt>
                <c:pt idx="20">
                  <c:v>4324</c:v>
                </c:pt>
                <c:pt idx="21">
                  <c:v>4135</c:v>
                </c:pt>
                <c:pt idx="22">
                  <c:v>3970</c:v>
                </c:pt>
                <c:pt idx="23">
                  <c:v>3726</c:v>
                </c:pt>
                <c:pt idx="24">
                  <c:v>3647</c:v>
                </c:pt>
                <c:pt idx="25">
                  <c:v>3522</c:v>
                </c:pt>
                <c:pt idx="26">
                  <c:v>3372</c:v>
                </c:pt>
                <c:pt idx="27">
                  <c:v>3161</c:v>
                </c:pt>
                <c:pt idx="28">
                  <c:v>2830</c:v>
                </c:pt>
                <c:pt idx="29">
                  <c:v>2495</c:v>
                </c:pt>
                <c:pt idx="30">
                  <c:v>2247</c:v>
                </c:pt>
                <c:pt idx="31">
                  <c:v>1965</c:v>
                </c:pt>
                <c:pt idx="32">
                  <c:v>1764</c:v>
                </c:pt>
                <c:pt idx="33">
                  <c:v>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4FC-8F30-37E2B06535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Sheet1!$S$3:$S$36</c:f>
              <c:numCache>
                <c:formatCode>General</c:formatCode>
                <c:ptCount val="34"/>
                <c:pt idx="0">
                  <c:v>7050</c:v>
                </c:pt>
                <c:pt idx="1">
                  <c:v>8445</c:v>
                </c:pt>
                <c:pt idx="2">
                  <c:v>9840</c:v>
                </c:pt>
                <c:pt idx="3">
                  <c:v>10770</c:v>
                </c:pt>
                <c:pt idx="4">
                  <c:v>11700</c:v>
                </c:pt>
                <c:pt idx="5">
                  <c:v>12165</c:v>
                </c:pt>
                <c:pt idx="6">
                  <c:v>12630</c:v>
                </c:pt>
                <c:pt idx="7">
                  <c:v>12630</c:v>
                </c:pt>
                <c:pt idx="8">
                  <c:v>12630</c:v>
                </c:pt>
                <c:pt idx="9">
                  <c:v>12630</c:v>
                </c:pt>
                <c:pt idx="10">
                  <c:v>12630</c:v>
                </c:pt>
                <c:pt idx="11">
                  <c:v>12630</c:v>
                </c:pt>
                <c:pt idx="12">
                  <c:v>12630</c:v>
                </c:pt>
                <c:pt idx="13">
                  <c:v>12630</c:v>
                </c:pt>
                <c:pt idx="14">
                  <c:v>12630</c:v>
                </c:pt>
                <c:pt idx="15">
                  <c:v>12165</c:v>
                </c:pt>
                <c:pt idx="16">
                  <c:v>11700</c:v>
                </c:pt>
                <c:pt idx="17">
                  <c:v>11235</c:v>
                </c:pt>
                <c:pt idx="18">
                  <c:v>10770</c:v>
                </c:pt>
                <c:pt idx="19">
                  <c:v>9375</c:v>
                </c:pt>
                <c:pt idx="20">
                  <c:v>7980</c:v>
                </c:pt>
                <c:pt idx="21">
                  <c:v>6585</c:v>
                </c:pt>
                <c:pt idx="22">
                  <c:v>5190</c:v>
                </c:pt>
                <c:pt idx="23">
                  <c:v>4638</c:v>
                </c:pt>
                <c:pt idx="24">
                  <c:v>3799</c:v>
                </c:pt>
                <c:pt idx="25">
                  <c:v>3669</c:v>
                </c:pt>
                <c:pt idx="26">
                  <c:v>3513</c:v>
                </c:pt>
                <c:pt idx="27">
                  <c:v>3292</c:v>
                </c:pt>
                <c:pt idx="28">
                  <c:v>2948</c:v>
                </c:pt>
                <c:pt idx="29">
                  <c:v>2599</c:v>
                </c:pt>
                <c:pt idx="30">
                  <c:v>2341</c:v>
                </c:pt>
                <c:pt idx="31">
                  <c:v>2047</c:v>
                </c:pt>
                <c:pt idx="32">
                  <c:v>1837</c:v>
                </c:pt>
                <c:pt idx="33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A-44FC-8F30-37E2B065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646920"/>
        <c:axId val="84864921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Sheet1!$P$3:$P$36</c:f>
              <c:numCache>
                <c:formatCode>General</c:formatCode>
                <c:ptCount val="34"/>
                <c:pt idx="0">
                  <c:v>2.8312904564643033</c:v>
                </c:pt>
                <c:pt idx="1">
                  <c:v>2.8208019100149437</c:v>
                </c:pt>
                <c:pt idx="2">
                  <c:v>2.809595309966149</c:v>
                </c:pt>
                <c:pt idx="3">
                  <c:v>2.79838798189052</c:v>
                </c:pt>
                <c:pt idx="4">
                  <c:v>2.7871853585825903</c:v>
                </c:pt>
                <c:pt idx="5">
                  <c:v>2.7759914291229433</c:v>
                </c:pt>
                <c:pt idx="6">
                  <c:v>2.7648011147199165</c:v>
                </c:pt>
                <c:pt idx="7">
                  <c:v>2.7536141447379312</c:v>
                </c:pt>
                <c:pt idx="8">
                  <c:v>2.7424379685917959</c:v>
                </c:pt>
                <c:pt idx="9">
                  <c:v>2.731258230050682</c:v>
                </c:pt>
                <c:pt idx="10">
                  <c:v>2.7200911003287049</c:v>
                </c:pt>
                <c:pt idx="11">
                  <c:v>2.7089228588960874</c:v>
                </c:pt>
                <c:pt idx="12">
                  <c:v>2.6977623717419834</c:v>
                </c:pt>
                <c:pt idx="13">
                  <c:v>2.6866052576261934</c:v>
                </c:pt>
                <c:pt idx="14">
                  <c:v>2.6754511717124418</c:v>
                </c:pt>
                <c:pt idx="15">
                  <c:v>2.6643030783224413</c:v>
                </c:pt>
                <c:pt idx="16">
                  <c:v>2.6531595682401692</c:v>
                </c:pt>
                <c:pt idx="17">
                  <c:v>2.6420210746875998</c:v>
                </c:pt>
                <c:pt idx="18">
                  <c:v>2.6308839790657945</c:v>
                </c:pt>
                <c:pt idx="19">
                  <c:v>2.6310797460904656</c:v>
                </c:pt>
                <c:pt idx="20">
                  <c:v>2.6312781903128584</c:v>
                </c:pt>
                <c:pt idx="21">
                  <c:v>2.6314838201474431</c:v>
                </c:pt>
                <c:pt idx="22">
                  <c:v>2.6316950490012694</c:v>
                </c:pt>
                <c:pt idx="23">
                  <c:v>2.6319088796639876</c:v>
                </c:pt>
                <c:pt idx="24">
                  <c:v>2.631909936165334</c:v>
                </c:pt>
                <c:pt idx="25">
                  <c:v>2.6319102410118544</c:v>
                </c:pt>
                <c:pt idx="26">
                  <c:v>2.6319111231476628</c:v>
                </c:pt>
                <c:pt idx="27">
                  <c:v>2.631910043062148</c:v>
                </c:pt>
                <c:pt idx="28">
                  <c:v>2.631909819279536</c:v>
                </c:pt>
                <c:pt idx="29">
                  <c:v>2.6319115635810459</c:v>
                </c:pt>
                <c:pt idx="30">
                  <c:v>2.6319116327396377</c:v>
                </c:pt>
                <c:pt idx="31">
                  <c:v>2.6319118468387672</c:v>
                </c:pt>
                <c:pt idx="32">
                  <c:v>2.6319120707558366</c:v>
                </c:pt>
                <c:pt idx="33">
                  <c:v>2.6319101627024506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A-44FC-8F30-37E2B06535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Sheet1!$B$3:$B$36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Sheet1!$X$3:$X$36</c:f>
              <c:numCache>
                <c:formatCode>General</c:formatCode>
                <c:ptCount val="34"/>
                <c:pt idx="0">
                  <c:v>1.6043404047372163</c:v>
                </c:pt>
                <c:pt idx="1">
                  <c:v>1.6322412867989282</c:v>
                </c:pt>
                <c:pt idx="2">
                  <c:v>1.6729025820259444</c:v>
                </c:pt>
                <c:pt idx="3">
                  <c:v>1.7727796457135927</c:v>
                </c:pt>
                <c:pt idx="4">
                  <c:v>1.9121959519194522</c:v>
                </c:pt>
                <c:pt idx="5">
                  <c:v>2.048461259642671</c:v>
                </c:pt>
                <c:pt idx="6">
                  <c:v>2.182658200024024</c:v>
                </c:pt>
                <c:pt idx="7">
                  <c:v>2.2731077722411523</c:v>
                </c:pt>
                <c:pt idx="8">
                  <c:v>2.3456358187828599</c:v>
                </c:pt>
                <c:pt idx="9">
                  <c:v>2.4305822507099699</c:v>
                </c:pt>
                <c:pt idx="10">
                  <c:v>2.5234186845671713</c:v>
                </c:pt>
                <c:pt idx="11">
                  <c:v>2.6214262902575345</c:v>
                </c:pt>
                <c:pt idx="12">
                  <c:v>2.724915990990818</c:v>
                </c:pt>
                <c:pt idx="13">
                  <c:v>2.8383781958903911</c:v>
                </c:pt>
                <c:pt idx="14">
                  <c:v>2.960848354836835</c:v>
                </c:pt>
                <c:pt idx="15">
                  <c:v>3.0512614922497434</c:v>
                </c:pt>
                <c:pt idx="16">
                  <c:v>3.109911261907869</c:v>
                </c:pt>
                <c:pt idx="17">
                  <c:v>3.1401042559027239</c:v>
                </c:pt>
                <c:pt idx="18">
                  <c:v>3.1447596215928728</c:v>
                </c:pt>
                <c:pt idx="19">
                  <c:v>3.4737418735888377</c:v>
                </c:pt>
                <c:pt idx="20">
                  <c:v>3.7171625188754285</c:v>
                </c:pt>
                <c:pt idx="21">
                  <c:v>3.8752847523326923</c:v>
                </c:pt>
                <c:pt idx="22">
                  <c:v>3.9480705774944407</c:v>
                </c:pt>
                <c:pt idx="23">
                  <c:v>3.9999686712553788</c:v>
                </c:pt>
                <c:pt idx="24">
                  <c:v>3.9999715961541193</c:v>
                </c:pt>
                <c:pt idx="25">
                  <c:v>3.9999886679854297</c:v>
                </c:pt>
                <c:pt idx="26">
                  <c:v>4.0000226077790542</c:v>
                </c:pt>
                <c:pt idx="27">
                  <c:v>3.9999746252644961</c:v>
                </c:pt>
                <c:pt idx="28">
                  <c:v>3.9999803050189846</c:v>
                </c:pt>
                <c:pt idx="29">
                  <c:v>3.9999831493925706</c:v>
                </c:pt>
                <c:pt idx="30">
                  <c:v>4.0000084114783032</c:v>
                </c:pt>
                <c:pt idx="31">
                  <c:v>4.0000167988526378</c:v>
                </c:pt>
                <c:pt idx="32">
                  <c:v>3.9999832227197927</c:v>
                </c:pt>
                <c:pt idx="33">
                  <c:v>3.9999972069496681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A-44FC-8F30-37E2B065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136"/>
        <c:axId val="663257568"/>
      </c:lineChart>
      <c:catAx>
        <c:axId val="8486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216"/>
        <c:crosses val="autoZero"/>
        <c:auto val="1"/>
        <c:lblAlgn val="ctr"/>
        <c:lblOffset val="100"/>
        <c:noMultiLvlLbl val="0"/>
      </c:catAx>
      <c:valAx>
        <c:axId val="8486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6920"/>
        <c:crosses val="autoZero"/>
        <c:crossBetween val="between"/>
      </c:valAx>
      <c:valAx>
        <c:axId val="66325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0136"/>
        <c:crosses val="max"/>
        <c:crossBetween val="between"/>
      </c:valAx>
      <c:catAx>
        <c:axId val="621900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25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701D41-9146-421F-BD0A-6F7A19630CB4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0DB75D-2DB6-4912-ADEE-6078BEFD994C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718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F0A1C-FD18-4FAE-82A2-DA91A54EEF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74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F54C-D401-4A1F-9750-29D2824C3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cioec/Currwent_projects/XPEF25/input_data/HH_Initial_Estim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H_Initial_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_HH"/>
    </sheetNames>
    <sheetDataSet>
      <sheetData sheetId="0">
        <row r="1">
          <cell r="A1" t="str">
            <v>yr</v>
          </cell>
        </row>
        <row r="2">
          <cell r="A2">
            <v>2017</v>
          </cell>
        </row>
        <row r="3">
          <cell r="A3">
            <v>2018</v>
          </cell>
        </row>
        <row r="4">
          <cell r="A4">
            <v>2019</v>
          </cell>
        </row>
        <row r="5">
          <cell r="A5">
            <v>2020</v>
          </cell>
        </row>
        <row r="6">
          <cell r="A6">
            <v>2021</v>
          </cell>
        </row>
        <row r="7">
          <cell r="A7">
            <v>2022</v>
          </cell>
        </row>
        <row r="8">
          <cell r="A8">
            <v>2023</v>
          </cell>
        </row>
        <row r="9">
          <cell r="A9">
            <v>2024</v>
          </cell>
        </row>
        <row r="10">
          <cell r="A10">
            <v>2025</v>
          </cell>
        </row>
        <row r="11">
          <cell r="A11">
            <v>2026</v>
          </cell>
        </row>
        <row r="12">
          <cell r="A12">
            <v>2027</v>
          </cell>
        </row>
        <row r="13">
          <cell r="A13">
            <v>2028</v>
          </cell>
        </row>
        <row r="14">
          <cell r="A14">
            <v>2029</v>
          </cell>
        </row>
        <row r="15">
          <cell r="A15">
            <v>2030</v>
          </cell>
        </row>
        <row r="16">
          <cell r="A16">
            <v>2031</v>
          </cell>
        </row>
        <row r="17">
          <cell r="A17">
            <v>2032</v>
          </cell>
        </row>
        <row r="18">
          <cell r="A18">
            <v>2033</v>
          </cell>
        </row>
        <row r="19">
          <cell r="A19">
            <v>2034</v>
          </cell>
        </row>
        <row r="20">
          <cell r="A20">
            <v>2035</v>
          </cell>
        </row>
        <row r="21">
          <cell r="A21">
            <v>2036</v>
          </cell>
        </row>
        <row r="22">
          <cell r="A22">
            <v>2037</v>
          </cell>
        </row>
        <row r="23">
          <cell r="A23">
            <v>2038</v>
          </cell>
        </row>
        <row r="24">
          <cell r="A24">
            <v>2039</v>
          </cell>
        </row>
        <row r="25">
          <cell r="A25">
            <v>2040</v>
          </cell>
        </row>
        <row r="26">
          <cell r="A26">
            <v>2041</v>
          </cell>
        </row>
        <row r="27">
          <cell r="A27">
            <v>2042</v>
          </cell>
        </row>
        <row r="28">
          <cell r="A28">
            <v>2043</v>
          </cell>
        </row>
        <row r="29">
          <cell r="A29">
            <v>2044</v>
          </cell>
        </row>
        <row r="30">
          <cell r="A30">
            <v>2045</v>
          </cell>
        </row>
        <row r="31">
          <cell r="A31">
            <v>2046</v>
          </cell>
        </row>
        <row r="32">
          <cell r="A32">
            <v>2047</v>
          </cell>
        </row>
        <row r="33">
          <cell r="A33">
            <v>2048</v>
          </cell>
        </row>
        <row r="34">
          <cell r="A34">
            <v>2049</v>
          </cell>
        </row>
        <row r="35">
          <cell r="A35">
            <v>2050</v>
          </cell>
        </row>
        <row r="36">
          <cell r="A36">
            <v>2051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_HH"/>
    </sheetNames>
    <sheetDataSet>
      <sheetData sheetId="0">
        <row r="2">
          <cell r="B2">
            <v>3203210</v>
          </cell>
          <cell r="C2">
            <v>1134848</v>
          </cell>
        </row>
        <row r="3">
          <cell r="B3">
            <v>3226683</v>
          </cell>
          <cell r="C3">
            <v>1139651</v>
          </cell>
        </row>
        <row r="4">
          <cell r="B4">
            <v>3237251</v>
          </cell>
          <cell r="C4">
            <v>1183680</v>
          </cell>
        </row>
        <row r="5">
          <cell r="B5">
            <v>3250241</v>
          </cell>
          <cell r="C5">
            <v>1190833</v>
          </cell>
        </row>
        <row r="6">
          <cell r="B6">
            <v>3263592</v>
          </cell>
          <cell r="C6">
            <v>1197179</v>
          </cell>
        </row>
        <row r="7">
          <cell r="B7">
            <v>3277900</v>
          </cell>
          <cell r="C7">
            <v>1203590</v>
          </cell>
        </row>
        <row r="8">
          <cell r="B8">
            <v>3293278</v>
          </cell>
          <cell r="C8">
            <v>1210537</v>
          </cell>
        </row>
        <row r="9">
          <cell r="B9">
            <v>3309666</v>
          </cell>
          <cell r="C9">
            <v>1218264</v>
          </cell>
        </row>
        <row r="10">
          <cell r="B10">
            <v>3327214</v>
          </cell>
          <cell r="C10">
            <v>1226831</v>
          </cell>
        </row>
        <row r="11">
          <cell r="B11">
            <v>3345075</v>
          </cell>
          <cell r="C11">
            <v>1235774</v>
          </cell>
        </row>
        <row r="12">
          <cell r="B12">
            <v>3362198</v>
          </cell>
          <cell r="C12">
            <v>1244885</v>
          </cell>
        </row>
        <row r="13">
          <cell r="B13">
            <v>3378753</v>
          </cell>
          <cell r="C13">
            <v>1254273</v>
          </cell>
        </row>
        <row r="14">
          <cell r="B14">
            <v>3394814</v>
          </cell>
          <cell r="C14">
            <v>1264086</v>
          </cell>
        </row>
        <row r="15">
          <cell r="B15">
            <v>3410379</v>
          </cell>
          <cell r="C15">
            <v>1274308</v>
          </cell>
        </row>
        <row r="16">
          <cell r="B16">
            <v>3425282</v>
          </cell>
          <cell r="C16">
            <v>1284568</v>
          </cell>
        </row>
        <row r="17">
          <cell r="B17">
            <v>3439552</v>
          </cell>
          <cell r="C17">
            <v>1294593</v>
          </cell>
        </row>
        <row r="18">
          <cell r="B18">
            <v>3453451</v>
          </cell>
          <cell r="C18">
            <v>1304252</v>
          </cell>
        </row>
        <row r="19">
          <cell r="B19">
            <v>3467003</v>
          </cell>
          <cell r="C19">
            <v>1313322</v>
          </cell>
        </row>
        <row r="20">
          <cell r="B20">
            <v>3480123</v>
          </cell>
          <cell r="C20">
            <v>1321827</v>
          </cell>
        </row>
        <row r="21">
          <cell r="B21">
            <v>3492730</v>
          </cell>
          <cell r="C21">
            <v>1330266</v>
          </cell>
        </row>
        <row r="22">
          <cell r="B22">
            <v>3504935</v>
          </cell>
          <cell r="C22">
            <v>1338329</v>
          </cell>
        </row>
        <row r="23">
          <cell r="B23">
            <v>3516577</v>
          </cell>
          <cell r="C23">
            <v>1345741</v>
          </cell>
        </row>
        <row r="24">
          <cell r="B24">
            <v>3527733</v>
          </cell>
          <cell r="C24">
            <v>1352795</v>
          </cell>
        </row>
        <row r="25">
          <cell r="B25">
            <v>3538464</v>
          </cell>
          <cell r="C25">
            <v>1359610</v>
          </cell>
        </row>
        <row r="26">
          <cell r="B26">
            <v>3548558</v>
          </cell>
          <cell r="C26">
            <v>1366059</v>
          </cell>
        </row>
        <row r="27">
          <cell r="B27">
            <v>3558158</v>
          </cell>
          <cell r="C27">
            <v>1371680</v>
          </cell>
        </row>
        <row r="28">
          <cell r="B28">
            <v>3567428</v>
          </cell>
          <cell r="C28">
            <v>1376434</v>
          </cell>
        </row>
        <row r="29">
          <cell r="B29">
            <v>3576304</v>
          </cell>
          <cell r="C29">
            <v>1380128</v>
          </cell>
        </row>
        <row r="30">
          <cell r="B30">
            <v>3584622</v>
          </cell>
          <cell r="C30">
            <v>1383386</v>
          </cell>
        </row>
        <row r="31">
          <cell r="B31">
            <v>3592070</v>
          </cell>
          <cell r="C31">
            <v>1386679</v>
          </cell>
        </row>
        <row r="32">
          <cell r="B32">
            <v>3598639</v>
          </cell>
          <cell r="C32">
            <v>1389676</v>
          </cell>
        </row>
        <row r="33">
          <cell r="B33">
            <v>3604553</v>
          </cell>
          <cell r="C33">
            <v>1392309</v>
          </cell>
        </row>
        <row r="34">
          <cell r="B34">
            <v>3609725</v>
          </cell>
          <cell r="C34">
            <v>1394396</v>
          </cell>
        </row>
        <row r="35">
          <cell r="B35">
            <v>3614368</v>
          </cell>
          <cell r="C35">
            <v>1396196</v>
          </cell>
        </row>
        <row r="36">
          <cell r="B36">
            <v>3618458</v>
          </cell>
          <cell r="C36">
            <v>1397660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E24-6EF1-46FC-826C-AE2702D2DADA}">
  <dimension ref="A1:AA42"/>
  <sheetViews>
    <sheetView tabSelected="1" workbookViewId="0">
      <selection activeCell="S36" sqref="S36"/>
    </sheetView>
  </sheetViews>
  <sheetFormatPr defaultRowHeight="15" x14ac:dyDescent="0.25"/>
  <cols>
    <col min="6" max="6" width="15.5703125" bestFit="1" customWidth="1"/>
    <col min="7" max="7" width="15.5703125" customWidth="1"/>
    <col min="10" max="10" width="9.140625" style="1"/>
    <col min="11" max="11" width="7.140625" style="1" bestFit="1" customWidth="1"/>
    <col min="18" max="18" width="9.140625" style="6"/>
    <col min="23" max="23" width="9.140625" style="1"/>
  </cols>
  <sheetData>
    <row r="1" spans="1:27" x14ac:dyDescent="0.25">
      <c r="A1" t="str">
        <f>[1]HP_HH!A1</f>
        <v>yr</v>
      </c>
      <c r="B1" t="s">
        <v>9</v>
      </c>
      <c r="C1" t="s">
        <v>20</v>
      </c>
      <c r="D1" t="s">
        <v>21</v>
      </c>
      <c r="E1" t="s">
        <v>0</v>
      </c>
      <c r="F1" t="s">
        <v>1</v>
      </c>
      <c r="G1" t="s">
        <v>6</v>
      </c>
      <c r="H1" t="s">
        <v>4</v>
      </c>
      <c r="I1" t="s">
        <v>2</v>
      </c>
      <c r="J1" s="1" t="s">
        <v>3</v>
      </c>
      <c r="K1" s="1" t="s">
        <v>5</v>
      </c>
      <c r="L1" t="s">
        <v>7</v>
      </c>
      <c r="M1" t="s">
        <v>8</v>
      </c>
      <c r="N1" t="s">
        <v>11</v>
      </c>
      <c r="O1" t="s">
        <v>10</v>
      </c>
      <c r="P1" t="s">
        <v>12</v>
      </c>
      <c r="Q1" t="s">
        <v>14</v>
      </c>
      <c r="R1" s="6" t="s">
        <v>23</v>
      </c>
      <c r="S1" t="s">
        <v>22</v>
      </c>
      <c r="T1" t="s">
        <v>2</v>
      </c>
      <c r="V1" t="s">
        <v>13</v>
      </c>
      <c r="W1" s="1" t="s">
        <v>15</v>
      </c>
      <c r="X1" t="s">
        <v>16</v>
      </c>
    </row>
    <row r="2" spans="1:27" x14ac:dyDescent="0.25">
      <c r="A2">
        <f>[1]HP_HH!A2</f>
        <v>2017</v>
      </c>
      <c r="B2">
        <f t="shared" ref="B2:B36" si="0">A2-1</f>
        <v>2016</v>
      </c>
      <c r="C2" s="5">
        <f>[2]HP_HH!B2</f>
        <v>3203210</v>
      </c>
      <c r="D2" s="5">
        <f>[2]HP_HH!C2</f>
        <v>1134848</v>
      </c>
      <c r="E2">
        <f>C2/D2</f>
        <v>2.8225894569140535</v>
      </c>
      <c r="G2">
        <f>E2</f>
        <v>2.8225894569140535</v>
      </c>
      <c r="H2">
        <f>IF(E2&lt;=F$21,ROUND(C2/F$21,0),ROUND(C2/E2,0))</f>
        <v>1134848</v>
      </c>
      <c r="I2">
        <f>ROUND(C2/G2,0)</f>
        <v>1134848</v>
      </c>
      <c r="J2" s="1">
        <f>1-(H2/L2)</f>
        <v>1.4189750891039909E-2</v>
      </c>
      <c r="L2">
        <v>1151183</v>
      </c>
      <c r="M2">
        <f t="shared" ref="M2:M36" si="1">ROUND(MIN(I2,L2*(1-K2)),0)</f>
        <v>1134848</v>
      </c>
      <c r="P2">
        <f t="shared" ref="P2:P36" si="2">C2/M2</f>
        <v>2.8225894569140535</v>
      </c>
      <c r="R2" s="6">
        <f t="shared" ref="R2:R36" si="3">B2</f>
        <v>2016</v>
      </c>
      <c r="T2">
        <f>M2</f>
        <v>1134848</v>
      </c>
      <c r="V2">
        <f>L2</f>
        <v>1151183</v>
      </c>
      <c r="W2" s="1">
        <f t="shared" ref="W2:W36" si="4">(V2-M2)/V2</f>
        <v>1.4189750891039913E-2</v>
      </c>
      <c r="X2">
        <f>W2*100</f>
        <v>1.4189750891039914</v>
      </c>
    </row>
    <row r="3" spans="1:27" x14ac:dyDescent="0.25">
      <c r="A3">
        <f>[1]HP_HH!A3</f>
        <v>2018</v>
      </c>
      <c r="B3">
        <f t="shared" si="0"/>
        <v>2017</v>
      </c>
      <c r="C3" s="5">
        <f>[2]HP_HH!B3</f>
        <v>3226683</v>
      </c>
      <c r="D3" s="5">
        <f>[2]HP_HH!C3</f>
        <v>1139651</v>
      </c>
      <c r="E3">
        <f t="shared" ref="E3:E36" si="5">C3/D3</f>
        <v>2.8312904564643033</v>
      </c>
      <c r="G3">
        <f>E3</f>
        <v>2.8312904564643033</v>
      </c>
      <c r="H3">
        <f t="shared" ref="H3:H36" si="6">IF(E3&lt;=F$21,ROUND(C3/F$21,0),ROUND(C3/E3,0))</f>
        <v>1139651</v>
      </c>
      <c r="I3">
        <f t="shared" ref="I3:I36" si="7">ROUND(C3/G3,0)</f>
        <v>1139651</v>
      </c>
      <c r="J3" s="1">
        <f>1-(H3/L3)</f>
        <v>1.6043404047372145E-2</v>
      </c>
      <c r="K3" s="1">
        <f>J3</f>
        <v>1.6043404047372145E-2</v>
      </c>
      <c r="L3">
        <v>1158233</v>
      </c>
      <c r="M3">
        <f t="shared" si="1"/>
        <v>1139651</v>
      </c>
      <c r="N3" s="4">
        <f>M3-M2</f>
        <v>4803</v>
      </c>
      <c r="O3" s="2">
        <f t="shared" ref="O3:O36" si="8">L3-L2</f>
        <v>7050</v>
      </c>
      <c r="P3" s="4">
        <f t="shared" si="2"/>
        <v>2.8312904564643033</v>
      </c>
      <c r="Q3" s="2">
        <f>K3*100</f>
        <v>1.6043404047372145</v>
      </c>
      <c r="R3" s="6">
        <f t="shared" si="3"/>
        <v>2017</v>
      </c>
      <c r="S3" s="3">
        <f>O3</f>
        <v>7050</v>
      </c>
      <c r="T3">
        <f t="shared" ref="T3:T36" si="9">M3</f>
        <v>1139651</v>
      </c>
      <c r="U3" t="b">
        <f t="shared" ref="U3:U36" si="10">IF(S3&gt;N3,TRUE,FALSE)</f>
        <v>1</v>
      </c>
      <c r="V3">
        <f>V2+S3</f>
        <v>1158233</v>
      </c>
      <c r="W3" s="1">
        <f t="shared" si="4"/>
        <v>1.6043404047372162E-2</v>
      </c>
      <c r="X3" s="3">
        <f t="shared" ref="X3:X36" si="11">W3*100</f>
        <v>1.6043404047372163</v>
      </c>
      <c r="Z3">
        <f>ROUND((L26-L3)/(A26-A3),0)</f>
        <v>10706</v>
      </c>
      <c r="AA3">
        <f>ROUND(Z3/(A26-A3),0)</f>
        <v>465</v>
      </c>
    </row>
    <row r="4" spans="1:27" x14ac:dyDescent="0.25">
      <c r="A4">
        <f>[1]HP_HH!A4</f>
        <v>2019</v>
      </c>
      <c r="B4">
        <f t="shared" si="0"/>
        <v>2018</v>
      </c>
      <c r="C4" s="5">
        <f>[2]HP_HH!B4</f>
        <v>3237251</v>
      </c>
      <c r="D4" s="5">
        <f>[2]HP_HH!C4</f>
        <v>1183680</v>
      </c>
      <c r="E4">
        <f t="shared" si="5"/>
        <v>2.7349038591511219</v>
      </c>
      <c r="G4">
        <f>G3+(F$21-E$3)/(A$21-A$3)</f>
        <v>2.8199798755496199</v>
      </c>
      <c r="H4">
        <f t="shared" si="6"/>
        <v>1183680</v>
      </c>
      <c r="I4">
        <f t="shared" si="7"/>
        <v>1147970</v>
      </c>
      <c r="K4" s="1">
        <f t="shared" ref="K4:K26" si="12">K3+(J$26-J$3)/(A$26-A$3)</f>
        <v>1.708499517574727E-2</v>
      </c>
      <c r="L4">
        <f t="shared" ref="L4:L36" si="13">ROUND(I4*(1+K4),0)</f>
        <v>1167583</v>
      </c>
      <c r="M4">
        <f t="shared" si="1"/>
        <v>1147635</v>
      </c>
      <c r="N4" s="4">
        <f t="shared" ref="N4:N36" si="14">M4-M3</f>
        <v>7984</v>
      </c>
      <c r="O4" s="2">
        <f t="shared" si="8"/>
        <v>9350</v>
      </c>
      <c r="P4" s="4">
        <f t="shared" si="2"/>
        <v>2.8208019100149437</v>
      </c>
      <c r="Q4" s="2">
        <f t="shared" ref="Q4:Q36" si="15">K4*100</f>
        <v>1.7084995175747268</v>
      </c>
      <c r="R4" s="6">
        <f t="shared" si="3"/>
        <v>2018</v>
      </c>
      <c r="S4" s="3">
        <f>S3+AA$3*3</f>
        <v>8445</v>
      </c>
      <c r="T4">
        <f t="shared" si="9"/>
        <v>1147635</v>
      </c>
      <c r="U4" t="b">
        <f t="shared" si="10"/>
        <v>1</v>
      </c>
      <c r="V4">
        <f t="shared" ref="V4:V36" si="16">V3+S4</f>
        <v>1166678</v>
      </c>
      <c r="W4" s="1">
        <f t="shared" si="4"/>
        <v>1.6322412867989283E-2</v>
      </c>
      <c r="X4" s="3">
        <f t="shared" si="11"/>
        <v>1.6322412867989282</v>
      </c>
    </row>
    <row r="5" spans="1:27" x14ac:dyDescent="0.25">
      <c r="A5">
        <f>[1]HP_HH!A5</f>
        <v>2020</v>
      </c>
      <c r="B5">
        <f t="shared" si="0"/>
        <v>2019</v>
      </c>
      <c r="C5" s="5">
        <f>[2]HP_HH!B5</f>
        <v>3250241</v>
      </c>
      <c r="D5" s="5">
        <f>[2]HP_HH!C5</f>
        <v>1190833</v>
      </c>
      <c r="E5">
        <f t="shared" si="5"/>
        <v>2.7293843889109555</v>
      </c>
      <c r="G5">
        <f t="shared" ref="G5:G21" si="17">G4+(F$21-E$3)/(A$21-A$3)</f>
        <v>2.8086692946349365</v>
      </c>
      <c r="H5">
        <f t="shared" si="6"/>
        <v>1190833</v>
      </c>
      <c r="I5">
        <f t="shared" si="7"/>
        <v>1157217</v>
      </c>
      <c r="K5" s="1">
        <f t="shared" si="12"/>
        <v>1.8126586304122394E-2</v>
      </c>
      <c r="L5">
        <f t="shared" si="13"/>
        <v>1178193</v>
      </c>
      <c r="M5">
        <f t="shared" si="1"/>
        <v>1156836</v>
      </c>
      <c r="N5" s="4">
        <f t="shared" si="14"/>
        <v>9201</v>
      </c>
      <c r="O5" s="2">
        <f t="shared" si="8"/>
        <v>10610</v>
      </c>
      <c r="P5" s="4">
        <f t="shared" si="2"/>
        <v>2.809595309966149</v>
      </c>
      <c r="Q5" s="2">
        <f t="shared" si="15"/>
        <v>1.8126586304122394</v>
      </c>
      <c r="R5" s="6">
        <f t="shared" si="3"/>
        <v>2019</v>
      </c>
      <c r="S5" s="3">
        <f>S4+AA$3*3</f>
        <v>9840</v>
      </c>
      <c r="T5">
        <f t="shared" si="9"/>
        <v>1156836</v>
      </c>
      <c r="U5" t="b">
        <f t="shared" si="10"/>
        <v>1</v>
      </c>
      <c r="V5">
        <f t="shared" si="16"/>
        <v>1176518</v>
      </c>
      <c r="W5" s="1">
        <f t="shared" si="4"/>
        <v>1.6729025820259445E-2</v>
      </c>
      <c r="X5" s="3">
        <f t="shared" si="11"/>
        <v>1.6729025820259444</v>
      </c>
    </row>
    <row r="6" spans="1:27" x14ac:dyDescent="0.25">
      <c r="A6">
        <f>[1]HP_HH!A6</f>
        <v>2021</v>
      </c>
      <c r="B6">
        <f t="shared" si="0"/>
        <v>2020</v>
      </c>
      <c r="C6" s="5">
        <f>[2]HP_HH!B6</f>
        <v>3263592</v>
      </c>
      <c r="D6" s="5">
        <f>[2]HP_HH!C6</f>
        <v>1197179</v>
      </c>
      <c r="E6">
        <f t="shared" si="5"/>
        <v>2.7260685327758005</v>
      </c>
      <c r="G6">
        <f t="shared" si="17"/>
        <v>2.7973587137202531</v>
      </c>
      <c r="H6">
        <f t="shared" si="6"/>
        <v>1197179</v>
      </c>
      <c r="I6">
        <f t="shared" si="7"/>
        <v>1166669</v>
      </c>
      <c r="K6" s="1">
        <f t="shared" si="12"/>
        <v>1.9168177432497518E-2</v>
      </c>
      <c r="L6">
        <f t="shared" si="13"/>
        <v>1189032</v>
      </c>
      <c r="M6">
        <f t="shared" si="1"/>
        <v>1166240</v>
      </c>
      <c r="N6" s="4">
        <f t="shared" si="14"/>
        <v>9404</v>
      </c>
      <c r="O6" s="2">
        <f t="shared" si="8"/>
        <v>10839</v>
      </c>
      <c r="P6" s="4">
        <f t="shared" si="2"/>
        <v>2.79838798189052</v>
      </c>
      <c r="Q6" s="2">
        <f t="shared" si="15"/>
        <v>1.916817743249752</v>
      </c>
      <c r="R6" s="6">
        <f t="shared" si="3"/>
        <v>2020</v>
      </c>
      <c r="S6" s="3">
        <f>S5+AA$3*2</f>
        <v>10770</v>
      </c>
      <c r="T6">
        <f t="shared" si="9"/>
        <v>1166240</v>
      </c>
      <c r="U6" t="b">
        <f t="shared" si="10"/>
        <v>1</v>
      </c>
      <c r="V6">
        <f t="shared" si="16"/>
        <v>1187288</v>
      </c>
      <c r="W6" s="1">
        <f t="shared" si="4"/>
        <v>1.7727796457135927E-2</v>
      </c>
      <c r="X6" s="3">
        <f t="shared" si="11"/>
        <v>1.7727796457135927</v>
      </c>
    </row>
    <row r="7" spans="1:27" x14ac:dyDescent="0.25">
      <c r="A7">
        <f>[1]HP_HH!A7</f>
        <v>2022</v>
      </c>
      <c r="B7">
        <f t="shared" si="0"/>
        <v>2021</v>
      </c>
      <c r="C7" s="5">
        <f>[2]HP_HH!B7</f>
        <v>3277900</v>
      </c>
      <c r="D7" s="5">
        <f>[2]HP_HH!C7</f>
        <v>1203590</v>
      </c>
      <c r="E7">
        <f t="shared" si="5"/>
        <v>2.7234357214666125</v>
      </c>
      <c r="G7">
        <f t="shared" si="17"/>
        <v>2.7860481328055697</v>
      </c>
      <c r="H7">
        <f t="shared" si="6"/>
        <v>1203590</v>
      </c>
      <c r="I7">
        <f t="shared" si="7"/>
        <v>1176541</v>
      </c>
      <c r="K7" s="1">
        <f t="shared" si="12"/>
        <v>2.0209768560872643E-2</v>
      </c>
      <c r="L7">
        <f t="shared" si="13"/>
        <v>1200319</v>
      </c>
      <c r="M7">
        <f t="shared" si="1"/>
        <v>1176061</v>
      </c>
      <c r="N7" s="4">
        <f t="shared" si="14"/>
        <v>9821</v>
      </c>
      <c r="O7" s="2">
        <f t="shared" si="8"/>
        <v>11287</v>
      </c>
      <c r="P7" s="4">
        <f t="shared" si="2"/>
        <v>2.7871853585825903</v>
      </c>
      <c r="Q7" s="2">
        <f t="shared" si="15"/>
        <v>2.0209768560872643</v>
      </c>
      <c r="R7" s="6">
        <f t="shared" si="3"/>
        <v>2021</v>
      </c>
      <c r="S7" s="3">
        <f>S6+AA$3*2</f>
        <v>11700</v>
      </c>
      <c r="T7">
        <f t="shared" si="9"/>
        <v>1176061</v>
      </c>
      <c r="U7" t="b">
        <f t="shared" si="10"/>
        <v>1</v>
      </c>
      <c r="V7">
        <f t="shared" si="16"/>
        <v>1198988</v>
      </c>
      <c r="W7" s="1">
        <f t="shared" si="4"/>
        <v>1.9121959519194522E-2</v>
      </c>
      <c r="X7" s="3">
        <f t="shared" si="11"/>
        <v>1.9121959519194522</v>
      </c>
    </row>
    <row r="8" spans="1:27" x14ac:dyDescent="0.25">
      <c r="A8">
        <f>[1]HP_HH!A8</f>
        <v>2023</v>
      </c>
      <c r="B8">
        <f t="shared" si="0"/>
        <v>2022</v>
      </c>
      <c r="C8" s="5">
        <f>[2]HP_HH!B8</f>
        <v>3293278</v>
      </c>
      <c r="D8" s="5">
        <f>[2]HP_HH!C8</f>
        <v>1210537</v>
      </c>
      <c r="E8">
        <f t="shared" si="5"/>
        <v>2.720509988542275</v>
      </c>
      <c r="G8">
        <f t="shared" si="17"/>
        <v>2.7747375518908863</v>
      </c>
      <c r="H8">
        <f t="shared" si="6"/>
        <v>1210537</v>
      </c>
      <c r="I8">
        <f t="shared" si="7"/>
        <v>1186879</v>
      </c>
      <c r="K8" s="1">
        <f t="shared" si="12"/>
        <v>2.1251359689247767E-2</v>
      </c>
      <c r="L8">
        <f t="shared" si="13"/>
        <v>1212102</v>
      </c>
      <c r="M8">
        <f t="shared" si="1"/>
        <v>1186343</v>
      </c>
      <c r="N8" s="4">
        <f t="shared" si="14"/>
        <v>10282</v>
      </c>
      <c r="O8" s="2">
        <f t="shared" si="8"/>
        <v>11783</v>
      </c>
      <c r="P8" s="4">
        <f t="shared" si="2"/>
        <v>2.7759914291229433</v>
      </c>
      <c r="Q8" s="2">
        <f t="shared" si="15"/>
        <v>2.1251359689247766</v>
      </c>
      <c r="R8" s="6">
        <f t="shared" si="3"/>
        <v>2022</v>
      </c>
      <c r="S8" s="3">
        <f>S7+AA$3</f>
        <v>12165</v>
      </c>
      <c r="T8">
        <f t="shared" si="9"/>
        <v>1186343</v>
      </c>
      <c r="U8" t="b">
        <f t="shared" si="10"/>
        <v>1</v>
      </c>
      <c r="V8">
        <f t="shared" si="16"/>
        <v>1211153</v>
      </c>
      <c r="W8" s="1">
        <f t="shared" si="4"/>
        <v>2.0484612596426709E-2</v>
      </c>
      <c r="X8" s="3">
        <f t="shared" si="11"/>
        <v>2.048461259642671</v>
      </c>
    </row>
    <row r="9" spans="1:27" x14ac:dyDescent="0.25">
      <c r="A9">
        <f>[1]HP_HH!A9</f>
        <v>2024</v>
      </c>
      <c r="B9">
        <f t="shared" si="0"/>
        <v>2023</v>
      </c>
      <c r="C9" s="5">
        <f>[2]HP_HH!B9</f>
        <v>3309666</v>
      </c>
      <c r="D9" s="5">
        <f>[2]HP_HH!C9</f>
        <v>1218264</v>
      </c>
      <c r="E9">
        <f t="shared" si="5"/>
        <v>2.7167067236658062</v>
      </c>
      <c r="G9">
        <f t="shared" si="17"/>
        <v>2.7634269709762029</v>
      </c>
      <c r="H9">
        <f t="shared" si="6"/>
        <v>1218264</v>
      </c>
      <c r="I9">
        <f t="shared" si="7"/>
        <v>1197667</v>
      </c>
      <c r="K9" s="1">
        <f t="shared" si="12"/>
        <v>2.2292950817622892E-2</v>
      </c>
      <c r="L9">
        <f t="shared" si="13"/>
        <v>1224367</v>
      </c>
      <c r="M9">
        <f t="shared" si="1"/>
        <v>1197072</v>
      </c>
      <c r="N9" s="4">
        <f t="shared" si="14"/>
        <v>10729</v>
      </c>
      <c r="O9" s="2">
        <f t="shared" si="8"/>
        <v>12265</v>
      </c>
      <c r="P9" s="4">
        <f t="shared" si="2"/>
        <v>2.7648011147199165</v>
      </c>
      <c r="Q9" s="2">
        <f t="shared" si="15"/>
        <v>2.229295081762289</v>
      </c>
      <c r="R9" s="6">
        <f t="shared" si="3"/>
        <v>2023</v>
      </c>
      <c r="S9" s="3">
        <f>S8+AA$3</f>
        <v>12630</v>
      </c>
      <c r="T9">
        <f t="shared" si="9"/>
        <v>1197072</v>
      </c>
      <c r="U9" t="b">
        <f t="shared" si="10"/>
        <v>1</v>
      </c>
      <c r="V9">
        <f t="shared" si="16"/>
        <v>1223783</v>
      </c>
      <c r="W9" s="1">
        <f t="shared" si="4"/>
        <v>2.1826582000240239E-2</v>
      </c>
      <c r="X9" s="3">
        <f t="shared" si="11"/>
        <v>2.182658200024024</v>
      </c>
    </row>
    <row r="10" spans="1:27" x14ac:dyDescent="0.25">
      <c r="A10">
        <f>[1]HP_HH!A10</f>
        <v>2025</v>
      </c>
      <c r="B10">
        <f t="shared" si="0"/>
        <v>2024</v>
      </c>
      <c r="C10" s="5">
        <f>[2]HP_HH!B10</f>
        <v>3327214</v>
      </c>
      <c r="D10" s="5">
        <f>[2]HP_HH!C10</f>
        <v>1226831</v>
      </c>
      <c r="E10">
        <f t="shared" si="5"/>
        <v>2.7120393925487698</v>
      </c>
      <c r="G10">
        <f t="shared" si="17"/>
        <v>2.7521163900615195</v>
      </c>
      <c r="H10">
        <f t="shared" si="6"/>
        <v>1226831</v>
      </c>
      <c r="I10">
        <f t="shared" si="7"/>
        <v>1208966</v>
      </c>
      <c r="K10" s="1">
        <f t="shared" si="12"/>
        <v>2.3334541945998016E-2</v>
      </c>
      <c r="L10">
        <f t="shared" si="13"/>
        <v>1237177</v>
      </c>
      <c r="M10">
        <f t="shared" si="1"/>
        <v>1208308</v>
      </c>
      <c r="N10" s="4">
        <f t="shared" si="14"/>
        <v>11236</v>
      </c>
      <c r="O10" s="2">
        <f t="shared" si="8"/>
        <v>12810</v>
      </c>
      <c r="P10" s="4">
        <f t="shared" si="2"/>
        <v>2.7536141447379312</v>
      </c>
      <c r="Q10" s="2">
        <f t="shared" si="15"/>
        <v>2.3334541945998017</v>
      </c>
      <c r="R10" s="6">
        <f t="shared" si="3"/>
        <v>2024</v>
      </c>
      <c r="S10" s="3">
        <f>S9</f>
        <v>12630</v>
      </c>
      <c r="T10">
        <f t="shared" si="9"/>
        <v>1208308</v>
      </c>
      <c r="U10" t="b">
        <f t="shared" si="10"/>
        <v>1</v>
      </c>
      <c r="V10">
        <f t="shared" si="16"/>
        <v>1236413</v>
      </c>
      <c r="W10" s="1">
        <f t="shared" si="4"/>
        <v>2.2731077722411525E-2</v>
      </c>
      <c r="X10" s="3">
        <f t="shared" si="11"/>
        <v>2.2731077722411523</v>
      </c>
    </row>
    <row r="11" spans="1:27" x14ac:dyDescent="0.25">
      <c r="A11">
        <f>[1]HP_HH!A11</f>
        <v>2026</v>
      </c>
      <c r="B11">
        <f t="shared" si="0"/>
        <v>2025</v>
      </c>
      <c r="C11" s="5">
        <f>[2]HP_HH!B11</f>
        <v>3345075</v>
      </c>
      <c r="D11" s="5">
        <f>[2]HP_HH!C11</f>
        <v>1235774</v>
      </c>
      <c r="E11">
        <f t="shared" si="5"/>
        <v>2.7068663040329382</v>
      </c>
      <c r="G11">
        <f t="shared" si="17"/>
        <v>2.7408058091468361</v>
      </c>
      <c r="H11">
        <f t="shared" si="6"/>
        <v>1235774</v>
      </c>
      <c r="I11">
        <f t="shared" si="7"/>
        <v>1220471</v>
      </c>
      <c r="K11" s="1">
        <f t="shared" si="12"/>
        <v>2.4376133074373141E-2</v>
      </c>
      <c r="L11">
        <f t="shared" si="13"/>
        <v>1250221</v>
      </c>
      <c r="M11">
        <f t="shared" si="1"/>
        <v>1219745</v>
      </c>
      <c r="N11" s="4">
        <f t="shared" si="14"/>
        <v>11437</v>
      </c>
      <c r="O11" s="2">
        <f t="shared" si="8"/>
        <v>13044</v>
      </c>
      <c r="P11" s="4">
        <f t="shared" si="2"/>
        <v>2.7424379685917959</v>
      </c>
      <c r="Q11" s="2">
        <f t="shared" si="15"/>
        <v>2.4376133074373141</v>
      </c>
      <c r="R11" s="6">
        <f t="shared" si="3"/>
        <v>2025</v>
      </c>
      <c r="S11" s="3">
        <f t="shared" ref="S11:S17" si="18">S10</f>
        <v>12630</v>
      </c>
      <c r="T11">
        <f t="shared" si="9"/>
        <v>1219745</v>
      </c>
      <c r="U11" t="b">
        <f t="shared" si="10"/>
        <v>1</v>
      </c>
      <c r="V11">
        <f t="shared" si="16"/>
        <v>1249043</v>
      </c>
      <c r="W11" s="1">
        <f t="shared" si="4"/>
        <v>2.34563581878286E-2</v>
      </c>
      <c r="X11" s="3">
        <f t="shared" si="11"/>
        <v>2.3456358187828599</v>
      </c>
    </row>
    <row r="12" spans="1:27" x14ac:dyDescent="0.25">
      <c r="A12">
        <f>[1]HP_HH!A12</f>
        <v>2027</v>
      </c>
      <c r="B12">
        <f t="shared" si="0"/>
        <v>2026</v>
      </c>
      <c r="C12" s="5">
        <f>[2]HP_HH!B12</f>
        <v>3362198</v>
      </c>
      <c r="D12" s="5">
        <f>[2]HP_HH!C12</f>
        <v>1244885</v>
      </c>
      <c r="E12">
        <f t="shared" si="5"/>
        <v>2.7008101149905412</v>
      </c>
      <c r="G12">
        <f t="shared" si="17"/>
        <v>2.7294952282321527</v>
      </c>
      <c r="H12">
        <f t="shared" si="6"/>
        <v>1244885</v>
      </c>
      <c r="I12">
        <f t="shared" si="7"/>
        <v>1231802</v>
      </c>
      <c r="K12" s="1">
        <f t="shared" si="12"/>
        <v>2.5417724202748265E-2</v>
      </c>
      <c r="L12">
        <f t="shared" si="13"/>
        <v>1263112</v>
      </c>
      <c r="M12">
        <f t="shared" si="1"/>
        <v>1231007</v>
      </c>
      <c r="N12" s="4">
        <f t="shared" si="14"/>
        <v>11262</v>
      </c>
      <c r="O12" s="2">
        <f t="shared" si="8"/>
        <v>12891</v>
      </c>
      <c r="P12" s="4">
        <f t="shared" si="2"/>
        <v>2.731258230050682</v>
      </c>
      <c r="Q12" s="2">
        <f t="shared" si="15"/>
        <v>2.5417724202748264</v>
      </c>
      <c r="R12" s="6">
        <f t="shared" si="3"/>
        <v>2026</v>
      </c>
      <c r="S12" s="3">
        <f t="shared" si="18"/>
        <v>12630</v>
      </c>
      <c r="T12">
        <f t="shared" si="9"/>
        <v>1231007</v>
      </c>
      <c r="U12" t="b">
        <f t="shared" si="10"/>
        <v>1</v>
      </c>
      <c r="V12">
        <f t="shared" si="16"/>
        <v>1261673</v>
      </c>
      <c r="W12" s="1">
        <f t="shared" si="4"/>
        <v>2.43058225070997E-2</v>
      </c>
      <c r="X12" s="3">
        <f t="shared" si="11"/>
        <v>2.4305822507099699</v>
      </c>
    </row>
    <row r="13" spans="1:27" x14ac:dyDescent="0.25">
      <c r="A13">
        <f>[1]HP_HH!A13</f>
        <v>2028</v>
      </c>
      <c r="B13">
        <f t="shared" si="0"/>
        <v>2027</v>
      </c>
      <c r="C13" s="5">
        <f>[2]HP_HH!B13</f>
        <v>3378753</v>
      </c>
      <c r="D13" s="5">
        <f>[2]HP_HH!C13</f>
        <v>1254273</v>
      </c>
      <c r="E13">
        <f t="shared" si="5"/>
        <v>2.6937939348132343</v>
      </c>
      <c r="G13">
        <f t="shared" si="17"/>
        <v>2.7181846473174693</v>
      </c>
      <c r="H13">
        <f t="shared" si="6"/>
        <v>1254273</v>
      </c>
      <c r="I13">
        <f t="shared" si="7"/>
        <v>1243018</v>
      </c>
      <c r="K13" s="1">
        <f t="shared" si="12"/>
        <v>2.645931533112339E-2</v>
      </c>
      <c r="L13">
        <f t="shared" si="13"/>
        <v>1275907</v>
      </c>
      <c r="M13">
        <f t="shared" si="1"/>
        <v>1242147</v>
      </c>
      <c r="N13" s="4">
        <f t="shared" si="14"/>
        <v>11140</v>
      </c>
      <c r="O13" s="2">
        <f t="shared" si="8"/>
        <v>12795</v>
      </c>
      <c r="P13" s="4">
        <f t="shared" si="2"/>
        <v>2.7200911003287049</v>
      </c>
      <c r="Q13" s="2">
        <f t="shared" si="15"/>
        <v>2.6459315331123392</v>
      </c>
      <c r="R13" s="6">
        <f t="shared" si="3"/>
        <v>2027</v>
      </c>
      <c r="S13" s="3">
        <f t="shared" si="18"/>
        <v>12630</v>
      </c>
      <c r="T13">
        <f t="shared" si="9"/>
        <v>1242147</v>
      </c>
      <c r="U13" t="b">
        <f t="shared" si="10"/>
        <v>1</v>
      </c>
      <c r="V13">
        <f t="shared" si="16"/>
        <v>1274303</v>
      </c>
      <c r="W13" s="1">
        <f t="shared" si="4"/>
        <v>2.5234186845671712E-2</v>
      </c>
      <c r="X13" s="3">
        <f t="shared" si="11"/>
        <v>2.5234186845671713</v>
      </c>
    </row>
    <row r="14" spans="1:27" x14ac:dyDescent="0.25">
      <c r="A14">
        <f>[1]HP_HH!A14</f>
        <v>2029</v>
      </c>
      <c r="B14">
        <f t="shared" si="0"/>
        <v>2028</v>
      </c>
      <c r="C14" s="5">
        <f>[2]HP_HH!B14</f>
        <v>3394814</v>
      </c>
      <c r="D14" s="5">
        <f>[2]HP_HH!C14</f>
        <v>1264086</v>
      </c>
      <c r="E14">
        <f t="shared" si="5"/>
        <v>2.6855878476622634</v>
      </c>
      <c r="G14">
        <f t="shared" si="17"/>
        <v>2.7068740664027859</v>
      </c>
      <c r="H14">
        <f t="shared" si="6"/>
        <v>1264086</v>
      </c>
      <c r="I14">
        <f t="shared" si="7"/>
        <v>1254146</v>
      </c>
      <c r="K14" s="1">
        <f t="shared" si="12"/>
        <v>2.7500906459498514E-2</v>
      </c>
      <c r="L14">
        <f t="shared" si="13"/>
        <v>1288636</v>
      </c>
      <c r="M14">
        <f t="shared" si="1"/>
        <v>1253197</v>
      </c>
      <c r="N14" s="4">
        <f t="shared" si="14"/>
        <v>11050</v>
      </c>
      <c r="O14" s="2">
        <f t="shared" si="8"/>
        <v>12729</v>
      </c>
      <c r="P14" s="4">
        <f t="shared" si="2"/>
        <v>2.7089228588960874</v>
      </c>
      <c r="Q14" s="2">
        <f t="shared" si="15"/>
        <v>2.7500906459498515</v>
      </c>
      <c r="R14" s="6">
        <f t="shared" si="3"/>
        <v>2028</v>
      </c>
      <c r="S14" s="3">
        <f t="shared" si="18"/>
        <v>12630</v>
      </c>
      <c r="T14">
        <f t="shared" si="9"/>
        <v>1253197</v>
      </c>
      <c r="U14" t="b">
        <f t="shared" si="10"/>
        <v>1</v>
      </c>
      <c r="V14">
        <f t="shared" si="16"/>
        <v>1286933</v>
      </c>
      <c r="W14" s="1">
        <f t="shared" si="4"/>
        <v>2.6214262902575346E-2</v>
      </c>
      <c r="X14" s="3">
        <f t="shared" si="11"/>
        <v>2.6214262902575345</v>
      </c>
    </row>
    <row r="15" spans="1:27" x14ac:dyDescent="0.25">
      <c r="A15">
        <f>[1]HP_HH!A15</f>
        <v>2030</v>
      </c>
      <c r="B15">
        <f t="shared" si="0"/>
        <v>2029</v>
      </c>
      <c r="C15" s="5">
        <f>[2]HP_HH!B15</f>
        <v>3410379</v>
      </c>
      <c r="D15" s="5">
        <f>[2]HP_HH!C15</f>
        <v>1274308</v>
      </c>
      <c r="E15">
        <f t="shared" si="5"/>
        <v>2.6762595855946913</v>
      </c>
      <c r="G15">
        <f t="shared" si="17"/>
        <v>2.6955634854881025</v>
      </c>
      <c r="H15">
        <f t="shared" si="6"/>
        <v>1274308</v>
      </c>
      <c r="I15">
        <f t="shared" si="7"/>
        <v>1265182</v>
      </c>
      <c r="K15" s="1">
        <f t="shared" si="12"/>
        <v>2.8542497587873639E-2</v>
      </c>
      <c r="L15">
        <f t="shared" si="13"/>
        <v>1301293</v>
      </c>
      <c r="M15">
        <f t="shared" si="1"/>
        <v>1264151</v>
      </c>
      <c r="N15" s="4">
        <f t="shared" si="14"/>
        <v>10954</v>
      </c>
      <c r="O15" s="2">
        <f t="shared" si="8"/>
        <v>12657</v>
      </c>
      <c r="P15" s="4">
        <f t="shared" si="2"/>
        <v>2.6977623717419834</v>
      </c>
      <c r="Q15" s="2">
        <f t="shared" si="15"/>
        <v>2.8542497587873639</v>
      </c>
      <c r="R15" s="6">
        <f t="shared" si="3"/>
        <v>2029</v>
      </c>
      <c r="S15" s="3">
        <f t="shared" si="18"/>
        <v>12630</v>
      </c>
      <c r="T15">
        <f t="shared" si="9"/>
        <v>1264151</v>
      </c>
      <c r="U15" t="b">
        <f t="shared" si="10"/>
        <v>1</v>
      </c>
      <c r="V15">
        <f t="shared" si="16"/>
        <v>1299563</v>
      </c>
      <c r="W15" s="1">
        <f t="shared" si="4"/>
        <v>2.7249159909908179E-2</v>
      </c>
      <c r="X15" s="3">
        <f t="shared" si="11"/>
        <v>2.724915990990818</v>
      </c>
    </row>
    <row r="16" spans="1:27" x14ac:dyDescent="0.25">
      <c r="A16">
        <f>[1]HP_HH!A16</f>
        <v>2031</v>
      </c>
      <c r="B16">
        <f t="shared" si="0"/>
        <v>2030</v>
      </c>
      <c r="C16" s="5">
        <f>[2]HP_HH!B16</f>
        <v>3425282</v>
      </c>
      <c r="D16" s="5">
        <f>[2]HP_HH!C16</f>
        <v>1284568</v>
      </c>
      <c r="E16">
        <f t="shared" si="5"/>
        <v>2.6664855422211979</v>
      </c>
      <c r="G16">
        <f t="shared" si="17"/>
        <v>2.6842529045734191</v>
      </c>
      <c r="H16">
        <f t="shared" si="6"/>
        <v>1284568</v>
      </c>
      <c r="I16">
        <f t="shared" si="7"/>
        <v>1276065</v>
      </c>
      <c r="K16" s="1">
        <f t="shared" si="12"/>
        <v>2.9584088716248763E-2</v>
      </c>
      <c r="L16">
        <f t="shared" si="13"/>
        <v>1313816</v>
      </c>
      <c r="M16">
        <f t="shared" si="1"/>
        <v>1274948</v>
      </c>
      <c r="N16" s="4">
        <f t="shared" si="14"/>
        <v>10797</v>
      </c>
      <c r="O16" s="2">
        <f t="shared" si="8"/>
        <v>12523</v>
      </c>
      <c r="P16" s="4">
        <f t="shared" si="2"/>
        <v>2.6866052576261934</v>
      </c>
      <c r="Q16" s="2">
        <f t="shared" si="15"/>
        <v>2.9584088716248762</v>
      </c>
      <c r="R16" s="6">
        <f t="shared" si="3"/>
        <v>2030</v>
      </c>
      <c r="S16" s="3">
        <f t="shared" si="18"/>
        <v>12630</v>
      </c>
      <c r="T16">
        <f t="shared" si="9"/>
        <v>1274948</v>
      </c>
      <c r="U16" t="b">
        <f t="shared" si="10"/>
        <v>1</v>
      </c>
      <c r="V16">
        <f t="shared" si="16"/>
        <v>1312193</v>
      </c>
      <c r="W16" s="1">
        <f t="shared" si="4"/>
        <v>2.8383781958903911E-2</v>
      </c>
      <c r="X16" s="3">
        <f t="shared" si="11"/>
        <v>2.8383781958903911</v>
      </c>
    </row>
    <row r="17" spans="1:24" x14ac:dyDescent="0.25">
      <c r="A17">
        <f>[1]HP_HH!A17</f>
        <v>2032</v>
      </c>
      <c r="B17">
        <f t="shared" si="0"/>
        <v>2031</v>
      </c>
      <c r="C17" s="5">
        <f>[2]HP_HH!B17</f>
        <v>3439552</v>
      </c>
      <c r="D17" s="5">
        <f>[2]HP_HH!C17</f>
        <v>1294593</v>
      </c>
      <c r="E17">
        <f t="shared" si="5"/>
        <v>2.6568597234806615</v>
      </c>
      <c r="G17">
        <f t="shared" si="17"/>
        <v>2.6729423236587357</v>
      </c>
      <c r="H17">
        <f t="shared" si="6"/>
        <v>1294593</v>
      </c>
      <c r="I17">
        <f t="shared" si="7"/>
        <v>1286804</v>
      </c>
      <c r="K17" s="1">
        <f t="shared" si="12"/>
        <v>3.0625679844623888E-2</v>
      </c>
      <c r="L17">
        <f t="shared" si="13"/>
        <v>1326213</v>
      </c>
      <c r="M17">
        <f t="shared" si="1"/>
        <v>1285597</v>
      </c>
      <c r="N17" s="4">
        <f t="shared" si="14"/>
        <v>10649</v>
      </c>
      <c r="O17" s="2">
        <f t="shared" si="8"/>
        <v>12397</v>
      </c>
      <c r="P17" s="4">
        <f t="shared" si="2"/>
        <v>2.6754511717124418</v>
      </c>
      <c r="Q17" s="2">
        <f t="shared" si="15"/>
        <v>3.0625679844623885</v>
      </c>
      <c r="R17" s="6">
        <f t="shared" si="3"/>
        <v>2031</v>
      </c>
      <c r="S17" s="3">
        <f t="shared" si="18"/>
        <v>12630</v>
      </c>
      <c r="T17">
        <f t="shared" si="9"/>
        <v>1285597</v>
      </c>
      <c r="U17" t="b">
        <f t="shared" si="10"/>
        <v>1</v>
      </c>
      <c r="V17">
        <f t="shared" si="16"/>
        <v>1324823</v>
      </c>
      <c r="W17" s="1">
        <f t="shared" si="4"/>
        <v>2.9608483548368349E-2</v>
      </c>
      <c r="X17" s="3">
        <f t="shared" si="11"/>
        <v>2.960848354836835</v>
      </c>
    </row>
    <row r="18" spans="1:24" x14ac:dyDescent="0.25">
      <c r="A18">
        <f>[1]HP_HH!A18</f>
        <v>2033</v>
      </c>
      <c r="B18">
        <f t="shared" si="0"/>
        <v>2032</v>
      </c>
      <c r="C18" s="5">
        <f>[2]HP_HH!B18</f>
        <v>3453451</v>
      </c>
      <c r="D18" s="5">
        <f>[2]HP_HH!C18</f>
        <v>1304252</v>
      </c>
      <c r="E18">
        <f t="shared" si="5"/>
        <v>2.6478402946669815</v>
      </c>
      <c r="G18">
        <f t="shared" si="17"/>
        <v>2.6616317427440523</v>
      </c>
      <c r="H18">
        <f t="shared" si="6"/>
        <v>1304252</v>
      </c>
      <c r="I18">
        <f t="shared" si="7"/>
        <v>1297494</v>
      </c>
      <c r="K18" s="1">
        <f t="shared" si="12"/>
        <v>3.1667270972999012E-2</v>
      </c>
      <c r="L18">
        <f t="shared" si="13"/>
        <v>1338582</v>
      </c>
      <c r="M18">
        <f t="shared" si="1"/>
        <v>1296193</v>
      </c>
      <c r="N18" s="4">
        <f t="shared" si="14"/>
        <v>10596</v>
      </c>
      <c r="O18" s="2">
        <f t="shared" si="8"/>
        <v>12369</v>
      </c>
      <c r="P18" s="4">
        <f t="shared" si="2"/>
        <v>2.6643030783224413</v>
      </c>
      <c r="Q18" s="2">
        <f t="shared" si="15"/>
        <v>3.1667270972999013</v>
      </c>
      <c r="R18" s="6">
        <f t="shared" si="3"/>
        <v>2032</v>
      </c>
      <c r="S18" s="3">
        <f>S17-AA$3</f>
        <v>12165</v>
      </c>
      <c r="T18">
        <f t="shared" si="9"/>
        <v>1296193</v>
      </c>
      <c r="U18" t="b">
        <f t="shared" si="10"/>
        <v>1</v>
      </c>
      <c r="V18">
        <f t="shared" si="16"/>
        <v>1336988</v>
      </c>
      <c r="W18" s="1">
        <f t="shared" si="4"/>
        <v>3.0512614922497433E-2</v>
      </c>
      <c r="X18" s="3">
        <f t="shared" si="11"/>
        <v>3.0512614922497434</v>
      </c>
    </row>
    <row r="19" spans="1:24" x14ac:dyDescent="0.25">
      <c r="A19">
        <f>[1]HP_HH!A19</f>
        <v>2034</v>
      </c>
      <c r="B19">
        <f t="shared" si="0"/>
        <v>2033</v>
      </c>
      <c r="C19" s="5">
        <f>[2]HP_HH!B19</f>
        <v>3467003</v>
      </c>
      <c r="D19" s="5">
        <f>[2]HP_HH!C19</f>
        <v>1313322</v>
      </c>
      <c r="E19">
        <f t="shared" si="5"/>
        <v>2.639872780628056</v>
      </c>
      <c r="G19">
        <f t="shared" si="17"/>
        <v>2.6503211618293689</v>
      </c>
      <c r="H19">
        <f t="shared" si="6"/>
        <v>1313322</v>
      </c>
      <c r="I19">
        <f t="shared" si="7"/>
        <v>1308144</v>
      </c>
      <c r="K19" s="1">
        <f t="shared" si="12"/>
        <v>3.2708862101374137E-2</v>
      </c>
      <c r="L19">
        <f t="shared" si="13"/>
        <v>1350932</v>
      </c>
      <c r="M19">
        <f t="shared" si="1"/>
        <v>1306745</v>
      </c>
      <c r="N19" s="4">
        <f t="shared" si="14"/>
        <v>10552</v>
      </c>
      <c r="O19" s="2">
        <f t="shared" si="8"/>
        <v>12350</v>
      </c>
      <c r="P19" s="4">
        <f t="shared" si="2"/>
        <v>2.6531595682401692</v>
      </c>
      <c r="Q19" s="2">
        <f t="shared" si="15"/>
        <v>3.2708862101374137</v>
      </c>
      <c r="R19" s="6">
        <f t="shared" si="3"/>
        <v>2033</v>
      </c>
      <c r="S19" s="3">
        <f>S18-AA$3</f>
        <v>11700</v>
      </c>
      <c r="T19">
        <f t="shared" si="9"/>
        <v>1306745</v>
      </c>
      <c r="U19" t="b">
        <f t="shared" si="10"/>
        <v>1</v>
      </c>
      <c r="V19">
        <f t="shared" si="16"/>
        <v>1348688</v>
      </c>
      <c r="W19" s="1">
        <f t="shared" si="4"/>
        <v>3.1099112619078689E-2</v>
      </c>
      <c r="X19" s="3">
        <f t="shared" si="11"/>
        <v>3.109911261907869</v>
      </c>
    </row>
    <row r="20" spans="1:24" x14ac:dyDescent="0.25">
      <c r="A20">
        <f>[1]HP_HH!A20</f>
        <v>2035</v>
      </c>
      <c r="B20">
        <f t="shared" si="0"/>
        <v>2034</v>
      </c>
      <c r="C20" s="5">
        <f>[2]HP_HH!B20</f>
        <v>3480123</v>
      </c>
      <c r="D20" s="5">
        <f>[2]HP_HH!C20</f>
        <v>1321827</v>
      </c>
      <c r="E20">
        <f t="shared" si="5"/>
        <v>2.6328127659671048</v>
      </c>
      <c r="G20">
        <f t="shared" si="17"/>
        <v>2.6390105809146855</v>
      </c>
      <c r="H20">
        <f t="shared" si="6"/>
        <v>1321827</v>
      </c>
      <c r="I20">
        <f t="shared" si="7"/>
        <v>1318723</v>
      </c>
      <c r="K20" s="1">
        <f t="shared" si="12"/>
        <v>3.3750453229749261E-2</v>
      </c>
      <c r="L20">
        <f t="shared" si="13"/>
        <v>1363230</v>
      </c>
      <c r="M20">
        <f t="shared" si="1"/>
        <v>1317220</v>
      </c>
      <c r="N20" s="4">
        <f t="shared" si="14"/>
        <v>10475</v>
      </c>
      <c r="O20" s="2">
        <f t="shared" si="8"/>
        <v>12298</v>
      </c>
      <c r="P20" s="4">
        <f t="shared" si="2"/>
        <v>2.6420210746875998</v>
      </c>
      <c r="Q20" s="2">
        <f t="shared" si="15"/>
        <v>3.375045322974926</v>
      </c>
      <c r="R20" s="6">
        <f t="shared" si="3"/>
        <v>2034</v>
      </c>
      <c r="S20" s="3">
        <f>S19-AA$3</f>
        <v>11235</v>
      </c>
      <c r="T20">
        <f t="shared" si="9"/>
        <v>1317220</v>
      </c>
      <c r="U20" t="b">
        <f t="shared" si="10"/>
        <v>1</v>
      </c>
      <c r="V20">
        <f t="shared" si="16"/>
        <v>1359923</v>
      </c>
      <c r="W20" s="1">
        <f t="shared" si="4"/>
        <v>3.1401042559027238E-2</v>
      </c>
      <c r="X20" s="3">
        <f t="shared" si="11"/>
        <v>3.1401042559027239</v>
      </c>
    </row>
    <row r="21" spans="1:24" x14ac:dyDescent="0.25">
      <c r="A21">
        <f>[1]HP_HH!A21</f>
        <v>2036</v>
      </c>
      <c r="B21">
        <f t="shared" si="0"/>
        <v>2035</v>
      </c>
      <c r="C21" s="5">
        <f>[2]HP_HH!B21</f>
        <v>3492730</v>
      </c>
      <c r="D21" s="5">
        <f>[2]HP_HH!C21</f>
        <v>1330266</v>
      </c>
      <c r="E21">
        <f t="shared" si="5"/>
        <v>2.6255876644220026</v>
      </c>
      <c r="F21">
        <v>2.6276999999999999</v>
      </c>
      <c r="G21">
        <f t="shared" si="17"/>
        <v>2.6277000000000021</v>
      </c>
      <c r="H21">
        <f t="shared" si="6"/>
        <v>1329197</v>
      </c>
      <c r="I21">
        <f t="shared" si="7"/>
        <v>1329197</v>
      </c>
      <c r="K21" s="1">
        <f t="shared" si="12"/>
        <v>3.4792044358124385E-2</v>
      </c>
      <c r="L21">
        <f t="shared" si="13"/>
        <v>1375442</v>
      </c>
      <c r="M21">
        <f t="shared" si="1"/>
        <v>1327588</v>
      </c>
      <c r="N21" s="4">
        <f t="shared" si="14"/>
        <v>10368</v>
      </c>
      <c r="O21" s="2">
        <f t="shared" si="8"/>
        <v>12212</v>
      </c>
      <c r="P21" s="4">
        <f t="shared" si="2"/>
        <v>2.6308839790657945</v>
      </c>
      <c r="Q21" s="2">
        <f t="shared" si="15"/>
        <v>3.4792044358124388</v>
      </c>
      <c r="R21" s="6">
        <f t="shared" si="3"/>
        <v>2035</v>
      </c>
      <c r="S21" s="3">
        <f>S20-AA$3</f>
        <v>10770</v>
      </c>
      <c r="T21">
        <f t="shared" si="9"/>
        <v>1327588</v>
      </c>
      <c r="U21" t="b">
        <f t="shared" si="10"/>
        <v>1</v>
      </c>
      <c r="V21">
        <f t="shared" si="16"/>
        <v>1370693</v>
      </c>
      <c r="W21" s="1">
        <f t="shared" si="4"/>
        <v>3.1447596215928728E-2</v>
      </c>
      <c r="X21" s="3">
        <f t="shared" si="11"/>
        <v>3.1447596215928728</v>
      </c>
    </row>
    <row r="22" spans="1:24" x14ac:dyDescent="0.25">
      <c r="A22">
        <f>[1]HP_HH!A22</f>
        <v>2037</v>
      </c>
      <c r="B22">
        <f t="shared" si="0"/>
        <v>2036</v>
      </c>
      <c r="C22" s="5">
        <f>[2]HP_HH!B22</f>
        <v>3504935</v>
      </c>
      <c r="D22" s="5">
        <f>[2]HP_HH!C22</f>
        <v>1338329</v>
      </c>
      <c r="E22">
        <f t="shared" si="5"/>
        <v>2.6188889279093557</v>
      </c>
      <c r="G22">
        <f>2.6277</f>
        <v>2.6276999999999999</v>
      </c>
      <c r="H22">
        <f t="shared" si="6"/>
        <v>1333841</v>
      </c>
      <c r="I22">
        <f t="shared" si="7"/>
        <v>1333841</v>
      </c>
      <c r="K22" s="1">
        <f t="shared" si="12"/>
        <v>3.583363548649951E-2</v>
      </c>
      <c r="L22">
        <f t="shared" si="13"/>
        <v>1381637</v>
      </c>
      <c r="M22">
        <f t="shared" si="1"/>
        <v>1332128</v>
      </c>
      <c r="N22" s="4">
        <f t="shared" si="14"/>
        <v>4540</v>
      </c>
      <c r="O22" s="2">
        <f t="shared" si="8"/>
        <v>6195</v>
      </c>
      <c r="P22" s="4">
        <f t="shared" si="2"/>
        <v>2.6310797460904656</v>
      </c>
      <c r="Q22" s="2">
        <f t="shared" si="15"/>
        <v>3.5833635486499511</v>
      </c>
      <c r="R22" s="6">
        <f t="shared" si="3"/>
        <v>2036</v>
      </c>
      <c r="S22" s="3">
        <f>S21-AA$3*3</f>
        <v>9375</v>
      </c>
      <c r="T22">
        <f t="shared" si="9"/>
        <v>1332128</v>
      </c>
      <c r="U22" t="b">
        <f t="shared" si="10"/>
        <v>1</v>
      </c>
      <c r="V22">
        <f t="shared" si="16"/>
        <v>1380068</v>
      </c>
      <c r="W22" s="1">
        <f t="shared" si="4"/>
        <v>3.4737418735888377E-2</v>
      </c>
      <c r="X22" s="3">
        <f t="shared" si="11"/>
        <v>3.4737418735888377</v>
      </c>
    </row>
    <row r="23" spans="1:24" x14ac:dyDescent="0.25">
      <c r="A23">
        <f>[1]HP_HH!A23</f>
        <v>2038</v>
      </c>
      <c r="B23">
        <f t="shared" si="0"/>
        <v>2037</v>
      </c>
      <c r="C23" s="5">
        <f>[2]HP_HH!B23</f>
        <v>3516577</v>
      </c>
      <c r="D23" s="5">
        <f>[2]HP_HH!C23</f>
        <v>1345741</v>
      </c>
      <c r="E23">
        <f t="shared" si="5"/>
        <v>2.6131157481268685</v>
      </c>
      <c r="G23">
        <f t="shared" ref="G23:G36" si="19">2.6277</f>
        <v>2.6276999999999999</v>
      </c>
      <c r="H23">
        <f t="shared" si="6"/>
        <v>1338272</v>
      </c>
      <c r="I23">
        <f t="shared" si="7"/>
        <v>1338272</v>
      </c>
      <c r="K23" s="1">
        <f t="shared" si="12"/>
        <v>3.6875226614874634E-2</v>
      </c>
      <c r="L23">
        <f t="shared" si="13"/>
        <v>1387621</v>
      </c>
      <c r="M23">
        <f t="shared" si="1"/>
        <v>1336452</v>
      </c>
      <c r="N23" s="4">
        <f t="shared" si="14"/>
        <v>4324</v>
      </c>
      <c r="O23" s="2">
        <f t="shared" si="8"/>
        <v>5984</v>
      </c>
      <c r="P23" s="4">
        <f t="shared" si="2"/>
        <v>2.6312781903128584</v>
      </c>
      <c r="Q23" s="2">
        <f t="shared" si="15"/>
        <v>3.6875226614874634</v>
      </c>
      <c r="R23" s="6">
        <f t="shared" si="3"/>
        <v>2037</v>
      </c>
      <c r="S23" s="3">
        <f>S22-AA$3*3</f>
        <v>7980</v>
      </c>
      <c r="T23">
        <f t="shared" si="9"/>
        <v>1336452</v>
      </c>
      <c r="U23" t="b">
        <f t="shared" si="10"/>
        <v>1</v>
      </c>
      <c r="V23">
        <f t="shared" si="16"/>
        <v>1388048</v>
      </c>
      <c r="W23" s="1">
        <f t="shared" si="4"/>
        <v>3.7171625188754283E-2</v>
      </c>
      <c r="X23" s="3">
        <f t="shared" si="11"/>
        <v>3.7171625188754285</v>
      </c>
    </row>
    <row r="24" spans="1:24" x14ac:dyDescent="0.25">
      <c r="A24">
        <f>[1]HP_HH!A24</f>
        <v>2039</v>
      </c>
      <c r="B24">
        <f t="shared" si="0"/>
        <v>2038</v>
      </c>
      <c r="C24" s="5">
        <f>[2]HP_HH!B24</f>
        <v>3527733</v>
      </c>
      <c r="D24" s="5">
        <f>[2]HP_HH!C24</f>
        <v>1352795</v>
      </c>
      <c r="E24">
        <f t="shared" si="5"/>
        <v>2.6077365750169093</v>
      </c>
      <c r="G24">
        <f t="shared" si="19"/>
        <v>2.6276999999999999</v>
      </c>
      <c r="H24">
        <f t="shared" si="6"/>
        <v>1342517</v>
      </c>
      <c r="I24">
        <f t="shared" si="7"/>
        <v>1342517</v>
      </c>
      <c r="K24" s="1">
        <f t="shared" si="12"/>
        <v>3.7916817743249759E-2</v>
      </c>
      <c r="L24">
        <f t="shared" si="13"/>
        <v>1393421</v>
      </c>
      <c r="M24">
        <f t="shared" si="1"/>
        <v>1340587</v>
      </c>
      <c r="N24" s="4">
        <f t="shared" si="14"/>
        <v>4135</v>
      </c>
      <c r="O24" s="2">
        <f t="shared" si="8"/>
        <v>5800</v>
      </c>
      <c r="P24" s="4">
        <f t="shared" si="2"/>
        <v>2.6314838201474431</v>
      </c>
      <c r="Q24" s="2">
        <f t="shared" si="15"/>
        <v>3.7916817743249758</v>
      </c>
      <c r="R24" s="6">
        <f t="shared" si="3"/>
        <v>2038</v>
      </c>
      <c r="S24" s="3">
        <f>S23-AA$3*3</f>
        <v>6585</v>
      </c>
      <c r="T24">
        <f t="shared" si="9"/>
        <v>1340587</v>
      </c>
      <c r="U24" t="b">
        <f t="shared" si="10"/>
        <v>1</v>
      </c>
      <c r="V24">
        <f t="shared" si="16"/>
        <v>1394633</v>
      </c>
      <c r="W24" s="1">
        <f t="shared" si="4"/>
        <v>3.8752847523326923E-2</v>
      </c>
      <c r="X24" s="3">
        <f t="shared" si="11"/>
        <v>3.8752847523326923</v>
      </c>
    </row>
    <row r="25" spans="1:24" x14ac:dyDescent="0.25">
      <c r="A25">
        <f>[1]HP_HH!A25</f>
        <v>2040</v>
      </c>
      <c r="B25">
        <f t="shared" si="0"/>
        <v>2039</v>
      </c>
      <c r="C25" s="5">
        <f>[2]HP_HH!B25</f>
        <v>3538464</v>
      </c>
      <c r="D25" s="5">
        <f>[2]HP_HH!C25</f>
        <v>1359610</v>
      </c>
      <c r="E25">
        <f t="shared" si="5"/>
        <v>2.6025580865101023</v>
      </c>
      <c r="G25">
        <f t="shared" si="19"/>
        <v>2.6276999999999999</v>
      </c>
      <c r="H25">
        <f t="shared" si="6"/>
        <v>1346601</v>
      </c>
      <c r="I25">
        <f t="shared" si="7"/>
        <v>1346601</v>
      </c>
      <c r="K25" s="1">
        <f t="shared" si="12"/>
        <v>3.8958408871624883E-2</v>
      </c>
      <c r="L25">
        <f t="shared" si="13"/>
        <v>1399062</v>
      </c>
      <c r="M25">
        <f t="shared" si="1"/>
        <v>1344557</v>
      </c>
      <c r="N25" s="4">
        <f t="shared" si="14"/>
        <v>3970</v>
      </c>
      <c r="O25" s="2">
        <f t="shared" si="8"/>
        <v>5641</v>
      </c>
      <c r="P25" s="4">
        <f t="shared" si="2"/>
        <v>2.6316950490012694</v>
      </c>
      <c r="Q25" s="2">
        <f t="shared" si="15"/>
        <v>3.8958408871624881</v>
      </c>
      <c r="R25" s="6">
        <f t="shared" si="3"/>
        <v>2039</v>
      </c>
      <c r="S25" s="3">
        <f>S24-AA$3*3</f>
        <v>5190</v>
      </c>
      <c r="T25">
        <f t="shared" si="9"/>
        <v>1344557</v>
      </c>
      <c r="U25" t="b">
        <f t="shared" si="10"/>
        <v>1</v>
      </c>
      <c r="V25">
        <f t="shared" si="16"/>
        <v>1399823</v>
      </c>
      <c r="W25" s="1">
        <f t="shared" si="4"/>
        <v>3.9480705774944405E-2</v>
      </c>
      <c r="X25" s="3">
        <f t="shared" si="11"/>
        <v>3.9480705774944407</v>
      </c>
    </row>
    <row r="26" spans="1:24" x14ac:dyDescent="0.25">
      <c r="A26">
        <f>[1]HP_HH!A26</f>
        <v>2041</v>
      </c>
      <c r="B26">
        <f t="shared" si="0"/>
        <v>2040</v>
      </c>
      <c r="C26" s="5">
        <f>[2]HP_HH!B26</f>
        <v>3548558</v>
      </c>
      <c r="D26" s="5">
        <f>[2]HP_HH!C26</f>
        <v>1366059</v>
      </c>
      <c r="E26">
        <f t="shared" si="5"/>
        <v>2.5976608623785649</v>
      </c>
      <c r="G26">
        <f t="shared" si="19"/>
        <v>2.6276999999999999</v>
      </c>
      <c r="H26">
        <f t="shared" si="6"/>
        <v>1350443</v>
      </c>
      <c r="I26">
        <f t="shared" si="7"/>
        <v>1350443</v>
      </c>
      <c r="J26" s="1">
        <v>0.04</v>
      </c>
      <c r="K26" s="1">
        <f t="shared" si="12"/>
        <v>4.0000000000000008E-2</v>
      </c>
      <c r="L26">
        <f t="shared" si="13"/>
        <v>1404461</v>
      </c>
      <c r="M26">
        <f t="shared" si="1"/>
        <v>1348283</v>
      </c>
      <c r="N26" s="4">
        <f t="shared" si="14"/>
        <v>3726</v>
      </c>
      <c r="O26" s="2">
        <f t="shared" si="8"/>
        <v>5399</v>
      </c>
      <c r="P26" s="4">
        <f t="shared" si="2"/>
        <v>2.6319088796639876</v>
      </c>
      <c r="Q26" s="2">
        <f t="shared" si="15"/>
        <v>4.0000000000000009</v>
      </c>
      <c r="R26" s="6">
        <f t="shared" si="3"/>
        <v>2040</v>
      </c>
      <c r="S26" s="3">
        <f>L26-V25</f>
        <v>4638</v>
      </c>
      <c r="T26">
        <f t="shared" si="9"/>
        <v>1348283</v>
      </c>
      <c r="U26" t="b">
        <f t="shared" si="10"/>
        <v>1</v>
      </c>
      <c r="V26">
        <f t="shared" si="16"/>
        <v>1404461</v>
      </c>
      <c r="W26" s="1">
        <f t="shared" si="4"/>
        <v>3.9999686712553786E-2</v>
      </c>
      <c r="X26" s="3">
        <f t="shared" si="11"/>
        <v>3.9999686712553788</v>
      </c>
    </row>
    <row r="27" spans="1:24" x14ac:dyDescent="0.25">
      <c r="A27">
        <f>[1]HP_HH!A27</f>
        <v>2042</v>
      </c>
      <c r="B27">
        <f t="shared" si="0"/>
        <v>2041</v>
      </c>
      <c r="C27" s="5">
        <f>[2]HP_HH!B27</f>
        <v>3558158</v>
      </c>
      <c r="D27" s="5">
        <f>[2]HP_HH!C27</f>
        <v>1371680</v>
      </c>
      <c r="E27">
        <f t="shared" si="5"/>
        <v>2.5940146389828533</v>
      </c>
      <c r="G27">
        <f t="shared" si="19"/>
        <v>2.6276999999999999</v>
      </c>
      <c r="H27">
        <f t="shared" si="6"/>
        <v>1354096</v>
      </c>
      <c r="I27">
        <f t="shared" si="7"/>
        <v>1354096</v>
      </c>
      <c r="K27" s="1">
        <f>0.04</f>
        <v>0.04</v>
      </c>
      <c r="L27">
        <f t="shared" si="13"/>
        <v>1408260</v>
      </c>
      <c r="M27">
        <f t="shared" si="1"/>
        <v>1351930</v>
      </c>
      <c r="N27" s="4">
        <f t="shared" si="14"/>
        <v>3647</v>
      </c>
      <c r="O27" s="2">
        <f t="shared" si="8"/>
        <v>3799</v>
      </c>
      <c r="P27" s="4">
        <f t="shared" si="2"/>
        <v>2.631909936165334</v>
      </c>
      <c r="Q27" s="2">
        <f t="shared" si="15"/>
        <v>4</v>
      </c>
      <c r="R27" s="6">
        <f t="shared" si="3"/>
        <v>2041</v>
      </c>
      <c r="S27" s="3">
        <f t="shared" ref="S27:S36" si="20">O27</f>
        <v>3799</v>
      </c>
      <c r="T27">
        <f t="shared" si="9"/>
        <v>1351930</v>
      </c>
      <c r="U27" t="b">
        <f t="shared" si="10"/>
        <v>1</v>
      </c>
      <c r="V27">
        <f t="shared" si="16"/>
        <v>1408260</v>
      </c>
      <c r="W27" s="1">
        <f t="shared" si="4"/>
        <v>3.9999715961541192E-2</v>
      </c>
      <c r="X27" s="3">
        <f t="shared" si="11"/>
        <v>3.9999715961541193</v>
      </c>
    </row>
    <row r="28" spans="1:24" x14ac:dyDescent="0.25">
      <c r="A28">
        <f>[1]HP_HH!A28</f>
        <v>2043</v>
      </c>
      <c r="B28">
        <f t="shared" si="0"/>
        <v>2042</v>
      </c>
      <c r="C28" s="5">
        <f>[2]HP_HH!B28</f>
        <v>3567428</v>
      </c>
      <c r="D28" s="5">
        <f>[2]HP_HH!C28</f>
        <v>1376434</v>
      </c>
      <c r="E28">
        <f t="shared" si="5"/>
        <v>2.5917900894630619</v>
      </c>
      <c r="G28">
        <f t="shared" si="19"/>
        <v>2.6276999999999999</v>
      </c>
      <c r="H28">
        <f t="shared" si="6"/>
        <v>1357624</v>
      </c>
      <c r="I28">
        <f t="shared" si="7"/>
        <v>1357624</v>
      </c>
      <c r="K28" s="1">
        <f t="shared" ref="K28:K36" si="21">0.04</f>
        <v>0.04</v>
      </c>
      <c r="L28">
        <f t="shared" si="13"/>
        <v>1411929</v>
      </c>
      <c r="M28">
        <f t="shared" si="1"/>
        <v>1355452</v>
      </c>
      <c r="N28" s="4">
        <f t="shared" si="14"/>
        <v>3522</v>
      </c>
      <c r="O28" s="2">
        <f t="shared" si="8"/>
        <v>3669</v>
      </c>
      <c r="P28" s="4">
        <f t="shared" si="2"/>
        <v>2.6319102410118544</v>
      </c>
      <c r="Q28" s="2">
        <f t="shared" si="15"/>
        <v>4</v>
      </c>
      <c r="R28" s="6">
        <f t="shared" si="3"/>
        <v>2042</v>
      </c>
      <c r="S28" s="3">
        <f t="shared" si="20"/>
        <v>3669</v>
      </c>
      <c r="T28">
        <f t="shared" si="9"/>
        <v>1355452</v>
      </c>
      <c r="U28" t="b">
        <f t="shared" si="10"/>
        <v>1</v>
      </c>
      <c r="V28">
        <f t="shared" si="16"/>
        <v>1411929</v>
      </c>
      <c r="W28" s="1">
        <f t="shared" si="4"/>
        <v>3.9999886679854296E-2</v>
      </c>
      <c r="X28" s="3">
        <f t="shared" si="11"/>
        <v>3.9999886679854297</v>
      </c>
    </row>
    <row r="29" spans="1:24" x14ac:dyDescent="0.25">
      <c r="A29">
        <f>[1]HP_HH!A29</f>
        <v>2044</v>
      </c>
      <c r="B29">
        <f t="shared" si="0"/>
        <v>2043</v>
      </c>
      <c r="C29" s="5">
        <f>[2]HP_HH!B29</f>
        <v>3576304</v>
      </c>
      <c r="D29" s="5">
        <f>[2]HP_HH!C29</f>
        <v>1380128</v>
      </c>
      <c r="E29">
        <f t="shared" si="5"/>
        <v>2.5912842866748593</v>
      </c>
      <c r="G29">
        <f t="shared" si="19"/>
        <v>2.6276999999999999</v>
      </c>
      <c r="H29">
        <f t="shared" si="6"/>
        <v>1361002</v>
      </c>
      <c r="I29">
        <f t="shared" si="7"/>
        <v>1361002</v>
      </c>
      <c r="K29" s="1">
        <f t="shared" si="21"/>
        <v>0.04</v>
      </c>
      <c r="L29">
        <f t="shared" si="13"/>
        <v>1415442</v>
      </c>
      <c r="M29">
        <f t="shared" si="1"/>
        <v>1358824</v>
      </c>
      <c r="N29" s="4">
        <f t="shared" si="14"/>
        <v>3372</v>
      </c>
      <c r="O29" s="2">
        <f t="shared" si="8"/>
        <v>3513</v>
      </c>
      <c r="P29" s="4">
        <f t="shared" si="2"/>
        <v>2.6319111231476628</v>
      </c>
      <c r="Q29" s="2">
        <f t="shared" si="15"/>
        <v>4</v>
      </c>
      <c r="R29" s="6">
        <f t="shared" si="3"/>
        <v>2043</v>
      </c>
      <c r="S29" s="3">
        <f t="shared" si="20"/>
        <v>3513</v>
      </c>
      <c r="T29">
        <f t="shared" si="9"/>
        <v>1358824</v>
      </c>
      <c r="U29" t="b">
        <f t="shared" si="10"/>
        <v>1</v>
      </c>
      <c r="V29">
        <f t="shared" si="16"/>
        <v>1415442</v>
      </c>
      <c r="W29" s="1">
        <f t="shared" si="4"/>
        <v>4.0000226077790545E-2</v>
      </c>
      <c r="X29" s="3">
        <f t="shared" si="11"/>
        <v>4.0000226077790542</v>
      </c>
    </row>
    <row r="30" spans="1:24" x14ac:dyDescent="0.25">
      <c r="A30">
        <f>[1]HP_HH!A30</f>
        <v>2045</v>
      </c>
      <c r="B30">
        <f t="shared" si="0"/>
        <v>2044</v>
      </c>
      <c r="C30" s="5">
        <f>[2]HP_HH!B30</f>
        <v>3584622</v>
      </c>
      <c r="D30" s="5">
        <f>[2]HP_HH!C30</f>
        <v>1383386</v>
      </c>
      <c r="E30">
        <f t="shared" si="5"/>
        <v>2.5911943593472828</v>
      </c>
      <c r="G30">
        <f t="shared" si="19"/>
        <v>2.6276999999999999</v>
      </c>
      <c r="H30">
        <f t="shared" si="6"/>
        <v>1364167</v>
      </c>
      <c r="I30">
        <f t="shared" si="7"/>
        <v>1364167</v>
      </c>
      <c r="K30" s="1">
        <f t="shared" si="21"/>
        <v>0.04</v>
      </c>
      <c r="L30">
        <f t="shared" si="13"/>
        <v>1418734</v>
      </c>
      <c r="M30">
        <f t="shared" si="1"/>
        <v>1361985</v>
      </c>
      <c r="N30" s="4">
        <f t="shared" si="14"/>
        <v>3161</v>
      </c>
      <c r="O30" s="2">
        <f t="shared" si="8"/>
        <v>3292</v>
      </c>
      <c r="P30" s="4">
        <f t="shared" si="2"/>
        <v>2.631910043062148</v>
      </c>
      <c r="Q30" s="2">
        <f t="shared" si="15"/>
        <v>4</v>
      </c>
      <c r="R30" s="6">
        <f t="shared" si="3"/>
        <v>2044</v>
      </c>
      <c r="S30" s="3">
        <f t="shared" si="20"/>
        <v>3292</v>
      </c>
      <c r="T30">
        <f t="shared" si="9"/>
        <v>1361985</v>
      </c>
      <c r="U30" t="b">
        <f t="shared" si="10"/>
        <v>1</v>
      </c>
      <c r="V30">
        <f t="shared" si="16"/>
        <v>1418734</v>
      </c>
      <c r="W30" s="1">
        <f t="shared" si="4"/>
        <v>3.9999746252644963E-2</v>
      </c>
      <c r="X30" s="3">
        <f t="shared" si="11"/>
        <v>3.9999746252644961</v>
      </c>
    </row>
    <row r="31" spans="1:24" x14ac:dyDescent="0.25">
      <c r="A31">
        <f>[1]HP_HH!A31</f>
        <v>2046</v>
      </c>
      <c r="B31">
        <f t="shared" si="0"/>
        <v>2045</v>
      </c>
      <c r="C31" s="5">
        <f>[2]HP_HH!B31</f>
        <v>3592070</v>
      </c>
      <c r="D31" s="5">
        <f>[2]HP_HH!C31</f>
        <v>1386679</v>
      </c>
      <c r="E31">
        <f t="shared" si="5"/>
        <v>2.5904120564312287</v>
      </c>
      <c r="G31">
        <f t="shared" si="19"/>
        <v>2.6276999999999999</v>
      </c>
      <c r="H31">
        <f t="shared" si="6"/>
        <v>1367002</v>
      </c>
      <c r="I31">
        <f t="shared" si="7"/>
        <v>1367002</v>
      </c>
      <c r="K31" s="1">
        <f t="shared" si="21"/>
        <v>0.04</v>
      </c>
      <c r="L31">
        <f t="shared" si="13"/>
        <v>1421682</v>
      </c>
      <c r="M31">
        <f t="shared" si="1"/>
        <v>1364815</v>
      </c>
      <c r="N31" s="4">
        <f t="shared" si="14"/>
        <v>2830</v>
      </c>
      <c r="O31" s="2">
        <f t="shared" si="8"/>
        <v>2948</v>
      </c>
      <c r="P31" s="4">
        <f t="shared" si="2"/>
        <v>2.631909819279536</v>
      </c>
      <c r="Q31" s="2">
        <f t="shared" si="15"/>
        <v>4</v>
      </c>
      <c r="R31" s="6">
        <f t="shared" si="3"/>
        <v>2045</v>
      </c>
      <c r="S31" s="3">
        <f t="shared" si="20"/>
        <v>2948</v>
      </c>
      <c r="T31">
        <f t="shared" si="9"/>
        <v>1364815</v>
      </c>
      <c r="U31" t="b">
        <f t="shared" si="10"/>
        <v>1</v>
      </c>
      <c r="V31">
        <f t="shared" si="16"/>
        <v>1421682</v>
      </c>
      <c r="W31" s="1">
        <f t="shared" si="4"/>
        <v>3.9999803050189846E-2</v>
      </c>
      <c r="X31" s="3">
        <f t="shared" si="11"/>
        <v>3.9999803050189846</v>
      </c>
    </row>
    <row r="32" spans="1:24" x14ac:dyDescent="0.25">
      <c r="A32">
        <f>[1]HP_HH!A32</f>
        <v>2047</v>
      </c>
      <c r="B32">
        <f t="shared" si="0"/>
        <v>2046</v>
      </c>
      <c r="C32" s="5">
        <f>[2]HP_HH!B32</f>
        <v>3598639</v>
      </c>
      <c r="D32" s="5">
        <f>[2]HP_HH!C32</f>
        <v>1389676</v>
      </c>
      <c r="E32">
        <f t="shared" si="5"/>
        <v>2.5895525287908838</v>
      </c>
      <c r="G32">
        <f t="shared" si="19"/>
        <v>2.6276999999999999</v>
      </c>
      <c r="H32">
        <f t="shared" si="6"/>
        <v>1369501</v>
      </c>
      <c r="I32">
        <f t="shared" si="7"/>
        <v>1369501</v>
      </c>
      <c r="K32" s="1">
        <f t="shared" si="21"/>
        <v>0.04</v>
      </c>
      <c r="L32">
        <f t="shared" si="13"/>
        <v>1424281</v>
      </c>
      <c r="M32">
        <f t="shared" si="1"/>
        <v>1367310</v>
      </c>
      <c r="N32" s="4">
        <f t="shared" si="14"/>
        <v>2495</v>
      </c>
      <c r="O32" s="2">
        <f t="shared" si="8"/>
        <v>2599</v>
      </c>
      <c r="P32" s="4">
        <f t="shared" si="2"/>
        <v>2.6319115635810459</v>
      </c>
      <c r="Q32" s="2">
        <f t="shared" si="15"/>
        <v>4</v>
      </c>
      <c r="R32" s="6">
        <f t="shared" si="3"/>
        <v>2046</v>
      </c>
      <c r="S32" s="3">
        <f t="shared" si="20"/>
        <v>2599</v>
      </c>
      <c r="T32">
        <f t="shared" si="9"/>
        <v>1367310</v>
      </c>
      <c r="U32" t="b">
        <f t="shared" si="10"/>
        <v>1</v>
      </c>
      <c r="V32">
        <f t="shared" si="16"/>
        <v>1424281</v>
      </c>
      <c r="W32" s="1">
        <f t="shared" si="4"/>
        <v>3.9999831493925705E-2</v>
      </c>
      <c r="X32" s="3">
        <f t="shared" si="11"/>
        <v>3.9999831493925706</v>
      </c>
    </row>
    <row r="33" spans="1:24" x14ac:dyDescent="0.25">
      <c r="A33">
        <f>[1]HP_HH!A33</f>
        <v>2048</v>
      </c>
      <c r="B33">
        <f t="shared" si="0"/>
        <v>2047</v>
      </c>
      <c r="C33" s="5">
        <f>[2]HP_HH!B33</f>
        <v>3604553</v>
      </c>
      <c r="D33" s="5">
        <f>[2]HP_HH!C33</f>
        <v>1392309</v>
      </c>
      <c r="E33">
        <f t="shared" si="5"/>
        <v>2.5889030380468703</v>
      </c>
      <c r="G33">
        <f t="shared" si="19"/>
        <v>2.6276999999999999</v>
      </c>
      <c r="H33">
        <f t="shared" si="6"/>
        <v>1371752</v>
      </c>
      <c r="I33">
        <f t="shared" si="7"/>
        <v>1371752</v>
      </c>
      <c r="K33" s="1">
        <f t="shared" si="21"/>
        <v>0.04</v>
      </c>
      <c r="L33">
        <f t="shared" si="13"/>
        <v>1426622</v>
      </c>
      <c r="M33">
        <f t="shared" si="1"/>
        <v>1369557</v>
      </c>
      <c r="N33" s="4">
        <f t="shared" si="14"/>
        <v>2247</v>
      </c>
      <c r="O33" s="2">
        <f t="shared" si="8"/>
        <v>2341</v>
      </c>
      <c r="P33" s="4">
        <f t="shared" si="2"/>
        <v>2.6319116327396377</v>
      </c>
      <c r="Q33" s="2">
        <f t="shared" si="15"/>
        <v>4</v>
      </c>
      <c r="R33" s="6">
        <f t="shared" si="3"/>
        <v>2047</v>
      </c>
      <c r="S33" s="3">
        <f t="shared" si="20"/>
        <v>2341</v>
      </c>
      <c r="T33">
        <f t="shared" si="9"/>
        <v>1369557</v>
      </c>
      <c r="U33" t="b">
        <f t="shared" si="10"/>
        <v>1</v>
      </c>
      <c r="V33">
        <f t="shared" si="16"/>
        <v>1426622</v>
      </c>
      <c r="W33" s="1">
        <f t="shared" si="4"/>
        <v>4.0000084114783035E-2</v>
      </c>
      <c r="X33" s="3">
        <f t="shared" si="11"/>
        <v>4.0000084114783032</v>
      </c>
    </row>
    <row r="34" spans="1:24" x14ac:dyDescent="0.25">
      <c r="A34">
        <f>[1]HP_HH!A34</f>
        <v>2049</v>
      </c>
      <c r="B34">
        <f t="shared" si="0"/>
        <v>2048</v>
      </c>
      <c r="C34" s="5">
        <f>[2]HP_HH!B34</f>
        <v>3609725</v>
      </c>
      <c r="D34" s="5">
        <f>[2]HP_HH!C34</f>
        <v>1394396</v>
      </c>
      <c r="E34">
        <f t="shared" si="5"/>
        <v>2.5887373457755185</v>
      </c>
      <c r="G34">
        <f t="shared" si="19"/>
        <v>2.6276999999999999</v>
      </c>
      <c r="H34">
        <f t="shared" si="6"/>
        <v>1373720</v>
      </c>
      <c r="I34">
        <f t="shared" si="7"/>
        <v>1373720</v>
      </c>
      <c r="K34" s="1">
        <f t="shared" si="21"/>
        <v>0.04</v>
      </c>
      <c r="L34">
        <f t="shared" si="13"/>
        <v>1428669</v>
      </c>
      <c r="M34">
        <f t="shared" si="1"/>
        <v>1371522</v>
      </c>
      <c r="N34" s="4">
        <f t="shared" si="14"/>
        <v>1965</v>
      </c>
      <c r="O34" s="2">
        <f t="shared" si="8"/>
        <v>2047</v>
      </c>
      <c r="P34" s="4">
        <f t="shared" si="2"/>
        <v>2.6319118468387672</v>
      </c>
      <c r="Q34" s="2">
        <f t="shared" si="15"/>
        <v>4</v>
      </c>
      <c r="R34" s="6">
        <f t="shared" si="3"/>
        <v>2048</v>
      </c>
      <c r="S34" s="3">
        <f t="shared" si="20"/>
        <v>2047</v>
      </c>
      <c r="T34">
        <f t="shared" si="9"/>
        <v>1371522</v>
      </c>
      <c r="U34" t="b">
        <f t="shared" si="10"/>
        <v>1</v>
      </c>
      <c r="V34">
        <f t="shared" si="16"/>
        <v>1428669</v>
      </c>
      <c r="W34" s="1">
        <f t="shared" si="4"/>
        <v>4.0000167988526382E-2</v>
      </c>
      <c r="X34" s="3">
        <f t="shared" si="11"/>
        <v>4.0000167988526378</v>
      </c>
    </row>
    <row r="35" spans="1:24" x14ac:dyDescent="0.25">
      <c r="A35">
        <f>[1]HP_HH!A35</f>
        <v>2050</v>
      </c>
      <c r="B35">
        <f t="shared" si="0"/>
        <v>2049</v>
      </c>
      <c r="C35" s="5">
        <f>[2]HP_HH!B35</f>
        <v>3614368</v>
      </c>
      <c r="D35" s="5">
        <f>[2]HP_HH!C35</f>
        <v>1396196</v>
      </c>
      <c r="E35">
        <f t="shared" si="5"/>
        <v>2.5887253652066042</v>
      </c>
      <c r="G35">
        <f t="shared" si="19"/>
        <v>2.6276999999999999</v>
      </c>
      <c r="H35">
        <f t="shared" si="6"/>
        <v>1375487</v>
      </c>
      <c r="I35">
        <f t="shared" si="7"/>
        <v>1375487</v>
      </c>
      <c r="K35" s="1">
        <f t="shared" si="21"/>
        <v>0.04</v>
      </c>
      <c r="L35">
        <f t="shared" si="13"/>
        <v>1430506</v>
      </c>
      <c r="M35">
        <f t="shared" si="1"/>
        <v>1373286</v>
      </c>
      <c r="N35" s="4">
        <f t="shared" si="14"/>
        <v>1764</v>
      </c>
      <c r="O35" s="2">
        <f t="shared" si="8"/>
        <v>1837</v>
      </c>
      <c r="P35" s="4">
        <f t="shared" si="2"/>
        <v>2.6319120707558366</v>
      </c>
      <c r="Q35" s="2">
        <f t="shared" si="15"/>
        <v>4</v>
      </c>
      <c r="R35" s="6">
        <f t="shared" si="3"/>
        <v>2049</v>
      </c>
      <c r="S35" s="3">
        <f t="shared" si="20"/>
        <v>1837</v>
      </c>
      <c r="T35">
        <f t="shared" si="9"/>
        <v>1373286</v>
      </c>
      <c r="U35" t="b">
        <f t="shared" si="10"/>
        <v>1</v>
      </c>
      <c r="V35">
        <f t="shared" si="16"/>
        <v>1430506</v>
      </c>
      <c r="W35" s="1">
        <f t="shared" si="4"/>
        <v>3.9999832227197926E-2</v>
      </c>
      <c r="X35" s="3">
        <f t="shared" si="11"/>
        <v>3.9999832227197927</v>
      </c>
    </row>
    <row r="36" spans="1:24" x14ac:dyDescent="0.25">
      <c r="A36">
        <f>[1]HP_HH!A36</f>
        <v>2051</v>
      </c>
      <c r="B36">
        <f t="shared" si="0"/>
        <v>2050</v>
      </c>
      <c r="C36" s="5">
        <f>[2]HP_HH!B36</f>
        <v>3618458</v>
      </c>
      <c r="D36" s="5">
        <f>[2]HP_HH!C36</f>
        <v>1397660</v>
      </c>
      <c r="E36">
        <f t="shared" si="5"/>
        <v>2.5889400855715983</v>
      </c>
      <c r="G36">
        <f t="shared" si="19"/>
        <v>2.6276999999999999</v>
      </c>
      <c r="H36">
        <f t="shared" si="6"/>
        <v>1377044</v>
      </c>
      <c r="I36">
        <f t="shared" si="7"/>
        <v>1377044</v>
      </c>
      <c r="K36" s="1">
        <f t="shared" si="21"/>
        <v>0.04</v>
      </c>
      <c r="L36">
        <f t="shared" si="13"/>
        <v>1432126</v>
      </c>
      <c r="M36">
        <f t="shared" si="1"/>
        <v>1374841</v>
      </c>
      <c r="N36" s="4">
        <f t="shared" si="14"/>
        <v>1555</v>
      </c>
      <c r="O36" s="2">
        <f t="shared" si="8"/>
        <v>1620</v>
      </c>
      <c r="P36" s="4">
        <f t="shared" si="2"/>
        <v>2.6319101627024506</v>
      </c>
      <c r="Q36" s="2">
        <f t="shared" si="15"/>
        <v>4</v>
      </c>
      <c r="R36" s="6">
        <f t="shared" si="3"/>
        <v>2050</v>
      </c>
      <c r="S36" s="3">
        <f t="shared" si="20"/>
        <v>1620</v>
      </c>
      <c r="T36">
        <f t="shared" si="9"/>
        <v>1374841</v>
      </c>
      <c r="U36" t="b">
        <f t="shared" si="10"/>
        <v>1</v>
      </c>
      <c r="V36">
        <f t="shared" si="16"/>
        <v>1432126</v>
      </c>
      <c r="W36" s="1">
        <f t="shared" si="4"/>
        <v>3.9999972069496681E-2</v>
      </c>
      <c r="X36" s="3">
        <f t="shared" si="11"/>
        <v>3.9999972069496681</v>
      </c>
    </row>
    <row r="38" spans="1:24" x14ac:dyDescent="0.25">
      <c r="N38">
        <f>SUM(N3:N36)</f>
        <v>239993</v>
      </c>
      <c r="O38">
        <f>SUM(O3:O36)</f>
        <v>280943</v>
      </c>
      <c r="S38">
        <f t="shared" ref="S38" si="22">SUM(S3:S36)</f>
        <v>280943</v>
      </c>
      <c r="W38"/>
    </row>
    <row r="40" spans="1:24" x14ac:dyDescent="0.25">
      <c r="N40" s="4" t="s">
        <v>17</v>
      </c>
      <c r="O40" s="4"/>
    </row>
    <row r="41" spans="1:24" x14ac:dyDescent="0.25">
      <c r="N41" s="2" t="s">
        <v>18</v>
      </c>
      <c r="O41" s="2"/>
    </row>
    <row r="42" spans="1:24" x14ac:dyDescent="0.25">
      <c r="N42" s="3" t="s">
        <v>19</v>
      </c>
      <c r="O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Ozanich, Nick</dc:creator>
  <cp:lastModifiedBy>Ozanich, Nick</cp:lastModifiedBy>
  <dcterms:created xsi:type="dcterms:W3CDTF">2020-01-31T18:00:51Z</dcterms:created>
  <dcterms:modified xsi:type="dcterms:W3CDTF">2020-02-07T18:01:12Z</dcterms:modified>
</cp:coreProperties>
</file>