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wnloads\EXCEL  &amp;  Power BI\"/>
    </mc:Choice>
  </mc:AlternateContent>
  <xr:revisionPtr revIDLastSave="0" documentId="13_ncr:1_{66C8F70C-6A4C-4E61-B1A1-797027C3FB63}" xr6:coauthVersionLast="47" xr6:coauthVersionMax="47" xr10:uidLastSave="{00000000-0000-0000-0000-000000000000}"/>
  <bookViews>
    <workbookView xWindow="-108" yWindow="-108" windowWidth="23256" windowHeight="13896" xr2:uid="{6551776B-62A1-4167-ACD9-64341C293587}"/>
  </bookViews>
  <sheets>
    <sheet name="Sheet1" sheetId="1" r:id="rId1"/>
    <sheet name="SALES" sheetId="4" r:id="rId2"/>
    <sheet name="Product analysis" sheetId="2" r:id="rId3"/>
    <sheet name="Coustomer analysis" sheetId="5" r:id="rId4"/>
    <sheet name="Platform analysis" sheetId="6" r:id="rId5"/>
    <sheet name="Specific analysis" sheetId="7" r:id="rId6"/>
    <sheet name="Purchase" sheetId="3" r:id="rId7"/>
    <sheet name="Dashboard" sheetId="10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F2" i="7"/>
  <c r="F3" i="7"/>
  <c r="F4" i="7"/>
  <c r="F5" i="7"/>
  <c r="F6" i="7"/>
  <c r="F7" i="7"/>
  <c r="E2" i="7"/>
  <c r="E3" i="7"/>
  <c r="E4" i="7"/>
  <c r="E5" i="7"/>
  <c r="E6" i="7"/>
  <c r="E7" i="7"/>
  <c r="C7" i="7"/>
  <c r="B7" i="7" s="1"/>
  <c r="D7" i="7"/>
  <c r="C6" i="7"/>
  <c r="B6" i="7" s="1"/>
  <c r="D6" i="7"/>
  <c r="C5" i="7"/>
  <c r="B5" i="7" s="1"/>
  <c r="D5" i="7"/>
  <c r="C4" i="7"/>
  <c r="B4" i="7" s="1"/>
  <c r="D4" i="7"/>
  <c r="C3" i="7"/>
  <c r="B3" i="7" s="1"/>
  <c r="D3" i="7"/>
  <c r="C2" i="7"/>
  <c r="B2" i="7" s="1"/>
  <c r="D2" i="7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</calcChain>
</file>

<file path=xl/sharedStrings.xml><?xml version="1.0" encoding="utf-8"?>
<sst xmlns="http://schemas.openxmlformats.org/spreadsheetml/2006/main" count="3222" uniqueCount="848">
  <si>
    <t>TX00-01</t>
  </si>
  <si>
    <t>Yedukondalu</t>
  </si>
  <si>
    <t>Panditula</t>
  </si>
  <si>
    <t>ypanditula@hugedomains.com</t>
  </si>
  <si>
    <t>Office Assistant</t>
  </si>
  <si>
    <t>Drinking Coco</t>
  </si>
  <si>
    <t>Website</t>
  </si>
  <si>
    <t>TX00-02</t>
  </si>
  <si>
    <t>Ponnan</t>
  </si>
  <si>
    <t>Delhi</t>
  </si>
  <si>
    <t>pdelhi@yale.edu</t>
  </si>
  <si>
    <t>Analyst</t>
  </si>
  <si>
    <t>Honey Caramel Truffle</t>
  </si>
  <si>
    <t>App</t>
  </si>
  <si>
    <t>TX00-03</t>
  </si>
  <si>
    <t>Prerana</t>
  </si>
  <si>
    <t>Nishita</t>
  </si>
  <si>
    <t>pnishita5@google.de</t>
  </si>
  <si>
    <t>Sales</t>
  </si>
  <si>
    <t>Hazelnut Praline Bars</t>
  </si>
  <si>
    <t>TX00-04</t>
  </si>
  <si>
    <t>Subbarao</t>
  </si>
  <si>
    <t>Malladi</t>
  </si>
  <si>
    <t>smalladi@gmpg.org</t>
  </si>
  <si>
    <t>Engineer</t>
  </si>
  <si>
    <t>Spicy Special Slims</t>
  </si>
  <si>
    <t>In store</t>
  </si>
  <si>
    <t>TX00-05</t>
  </si>
  <si>
    <t>Sarayu</t>
  </si>
  <si>
    <t>Ragunathan</t>
  </si>
  <si>
    <t>sragunathan2@nhs.uk</t>
  </si>
  <si>
    <t>Almond Raspberry Cluster</t>
  </si>
  <si>
    <t>TX00-06</t>
  </si>
  <si>
    <t>Vinanti</t>
  </si>
  <si>
    <t>Choudhari</t>
  </si>
  <si>
    <t>vchoudhari6@businessinsider.com</t>
  </si>
  <si>
    <t>Choco Coated Almonds</t>
  </si>
  <si>
    <t>TX00-07</t>
  </si>
  <si>
    <t>Parasuramudu</t>
  </si>
  <si>
    <t>Jamakayala</t>
  </si>
  <si>
    <t>pjamakayala@hhs.gov</t>
  </si>
  <si>
    <t>Professor</t>
  </si>
  <si>
    <t>Gingerbread Spiced Choco</t>
  </si>
  <si>
    <t>TX00-08</t>
  </si>
  <si>
    <t>Fullara</t>
  </si>
  <si>
    <t>Sushanti Mokate</t>
  </si>
  <si>
    <t>fsushanti.mokate8@cisco.com</t>
  </si>
  <si>
    <t>Mint Chip Choco</t>
  </si>
  <si>
    <t>TX00-09</t>
  </si>
  <si>
    <t>Hemavati</t>
  </si>
  <si>
    <t>Muthiah</t>
  </si>
  <si>
    <t>hmuthiah@theatlantic.com</t>
  </si>
  <si>
    <t>Orange Choco</t>
  </si>
  <si>
    <t>TX00-10</t>
  </si>
  <si>
    <t>Suman</t>
  </si>
  <si>
    <t>Katte</t>
  </si>
  <si>
    <t>skatte@flavors.me</t>
  </si>
  <si>
    <t>Espresso Almond Crunch</t>
  </si>
  <si>
    <t>TX00-11</t>
  </si>
  <si>
    <t>Raghuveer</t>
  </si>
  <si>
    <t>Yettugunna</t>
  </si>
  <si>
    <t>ryettugunna@reddit.com</t>
  </si>
  <si>
    <t>Tech Support</t>
  </si>
  <si>
    <t>Organic Choco Syrup</t>
  </si>
  <si>
    <t>TX00-12</t>
  </si>
  <si>
    <t>Chitrasen</t>
  </si>
  <si>
    <t>Laul</t>
  </si>
  <si>
    <t>claul9@multiply.com</t>
  </si>
  <si>
    <t>Praline-filled Bonbons</t>
  </si>
  <si>
    <t>TX00-13</t>
  </si>
  <si>
    <t>Indu</t>
  </si>
  <si>
    <t>Varada Sumedh</t>
  </si>
  <si>
    <t>ivarada.sumedh@stumbleupon.com</t>
  </si>
  <si>
    <t>Velvet Truffle Bites</t>
  </si>
  <si>
    <t>TX00-14</t>
  </si>
  <si>
    <t>Amlankusum</t>
  </si>
  <si>
    <t>Rajabhushan</t>
  </si>
  <si>
    <t>arajabhushan@yandex.ru</t>
  </si>
  <si>
    <t>TX00-15</t>
  </si>
  <si>
    <t>Narois</t>
  </si>
  <si>
    <t>Motiwala</t>
  </si>
  <si>
    <t>nmotiwala@oracle.com</t>
  </si>
  <si>
    <t>Finance Professional</t>
  </si>
  <si>
    <t>Caramel Stuffed Bars</t>
  </si>
  <si>
    <t>Phone in</t>
  </si>
  <si>
    <t>TX00-16</t>
  </si>
  <si>
    <t>Pratigya</t>
  </si>
  <si>
    <t>Rema</t>
  </si>
  <si>
    <t>prema@hubpages.com</t>
  </si>
  <si>
    <t>Accountant</t>
  </si>
  <si>
    <t>Lemon Poppyseed Zing</t>
  </si>
  <si>
    <t>TX00-17</t>
  </si>
  <si>
    <t>TX00-18</t>
  </si>
  <si>
    <t>Abhaya</t>
  </si>
  <si>
    <t>Priyavardhan</t>
  </si>
  <si>
    <t>apriyavardhan9@netvibes.com</t>
  </si>
  <si>
    <t>After Nines</t>
  </si>
  <si>
    <t>TX00-19</t>
  </si>
  <si>
    <t>Baruna</t>
  </si>
  <si>
    <t>Ogale</t>
  </si>
  <si>
    <t>bogale@gov.uk</t>
  </si>
  <si>
    <t>Doctor</t>
  </si>
  <si>
    <t>Baker's Choco Chips</t>
  </si>
  <si>
    <t>TX00-20</t>
  </si>
  <si>
    <t>Anjushri</t>
  </si>
  <si>
    <t>Chandiramani</t>
  </si>
  <si>
    <t>achandiramani3@theatlantic.com</t>
  </si>
  <si>
    <t>TX00-21</t>
  </si>
  <si>
    <t>Mardav</t>
  </si>
  <si>
    <t>Ramaswami</t>
  </si>
  <si>
    <t>mramaswami2@indiatimes.com</t>
  </si>
  <si>
    <t>White Choc</t>
  </si>
  <si>
    <t>TX00-22</t>
  </si>
  <si>
    <t>Madhumati</t>
  </si>
  <si>
    <t>Gazala Soumitra</t>
  </si>
  <si>
    <t>mgazala.soumitra4@domainmarket.com</t>
  </si>
  <si>
    <t>Sea Salted Toffee Choco</t>
  </si>
  <si>
    <t>TX00-23</t>
  </si>
  <si>
    <t>Bhuvan</t>
  </si>
  <si>
    <t>Pals</t>
  </si>
  <si>
    <t>bpals@theatlantic.com</t>
  </si>
  <si>
    <t>TX00-24</t>
  </si>
  <si>
    <t>85% Dark Bars</t>
  </si>
  <si>
    <t>TX00-25</t>
  </si>
  <si>
    <t>TX00-26</t>
  </si>
  <si>
    <t>Lalit</t>
  </si>
  <si>
    <t>Kothari</t>
  </si>
  <si>
    <t>lkothari@blogtalkradio.com</t>
  </si>
  <si>
    <t>TX00-27</t>
  </si>
  <si>
    <t>TX00-28</t>
  </si>
  <si>
    <t>Raspberry Choco</t>
  </si>
  <si>
    <t>TX00-29</t>
  </si>
  <si>
    <t>Kamalakshi</t>
  </si>
  <si>
    <t>Mukundan</t>
  </si>
  <si>
    <t>kmukundan7@netlog.com</t>
  </si>
  <si>
    <t>HR</t>
  </si>
  <si>
    <t>Choco Mint Medley</t>
  </si>
  <si>
    <t>TX00-30</t>
  </si>
  <si>
    <t>Nazeer</t>
  </si>
  <si>
    <t>Basha Mustafa</t>
  </si>
  <si>
    <t>nbasha.mustafa@prweb.com</t>
  </si>
  <si>
    <t>Fruit &amp; Nut Bars</t>
  </si>
  <si>
    <t>TX00-31</t>
  </si>
  <si>
    <t>Deepit</t>
  </si>
  <si>
    <t>Ranjana</t>
  </si>
  <si>
    <t>dranjana@360.cn</t>
  </si>
  <si>
    <t>Marzipan Delight</t>
  </si>
  <si>
    <t>TX00-32</t>
  </si>
  <si>
    <t>Ilesh</t>
  </si>
  <si>
    <t>Dasgupta</t>
  </si>
  <si>
    <t>idasgupta1@yolasite.com</t>
  </si>
  <si>
    <t>Milk Bars</t>
  </si>
  <si>
    <t>TX00-33</t>
  </si>
  <si>
    <t>Almond Butter Munch</t>
  </si>
  <si>
    <t>TX00-34</t>
  </si>
  <si>
    <t>Jaipal</t>
  </si>
  <si>
    <t>Potanapudi</t>
  </si>
  <si>
    <t>jpotanapudi7@usnews.com</t>
  </si>
  <si>
    <t>Dark Cherry Indulgence</t>
  </si>
  <si>
    <t>TX00-35</t>
  </si>
  <si>
    <t>Sukhdev</t>
  </si>
  <si>
    <t>Nageshwar</t>
  </si>
  <si>
    <t>snageshwar@ucla.edu</t>
  </si>
  <si>
    <t>Administrator</t>
  </si>
  <si>
    <t>Peanut Butter Cubes</t>
  </si>
  <si>
    <t>TX00-36</t>
  </si>
  <si>
    <t>Irish Cream Chocolate</t>
  </si>
  <si>
    <t>TX00-37</t>
  </si>
  <si>
    <t>Jagajeet</t>
  </si>
  <si>
    <t>Viraj</t>
  </si>
  <si>
    <t>jviraj@nba.com</t>
  </si>
  <si>
    <t>Smooth Silky Salty</t>
  </si>
  <si>
    <t>TX00-38</t>
  </si>
  <si>
    <t>Devrat</t>
  </si>
  <si>
    <t>Damarsingh</t>
  </si>
  <si>
    <t>ddamarsingh@cam.ac.uk</t>
  </si>
  <si>
    <t>Almond Choco</t>
  </si>
  <si>
    <t>TX00-39</t>
  </si>
  <si>
    <t>Asija</t>
  </si>
  <si>
    <t>Pothireddy</t>
  </si>
  <si>
    <t>apothireddy@psu.edu</t>
  </si>
  <si>
    <t>TX00-40</t>
  </si>
  <si>
    <t>Rushil</t>
  </si>
  <si>
    <t>Kripa</t>
  </si>
  <si>
    <t>rkripa1@narod.ru</t>
  </si>
  <si>
    <t>Eclairs</t>
  </si>
  <si>
    <t>TX00-41</t>
  </si>
  <si>
    <t>Karuna</t>
  </si>
  <si>
    <t>Pashupathy</t>
  </si>
  <si>
    <t>kpashupathy3@netlog.com</t>
  </si>
  <si>
    <t>TX00-42</t>
  </si>
  <si>
    <t>Makshi</t>
  </si>
  <si>
    <t>Vinutha</t>
  </si>
  <si>
    <t>mvinutha6@samsung.com</t>
  </si>
  <si>
    <t>Salted Caramel Swirls</t>
  </si>
  <si>
    <t>TX00-43</t>
  </si>
  <si>
    <t>Shulabh</t>
  </si>
  <si>
    <t>Qutub Sundaramoorthy</t>
  </si>
  <si>
    <t>squtub.sundaramoorthy@wikispaces.com</t>
  </si>
  <si>
    <t>TX00-44</t>
  </si>
  <si>
    <t>Dark Chocolate Mousse</t>
  </si>
  <si>
    <t>TX00-45</t>
  </si>
  <si>
    <t>TX00-46</t>
  </si>
  <si>
    <t>Shevantilal</t>
  </si>
  <si>
    <t>Muppala</t>
  </si>
  <si>
    <t>smuppala@stumbleupon.com</t>
  </si>
  <si>
    <t>TX00-47</t>
  </si>
  <si>
    <t>Mayur</t>
  </si>
  <si>
    <t>Kousika</t>
  </si>
  <si>
    <t>mkousika4@typepad.com</t>
  </si>
  <si>
    <t>Operator</t>
  </si>
  <si>
    <t>Manuka Honey Choco</t>
  </si>
  <si>
    <t>TX00-48</t>
  </si>
  <si>
    <t>Chandana</t>
  </si>
  <si>
    <t>Sannidhi Surnilla</t>
  </si>
  <si>
    <t>csannidhi.surnilla@nydailynews.com</t>
  </si>
  <si>
    <t>Nutty Bliss Bars</t>
  </si>
  <si>
    <t>TX00-49</t>
  </si>
  <si>
    <t>Rupak</t>
  </si>
  <si>
    <t>Mehra</t>
  </si>
  <si>
    <t>rmehra@1und1.de</t>
  </si>
  <si>
    <t>Smooth Sliky Salty</t>
  </si>
  <si>
    <t>TX00-50</t>
  </si>
  <si>
    <t>Vasavi</t>
  </si>
  <si>
    <t>Veeravasarapu</t>
  </si>
  <si>
    <t>vveeravasarapu4@ibm.com</t>
  </si>
  <si>
    <t>Statistician</t>
  </si>
  <si>
    <t>Espresso Bean Blast</t>
  </si>
  <si>
    <t>TX00-51</t>
  </si>
  <si>
    <t>Lalitchandra</t>
  </si>
  <si>
    <t>Vadali</t>
  </si>
  <si>
    <t>lvadali@alibaba.com</t>
  </si>
  <si>
    <t>Chili Cinnamon Twist</t>
  </si>
  <si>
    <t>TX00-52</t>
  </si>
  <si>
    <t>Sawini</t>
  </si>
  <si>
    <t>Chandan</t>
  </si>
  <si>
    <t>schandan@dot.gov</t>
  </si>
  <si>
    <t>TX00-53</t>
  </si>
  <si>
    <t>TX00-54</t>
  </si>
  <si>
    <t>TX00-55</t>
  </si>
  <si>
    <t>Geena</t>
  </si>
  <si>
    <t>Raghavanpillai</t>
  </si>
  <si>
    <t>graghavanpillai6@g.co</t>
  </si>
  <si>
    <t>TX00-56</t>
  </si>
  <si>
    <t>Gopal</t>
  </si>
  <si>
    <t>Venkata</t>
  </si>
  <si>
    <t>gvenkata@flavors.me</t>
  </si>
  <si>
    <t>Blueberry Cheesecake Bliss</t>
  </si>
  <si>
    <t>TX00-57</t>
  </si>
  <si>
    <t>Kantimoy</t>
  </si>
  <si>
    <t>Pritish</t>
  </si>
  <si>
    <t>kpritish5@jigsy.com</t>
  </si>
  <si>
    <t>TX00-58</t>
  </si>
  <si>
    <t>Sravanthi</t>
  </si>
  <si>
    <t>Chalaki</t>
  </si>
  <si>
    <t>schalaki@artisteer.com</t>
  </si>
  <si>
    <t>Pistachio Rose Fusion</t>
  </si>
  <si>
    <t>TX00-59</t>
  </si>
  <si>
    <t>Sreenivasa</t>
  </si>
  <si>
    <t>Naik Gudiwada</t>
  </si>
  <si>
    <t>snaik.gudiwada3@indiatimes.com</t>
  </si>
  <si>
    <t>TX00-60</t>
  </si>
  <si>
    <t>Venkat</t>
  </si>
  <si>
    <t>Kodi</t>
  </si>
  <si>
    <t>vkodi4@reference.com</t>
  </si>
  <si>
    <t>VP</t>
  </si>
  <si>
    <t>TX00-61</t>
  </si>
  <si>
    <t>TX00-62</t>
  </si>
  <si>
    <t>Kaishori</t>
  </si>
  <si>
    <t>Harathi Kateel</t>
  </si>
  <si>
    <t>kharathi.kateel@home.pl</t>
  </si>
  <si>
    <t>TX00-63</t>
  </si>
  <si>
    <t>Gumwant</t>
  </si>
  <si>
    <t>Veera</t>
  </si>
  <si>
    <t>gveera9@tuttocitta.it</t>
  </si>
  <si>
    <t>TX00-64</t>
  </si>
  <si>
    <t>Upendra</t>
  </si>
  <si>
    <t>Swati</t>
  </si>
  <si>
    <t>uswati@naver.com</t>
  </si>
  <si>
    <t>99% Dark &amp; Pure</t>
  </si>
  <si>
    <t>TX00-65</t>
  </si>
  <si>
    <t>Sahas</t>
  </si>
  <si>
    <t>Sanabhi Shrikant</t>
  </si>
  <si>
    <t>ssanabhi.shrikant3@ted.com</t>
  </si>
  <si>
    <t>TX00-66</t>
  </si>
  <si>
    <t>Mahindra</t>
  </si>
  <si>
    <t>Sreedharan</t>
  </si>
  <si>
    <t>msreedharan1@tinypic.com</t>
  </si>
  <si>
    <t>TX00-67</t>
  </si>
  <si>
    <t>TX00-68</t>
  </si>
  <si>
    <t>TX00-69</t>
  </si>
  <si>
    <t>TX00-70</t>
  </si>
  <si>
    <t>TX00-71</t>
  </si>
  <si>
    <t>Pragya</t>
  </si>
  <si>
    <t>Nilufar</t>
  </si>
  <si>
    <t>pnilufar4@comsenz.com</t>
  </si>
  <si>
    <t>TX00-72</t>
  </si>
  <si>
    <t>70% Dark Bites</t>
  </si>
  <si>
    <t>TX00-73</t>
  </si>
  <si>
    <t>Coconut Almond Joy</t>
  </si>
  <si>
    <t>TX00-74</t>
  </si>
  <si>
    <t>TX00-75</t>
  </si>
  <si>
    <t>Marshmallow Caramel Crunch</t>
  </si>
  <si>
    <t>TX00-76</t>
  </si>
  <si>
    <t>TX00-77</t>
  </si>
  <si>
    <t>Sameer</t>
  </si>
  <si>
    <t>Shashank Sapra</t>
  </si>
  <si>
    <t>sshashank.sapra@oaic.gov.au</t>
  </si>
  <si>
    <t>TX00-78</t>
  </si>
  <si>
    <t>TX00-79</t>
  </si>
  <si>
    <t>Shattesh</t>
  </si>
  <si>
    <t>Utpat</t>
  </si>
  <si>
    <t>sutpat1@github.com</t>
  </si>
  <si>
    <t>TX00-80</t>
  </si>
  <si>
    <t>Amal</t>
  </si>
  <si>
    <t>Nimesh</t>
  </si>
  <si>
    <t>animesh@spotify.com</t>
  </si>
  <si>
    <t>TX00-81</t>
  </si>
  <si>
    <t>Duran</t>
  </si>
  <si>
    <t>Appala</t>
  </si>
  <si>
    <t>dappala@elegantthemes.com</t>
  </si>
  <si>
    <t>TX00-82</t>
  </si>
  <si>
    <t>Orange Zest Delight</t>
  </si>
  <si>
    <t>TX00-83</t>
  </si>
  <si>
    <t>TX00-84</t>
  </si>
  <si>
    <t>TX00-85</t>
  </si>
  <si>
    <t>TX00-86</t>
  </si>
  <si>
    <t>Sarojini</t>
  </si>
  <si>
    <t>Naueshwara</t>
  </si>
  <si>
    <t>snaueshwara@netscape.com</t>
  </si>
  <si>
    <t>TX00-87</t>
  </si>
  <si>
    <t>TX00-88</t>
  </si>
  <si>
    <t>TX00-89</t>
  </si>
  <si>
    <t>Devasree</t>
  </si>
  <si>
    <t>Fullara Saurin</t>
  </si>
  <si>
    <t>dfullara.saurin3@prnewswire.com</t>
  </si>
  <si>
    <t>TX00-90</t>
  </si>
  <si>
    <t>TX00-91</t>
  </si>
  <si>
    <t>TX00-92</t>
  </si>
  <si>
    <t>TX00-93</t>
  </si>
  <si>
    <t>Passionfruit Caramel Bars</t>
  </si>
  <si>
    <t>TX00-94</t>
  </si>
  <si>
    <t>Honeycomb Crunch Choco</t>
  </si>
  <si>
    <t>TX00-95</t>
  </si>
  <si>
    <t>TX00-96</t>
  </si>
  <si>
    <t>TX00-97</t>
  </si>
  <si>
    <t>TX00-98</t>
  </si>
  <si>
    <t>Jaishree</t>
  </si>
  <si>
    <t>Atasi Yavatkar</t>
  </si>
  <si>
    <t>jatasi.yavatkar7@theglobeandmail.com</t>
  </si>
  <si>
    <t>TX00-99</t>
  </si>
  <si>
    <t>TX01-00</t>
  </si>
  <si>
    <t>TX01-01</t>
  </si>
  <si>
    <t>Rameshwari</t>
  </si>
  <si>
    <t>Chikodi</t>
  </si>
  <si>
    <t>rchikodi6@histats.com</t>
  </si>
  <si>
    <t>Bourbon Vanilla Infusion</t>
  </si>
  <si>
    <t>TX01-02</t>
  </si>
  <si>
    <t>Vasu</t>
  </si>
  <si>
    <t>Nandin</t>
  </si>
  <si>
    <t>vnandin@zimbio.com</t>
  </si>
  <si>
    <t>TX01-03</t>
  </si>
  <si>
    <t>TX01-04</t>
  </si>
  <si>
    <t>Oorjit</t>
  </si>
  <si>
    <t>Nandanavanam</t>
  </si>
  <si>
    <t>onandanavanam@ustream.tv</t>
  </si>
  <si>
    <t>TX01-05</t>
  </si>
  <si>
    <t>TX01-06</t>
  </si>
  <si>
    <t>TX01-07</t>
  </si>
  <si>
    <t>Tarala</t>
  </si>
  <si>
    <t>Vishaal</t>
  </si>
  <si>
    <t>tvishaal@mozilla.org</t>
  </si>
  <si>
    <t>Pistachio Cardamom Crunch</t>
  </si>
  <si>
    <t>TX01-08</t>
  </si>
  <si>
    <t>Shubhra</t>
  </si>
  <si>
    <t>Potla</t>
  </si>
  <si>
    <t>spotla1@1688.com</t>
  </si>
  <si>
    <t>TX01-09</t>
  </si>
  <si>
    <t>TX01-10</t>
  </si>
  <si>
    <t>Kulbhushan</t>
  </si>
  <si>
    <t>Moorthy</t>
  </si>
  <si>
    <t>kmoorthy6@cmu.edu</t>
  </si>
  <si>
    <t>TX01-11</t>
  </si>
  <si>
    <t>Kevalkumar</t>
  </si>
  <si>
    <t>Solanki</t>
  </si>
  <si>
    <t>ksolanki5@who.int</t>
  </si>
  <si>
    <t>TX01-12</t>
  </si>
  <si>
    <t>TX01-13</t>
  </si>
  <si>
    <t>TX01-14</t>
  </si>
  <si>
    <t>TX01-15</t>
  </si>
  <si>
    <t>Ayog</t>
  </si>
  <si>
    <t>Chakrabarti</t>
  </si>
  <si>
    <t>achakrabarti@elegantthemes.com</t>
  </si>
  <si>
    <t>TX01-16</t>
  </si>
  <si>
    <t>TX01-17</t>
  </si>
  <si>
    <t>Peanut Brittle Bliss</t>
  </si>
  <si>
    <t>TX01-18</t>
  </si>
  <si>
    <t>TX01-19</t>
  </si>
  <si>
    <t>TX01-20</t>
  </si>
  <si>
    <t>TX01-21</t>
  </si>
  <si>
    <t>TX01-22</t>
  </si>
  <si>
    <t>TX01-23</t>
  </si>
  <si>
    <t>TX01-24</t>
  </si>
  <si>
    <t>Maple Walnut Delight</t>
  </si>
  <si>
    <t>TX01-25</t>
  </si>
  <si>
    <t>TX01-26</t>
  </si>
  <si>
    <t>TX01-27</t>
  </si>
  <si>
    <t>TX01-28</t>
  </si>
  <si>
    <t>TX01-29</t>
  </si>
  <si>
    <t>TX01-30</t>
  </si>
  <si>
    <t>Ramalingam</t>
  </si>
  <si>
    <t>Kothapeta</t>
  </si>
  <si>
    <t>rkothapeta@nbcnews.com</t>
  </si>
  <si>
    <t>TX01-31</t>
  </si>
  <si>
    <t>Agrata</t>
  </si>
  <si>
    <t>Rajarama</t>
  </si>
  <si>
    <t>arajarama9@360.cn</t>
  </si>
  <si>
    <t>TX01-32</t>
  </si>
  <si>
    <t>TX01-33</t>
  </si>
  <si>
    <t>TX01-34</t>
  </si>
  <si>
    <t>Coconut Rum Rendezvous</t>
  </si>
  <si>
    <t>TX01-35</t>
  </si>
  <si>
    <t>Piyali</t>
  </si>
  <si>
    <t>Mahanthapa</t>
  </si>
  <si>
    <t>pmahanthapa9@senate.gov</t>
  </si>
  <si>
    <t>TX01-36</t>
  </si>
  <si>
    <t>TX01-37</t>
  </si>
  <si>
    <t>Raspberry Cheesecake Swirl</t>
  </si>
  <si>
    <t>TX01-38</t>
  </si>
  <si>
    <t>Anumati</t>
  </si>
  <si>
    <t>Shyamari Meherhomji</t>
  </si>
  <si>
    <t>ashyamari.meherhomji@apple.com</t>
  </si>
  <si>
    <t>TX01-39</t>
  </si>
  <si>
    <t>Sartaj</t>
  </si>
  <si>
    <t>Probal</t>
  </si>
  <si>
    <t>sprobal@webnode.com</t>
  </si>
  <si>
    <t>TX01-40</t>
  </si>
  <si>
    <t>TX01-41</t>
  </si>
  <si>
    <t>TX01-42</t>
  </si>
  <si>
    <t>TX01-43</t>
  </si>
  <si>
    <t>50% Dark Bites</t>
  </si>
  <si>
    <t>TX01-44</t>
  </si>
  <si>
    <t>TX01-45</t>
  </si>
  <si>
    <t>TX01-46</t>
  </si>
  <si>
    <t>Mango Tango Delight</t>
  </si>
  <si>
    <t>TX01-47</t>
  </si>
  <si>
    <t>Ranajay</t>
  </si>
  <si>
    <t>Kailashnath Richa</t>
  </si>
  <si>
    <t>rkailashnath.richa8@wisc.edu</t>
  </si>
  <si>
    <t>TX01-48</t>
  </si>
  <si>
    <t>TX01-49</t>
  </si>
  <si>
    <t>TX01-50</t>
  </si>
  <si>
    <t>Kunja</t>
  </si>
  <si>
    <t>Prashanta Vibha</t>
  </si>
  <si>
    <t>kprashanta.vibha6@samsung.com</t>
  </si>
  <si>
    <t>TX01-51</t>
  </si>
  <si>
    <t>TX01-52</t>
  </si>
  <si>
    <t>TX01-53</t>
  </si>
  <si>
    <t>TX01-54</t>
  </si>
  <si>
    <t>TX01-55</t>
  </si>
  <si>
    <t>TX01-56</t>
  </si>
  <si>
    <t>TX01-57</t>
  </si>
  <si>
    <t>TX01-58</t>
  </si>
  <si>
    <t>TX01-59</t>
  </si>
  <si>
    <t>TX01-60</t>
  </si>
  <si>
    <t>TX01-61</t>
  </si>
  <si>
    <t>TX01-62</t>
  </si>
  <si>
    <t>Godavari</t>
  </si>
  <si>
    <t>Veena</t>
  </si>
  <si>
    <t>gveena3@pcworld.com</t>
  </si>
  <si>
    <t>TX01-63</t>
  </si>
  <si>
    <t>TX01-64</t>
  </si>
  <si>
    <t>TX01-65</t>
  </si>
  <si>
    <t>TX01-66</t>
  </si>
  <si>
    <t>Cherry Almond Fudge</t>
  </si>
  <si>
    <t>TX01-67</t>
  </si>
  <si>
    <t>TX01-68</t>
  </si>
  <si>
    <t>TX01-69</t>
  </si>
  <si>
    <t>TX01-70</t>
  </si>
  <si>
    <t>TX01-71</t>
  </si>
  <si>
    <t>TX01-72</t>
  </si>
  <si>
    <t>TX01-73</t>
  </si>
  <si>
    <t>TX01-74</t>
  </si>
  <si>
    <t>TX01-75</t>
  </si>
  <si>
    <t>TX01-76</t>
  </si>
  <si>
    <t>TX01-77</t>
  </si>
  <si>
    <t>TX01-78</t>
  </si>
  <si>
    <t>TX01-79</t>
  </si>
  <si>
    <t>TX01-80</t>
  </si>
  <si>
    <t>Devsena</t>
  </si>
  <si>
    <t>Veluvalapalli</t>
  </si>
  <si>
    <t>dveluvalapalli@adobe.com</t>
  </si>
  <si>
    <t>TX01-81</t>
  </si>
  <si>
    <t>TX01-82</t>
  </si>
  <si>
    <t>TX01-83</t>
  </si>
  <si>
    <t>Butterscotch Dream Choco</t>
  </si>
  <si>
    <t>TX01-84</t>
  </si>
  <si>
    <t>TX01-85</t>
  </si>
  <si>
    <t>TX01-86</t>
  </si>
  <si>
    <t>TX01-87</t>
  </si>
  <si>
    <t>TX01-88</t>
  </si>
  <si>
    <t>TX01-89</t>
  </si>
  <si>
    <t>Lavender Honey Ganache</t>
  </si>
  <si>
    <t>TX01-90</t>
  </si>
  <si>
    <t>TX01-91</t>
  </si>
  <si>
    <t>TX01-92</t>
  </si>
  <si>
    <t>TX01-93</t>
  </si>
  <si>
    <t>TX01-94</t>
  </si>
  <si>
    <t>TX01-95</t>
  </si>
  <si>
    <t>TX01-96</t>
  </si>
  <si>
    <t>TX01-97</t>
  </si>
  <si>
    <t>TX01-98</t>
  </si>
  <si>
    <t>TX01-99</t>
  </si>
  <si>
    <t>TX02-00</t>
  </si>
  <si>
    <t>TX02-01</t>
  </si>
  <si>
    <t>TX02-02</t>
  </si>
  <si>
    <t>TX02-03</t>
  </si>
  <si>
    <t>TX02-04</t>
  </si>
  <si>
    <t>TX02-05</t>
  </si>
  <si>
    <t>TX02-06</t>
  </si>
  <si>
    <t>TX02-07</t>
  </si>
  <si>
    <t>TX02-08</t>
  </si>
  <si>
    <t>TX02-09</t>
  </si>
  <si>
    <t>TX02-10</t>
  </si>
  <si>
    <t>TX02-11</t>
  </si>
  <si>
    <t>TX02-12</t>
  </si>
  <si>
    <t>TX02-13</t>
  </si>
  <si>
    <t>TX02-14</t>
  </si>
  <si>
    <t>TX02-15</t>
  </si>
  <si>
    <t>Hridaynath</t>
  </si>
  <si>
    <t>Tendulkar</t>
  </si>
  <si>
    <t>htendulkar9@php.net</t>
  </si>
  <si>
    <t>TX02-16</t>
  </si>
  <si>
    <t>TX02-17</t>
  </si>
  <si>
    <t>TX02-18</t>
  </si>
  <si>
    <t>TX02-19</t>
  </si>
  <si>
    <t>TX02-20</t>
  </si>
  <si>
    <t>TX02-21</t>
  </si>
  <si>
    <t>TX02-22</t>
  </si>
  <si>
    <t>TX02-23</t>
  </si>
  <si>
    <t>TX02-24</t>
  </si>
  <si>
    <t>Tiramisu Truffle Bites</t>
  </si>
  <si>
    <t>TX02-25</t>
  </si>
  <si>
    <t>TX02-26</t>
  </si>
  <si>
    <t>TX02-27</t>
  </si>
  <si>
    <t>TX02-28</t>
  </si>
  <si>
    <t>TX02-29</t>
  </si>
  <si>
    <t>TX02-30</t>
  </si>
  <si>
    <t>TX02-31</t>
  </si>
  <si>
    <t>TX02-32</t>
  </si>
  <si>
    <t>TX02-33</t>
  </si>
  <si>
    <t>TX02-34</t>
  </si>
  <si>
    <t>TX02-35</t>
  </si>
  <si>
    <t>TX02-36</t>
  </si>
  <si>
    <t>TX02-37</t>
  </si>
  <si>
    <t>Cappuccino Filled Choco</t>
  </si>
  <si>
    <t>TX02-38</t>
  </si>
  <si>
    <t>TX02-39</t>
  </si>
  <si>
    <t>Shiuli</t>
  </si>
  <si>
    <t>Sapna</t>
  </si>
  <si>
    <t>ssapna@slate.com</t>
  </si>
  <si>
    <t>TX02-40</t>
  </si>
  <si>
    <t>Prasanna</t>
  </si>
  <si>
    <t>Lakshmi Payasam</t>
  </si>
  <si>
    <t>plakshmi.payasam2@apache.org</t>
  </si>
  <si>
    <t>TX02-41</t>
  </si>
  <si>
    <t>TX02-42</t>
  </si>
  <si>
    <t>TX02-43</t>
  </si>
  <si>
    <t>TX02-44</t>
  </si>
  <si>
    <t>TX02-45</t>
  </si>
  <si>
    <t>Ramnath</t>
  </si>
  <si>
    <t>Ravuri</t>
  </si>
  <si>
    <t>rravuri8@blinklist.com</t>
  </si>
  <si>
    <t>TX02-46</t>
  </si>
  <si>
    <t>TX02-47</t>
  </si>
  <si>
    <t>TX02-48</t>
  </si>
  <si>
    <t>TX02-49</t>
  </si>
  <si>
    <t>TX02-50</t>
  </si>
  <si>
    <t>TX02-51</t>
  </si>
  <si>
    <t>TX02-52</t>
  </si>
  <si>
    <t>TX02-53</t>
  </si>
  <si>
    <t>TX02-54</t>
  </si>
  <si>
    <t>TX02-55</t>
  </si>
  <si>
    <t>TX02-56</t>
  </si>
  <si>
    <t>TX02-57</t>
  </si>
  <si>
    <t>TX02-58</t>
  </si>
  <si>
    <t>TX02-59</t>
  </si>
  <si>
    <t>Sahaj</t>
  </si>
  <si>
    <t>Jonnalagadda</t>
  </si>
  <si>
    <t>sjonnalagadda@globo.com</t>
  </si>
  <si>
    <t>TX02-60</t>
  </si>
  <si>
    <t>TX02-61</t>
  </si>
  <si>
    <t>TX02-62</t>
  </si>
  <si>
    <t>TX02-63</t>
  </si>
  <si>
    <t>TX02-64</t>
  </si>
  <si>
    <t>TX02-65</t>
  </si>
  <si>
    <t>TX02-66</t>
  </si>
  <si>
    <t>TX02-67</t>
  </si>
  <si>
    <t>TX02-68</t>
  </si>
  <si>
    <t>TX02-69</t>
  </si>
  <si>
    <t>TX02-70</t>
  </si>
  <si>
    <t>TX02-71</t>
  </si>
  <si>
    <t>TX02-72</t>
  </si>
  <si>
    <t>John</t>
  </si>
  <si>
    <t>Joseph</t>
  </si>
  <si>
    <t>jjoseph@bluehost.com</t>
  </si>
  <si>
    <t>TX02-73</t>
  </si>
  <si>
    <t>TX02-74</t>
  </si>
  <si>
    <t>TX02-75</t>
  </si>
  <si>
    <t>TX02-76</t>
  </si>
  <si>
    <t>TX02-77</t>
  </si>
  <si>
    <t>TX02-78</t>
  </si>
  <si>
    <t>TX02-79</t>
  </si>
  <si>
    <t>TX02-80</t>
  </si>
  <si>
    <t>TX02-81</t>
  </si>
  <si>
    <t>TX02-82</t>
  </si>
  <si>
    <t>TX02-83</t>
  </si>
  <si>
    <t>TX02-84</t>
  </si>
  <si>
    <t>TX02-85</t>
  </si>
  <si>
    <t>TX02-86</t>
  </si>
  <si>
    <t>TX02-87</t>
  </si>
  <si>
    <t>TX02-88</t>
  </si>
  <si>
    <t>TX02-89</t>
  </si>
  <si>
    <t>TX02-90</t>
  </si>
  <si>
    <t>TX02-91</t>
  </si>
  <si>
    <t>TX02-92</t>
  </si>
  <si>
    <t>Dinanath</t>
  </si>
  <si>
    <t>Simhambhatla</t>
  </si>
  <si>
    <t>dsimhambhatla@amazon.co.jp</t>
  </si>
  <si>
    <t>TX02-93</t>
  </si>
  <si>
    <t>TX02-94</t>
  </si>
  <si>
    <t>TX02-95</t>
  </si>
  <si>
    <t>TX02-96</t>
  </si>
  <si>
    <t>TX02-97</t>
  </si>
  <si>
    <t>Krittika</t>
  </si>
  <si>
    <t>Gaekwad</t>
  </si>
  <si>
    <t>kgaekwad@mit.edu</t>
  </si>
  <si>
    <t>TX02-98</t>
  </si>
  <si>
    <t>TX02-99</t>
  </si>
  <si>
    <t>Choco Hazelnut Swirl</t>
  </si>
  <si>
    <t>TX03-00</t>
  </si>
  <si>
    <t>TX03-01</t>
  </si>
  <si>
    <t>TX03-02</t>
  </si>
  <si>
    <t>TX03-03</t>
  </si>
  <si>
    <t>TX03-04</t>
  </si>
  <si>
    <t>TX03-05</t>
  </si>
  <si>
    <t>Gowri</t>
  </si>
  <si>
    <t>Sankar Chakrala</t>
  </si>
  <si>
    <t>gsankar.chakrala@spotify.com</t>
  </si>
  <si>
    <t>TX03-06</t>
  </si>
  <si>
    <t>TX03-07</t>
  </si>
  <si>
    <t>TX03-08</t>
  </si>
  <si>
    <t>TX03-09</t>
  </si>
  <si>
    <t>TX03-10</t>
  </si>
  <si>
    <t>TX03-11</t>
  </si>
  <si>
    <t>TX03-12</t>
  </si>
  <si>
    <t>TX03-13</t>
  </si>
  <si>
    <t>TX03-14</t>
  </si>
  <si>
    <t>TX03-15</t>
  </si>
  <si>
    <t>TX03-16</t>
  </si>
  <si>
    <t>TX03-17</t>
  </si>
  <si>
    <t>TX03-18</t>
  </si>
  <si>
    <t>TX03-19</t>
  </si>
  <si>
    <t>TX03-20</t>
  </si>
  <si>
    <t>TX03-21</t>
  </si>
  <si>
    <t>TX03-22</t>
  </si>
  <si>
    <t>TX03-23</t>
  </si>
  <si>
    <t>TX03-24</t>
  </si>
  <si>
    <t>TX03-25</t>
  </si>
  <si>
    <t>Krishnakanta</t>
  </si>
  <si>
    <t>Vellanki</t>
  </si>
  <si>
    <t>kvellanki2@netscape.com</t>
  </si>
  <si>
    <t>TX03-26</t>
  </si>
  <si>
    <t>TX03-27</t>
  </si>
  <si>
    <t>TX03-28</t>
  </si>
  <si>
    <t>TX03-29</t>
  </si>
  <si>
    <t>TX03-30</t>
  </si>
  <si>
    <t>TX03-31</t>
  </si>
  <si>
    <t>TX03-32</t>
  </si>
  <si>
    <t>TX03-33</t>
  </si>
  <si>
    <t>TX03-34</t>
  </si>
  <si>
    <t>TX03-35</t>
  </si>
  <si>
    <t>TX03-36</t>
  </si>
  <si>
    <t>TX03-37</t>
  </si>
  <si>
    <t>TX03-38</t>
  </si>
  <si>
    <t>TX03-39</t>
  </si>
  <si>
    <t>TX03-40</t>
  </si>
  <si>
    <t>TX03-41</t>
  </si>
  <si>
    <t>TX03-42</t>
  </si>
  <si>
    <t>TX03-43</t>
  </si>
  <si>
    <t>TX03-44</t>
  </si>
  <si>
    <t>TX03-45</t>
  </si>
  <si>
    <t>TX03-46</t>
  </si>
  <si>
    <t>TX03-47</t>
  </si>
  <si>
    <t>TX03-48</t>
  </si>
  <si>
    <t>TX03-49</t>
  </si>
  <si>
    <t>TX03-50</t>
  </si>
  <si>
    <t>TX03-51</t>
  </si>
  <si>
    <t>TX03-52</t>
  </si>
  <si>
    <t>TX03-53</t>
  </si>
  <si>
    <t>TX03-54</t>
  </si>
  <si>
    <t>TX03-55</t>
  </si>
  <si>
    <t>TX03-56</t>
  </si>
  <si>
    <t>TX03-57</t>
  </si>
  <si>
    <t>TX03-58</t>
  </si>
  <si>
    <t>TX03-59</t>
  </si>
  <si>
    <t>Suchira</t>
  </si>
  <si>
    <t>Bhanupriya Tapti</t>
  </si>
  <si>
    <t>sbhanupriya.tapti3@trellian.com</t>
  </si>
  <si>
    <t>TX03-60</t>
  </si>
  <si>
    <t>TX03-61</t>
  </si>
  <si>
    <t>TX03-62</t>
  </si>
  <si>
    <t>TX03-63</t>
  </si>
  <si>
    <t>TX03-64</t>
  </si>
  <si>
    <t>TX03-65</t>
  </si>
  <si>
    <t>TX03-66</t>
  </si>
  <si>
    <t>TX03-67</t>
  </si>
  <si>
    <t>TX03-68</t>
  </si>
  <si>
    <t>TX03-69</t>
  </si>
  <si>
    <t>TX03-70</t>
  </si>
  <si>
    <t>TX03-71</t>
  </si>
  <si>
    <t>TX03-72</t>
  </si>
  <si>
    <t>TX03-73</t>
  </si>
  <si>
    <t>TX03-74</t>
  </si>
  <si>
    <t>TX03-75</t>
  </si>
  <si>
    <t>TX03-76</t>
  </si>
  <si>
    <t>TX03-77</t>
  </si>
  <si>
    <t>TX03-78</t>
  </si>
  <si>
    <t>TX03-79</t>
  </si>
  <si>
    <t>TX03-80</t>
  </si>
  <si>
    <t>TX03-81</t>
  </si>
  <si>
    <t>TX03-82</t>
  </si>
  <si>
    <t>Vanmala</t>
  </si>
  <si>
    <t>Shriharsha</t>
  </si>
  <si>
    <t>vshriharsha@infoseek.co.jp</t>
  </si>
  <si>
    <t>TX03-83</t>
  </si>
  <si>
    <t>TX03-84</t>
  </si>
  <si>
    <t>TX03-85</t>
  </si>
  <si>
    <t>TX03-86</t>
  </si>
  <si>
    <t>TX03-87</t>
  </si>
  <si>
    <t>TX03-88</t>
  </si>
  <si>
    <t>TX03-89</t>
  </si>
  <si>
    <t>TX03-90</t>
  </si>
  <si>
    <t>TX03-91</t>
  </si>
  <si>
    <t>TX03-92</t>
  </si>
  <si>
    <t>TX03-93</t>
  </si>
  <si>
    <t>TX03-94</t>
  </si>
  <si>
    <t>TX03-95</t>
  </si>
  <si>
    <t>TX03-96</t>
  </si>
  <si>
    <t>TX03-97</t>
  </si>
  <si>
    <t>TX03-98</t>
  </si>
  <si>
    <t>TX03-99</t>
  </si>
  <si>
    <t>TX04-00</t>
  </si>
  <si>
    <t>TX04-01</t>
  </si>
  <si>
    <t>TX04-02</t>
  </si>
  <si>
    <t>TX04-03</t>
  </si>
  <si>
    <t>TX04-04</t>
  </si>
  <si>
    <t>TX04-05</t>
  </si>
  <si>
    <t>TX04-06</t>
  </si>
  <si>
    <t>TX04-07</t>
  </si>
  <si>
    <t>TX04-08</t>
  </si>
  <si>
    <t>TX04-09</t>
  </si>
  <si>
    <t>TX04-10</t>
  </si>
  <si>
    <t>TX04-11</t>
  </si>
  <si>
    <t>TX04-12</t>
  </si>
  <si>
    <t>TX04-13</t>
  </si>
  <si>
    <t>TX04-14</t>
  </si>
  <si>
    <t>TX04-15</t>
  </si>
  <si>
    <t>TX04-16</t>
  </si>
  <si>
    <t>TX04-17</t>
  </si>
  <si>
    <t>TX04-18</t>
  </si>
  <si>
    <t>TX04-19</t>
  </si>
  <si>
    <t>TX04-20</t>
  </si>
  <si>
    <t>TX04-21</t>
  </si>
  <si>
    <t>TX04-22</t>
  </si>
  <si>
    <t>TX04-23</t>
  </si>
  <si>
    <t>TX04-24</t>
  </si>
  <si>
    <t>TX04-25</t>
  </si>
  <si>
    <t>TX04-26</t>
  </si>
  <si>
    <t>TX04-27</t>
  </si>
  <si>
    <t>TX04-28</t>
  </si>
  <si>
    <t>TX04-29</t>
  </si>
  <si>
    <t>TX04-30</t>
  </si>
  <si>
    <t>TX04-31</t>
  </si>
  <si>
    <t>TX04-32</t>
  </si>
  <si>
    <t>TX04-33</t>
  </si>
  <si>
    <t>TX04-34</t>
  </si>
  <si>
    <t>TX04-35</t>
  </si>
  <si>
    <t>TX04-36</t>
  </si>
  <si>
    <t>TX04-37</t>
  </si>
  <si>
    <t>TX04-38</t>
  </si>
  <si>
    <t>TX04-39</t>
  </si>
  <si>
    <t>TX04-40</t>
  </si>
  <si>
    <t>TX04-41</t>
  </si>
  <si>
    <t>TX04-42</t>
  </si>
  <si>
    <t>TX04-43</t>
  </si>
  <si>
    <t>Txn ID</t>
  </si>
  <si>
    <t>First Name</t>
  </si>
  <si>
    <t>Last Name</t>
  </si>
  <si>
    <t>Email</t>
  </si>
  <si>
    <t>Job Title</t>
  </si>
  <si>
    <t>Product</t>
  </si>
  <si>
    <t>Purchase Mode</t>
  </si>
  <si>
    <t>Date</t>
  </si>
  <si>
    <t>Purchase Amount</t>
  </si>
  <si>
    <t>PROFIT</t>
  </si>
  <si>
    <t>Row Labels</t>
  </si>
  <si>
    <t>Grand Total</t>
  </si>
  <si>
    <t>2023</t>
  </si>
  <si>
    <t>2024</t>
  </si>
  <si>
    <t>Sum of Purchase Amount</t>
  </si>
  <si>
    <t>Column Labels</t>
  </si>
  <si>
    <t>Jan</t>
  </si>
  <si>
    <t>Feb</t>
  </si>
  <si>
    <t>Dec</t>
  </si>
  <si>
    <t>Sum of PROFIT</t>
  </si>
  <si>
    <t>Total Sum of Purchase Amount</t>
  </si>
  <si>
    <t>Total Sum of PROFIT</t>
  </si>
  <si>
    <t>SUCCESSFUL</t>
  </si>
  <si>
    <t>Count of TRANSACTION STATUS</t>
  </si>
  <si>
    <t>Total Count of TRANSACTION STATUS</t>
  </si>
  <si>
    <t>TRANSACTION STATUS  [ [=IF([@[Purchase Amount]]&gt;0,"SUCCESSFUL","UNSUCCESSFUL")]]</t>
  </si>
  <si>
    <t>YEAR</t>
  </si>
  <si>
    <t>QUARTER</t>
  </si>
  <si>
    <t>Complete Quarter</t>
  </si>
  <si>
    <t>Qtr4</t>
  </si>
  <si>
    <t>Qtr1</t>
  </si>
  <si>
    <t>Count of Txn ID</t>
  </si>
  <si>
    <t>Total Count of Txn ID</t>
  </si>
  <si>
    <t>Highest sales</t>
  </si>
  <si>
    <t>Total amount</t>
  </si>
  <si>
    <t>Placed order</t>
  </si>
  <si>
    <t>Total no.of order</t>
  </si>
  <si>
    <t>kunja</t>
  </si>
  <si>
    <t>suman</t>
  </si>
  <si>
    <t>bhuvan</t>
  </si>
  <si>
    <t>subbarao</t>
  </si>
  <si>
    <t>lalit</t>
  </si>
  <si>
    <t>indu</t>
  </si>
  <si>
    <t>=XLOOKUP([@Email],Sheet1!D:D,Sheet1!C:C)</t>
  </si>
  <si>
    <t>=VLOOKUP([@[First Name]],Sheet1!B:D,3,0)</t>
  </si>
  <si>
    <t>=VLOOKUP([@[First Name]],Sheet1!B:E,4,0)</t>
  </si>
  <si>
    <t>=SUMIFS(Sheet1!I:I,Sheet1!B:B,[@[First Name]])</t>
  </si>
  <si>
    <t>=COUNTIFS(Sheet1!B:B,[@[First Name]])</t>
  </si>
  <si>
    <t>Last name</t>
  </si>
  <si>
    <t>Job title</t>
  </si>
  <si>
    <t>Place order</t>
  </si>
  <si>
    <t>Total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</si>
</sst>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009]\ #,##0"/>
    <numFmt numFmtId="165" formatCode="&quot;₹&quot;\ #,##0.00"/>
    <numFmt numFmtId="166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6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₹&quot;\ #,##0"/>
      <alignment horizontal="center" vertical="bottom" textRotation="0" wrapText="0" indent="0" justifyLastLine="0" shrinkToFit="0" readingOrder="0"/>
    </dxf>
    <dxf>
      <numFmt numFmtId="164" formatCode="[$₹-4009]\ #,##0"/>
      <alignment horizontal="center" vertical="bottom" textRotation="0" wrapText="0" indent="0" justifyLastLine="0" shrinkToFit="0" readingOrder="0"/>
    </dxf>
    <dxf>
      <numFmt numFmtId="164" formatCode="[$₹-4009]\ #,##0"/>
    </dxf>
    <dxf>
      <numFmt numFmtId="167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3.xlsx]SALES!PivotTable1</c:name>
    <c:fmtId val="6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SALES!$B$1:$B$3</c:f>
              <c:strCache>
                <c:ptCount val="1"/>
                <c:pt idx="0">
                  <c:v>Sum of Purchase Amount - 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SALES!$A$4:$A$9</c:f>
              <c:multiLvlStrCache>
                <c:ptCount val="3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SALES!$B$4:$B$9</c:f>
              <c:numCache>
                <c:formatCode>"₹"\ #,##0.00</c:formatCode>
                <c:ptCount val="3"/>
                <c:pt idx="0">
                  <c:v>83605</c:v>
                </c:pt>
                <c:pt idx="1">
                  <c:v>71675</c:v>
                </c:pt>
                <c:pt idx="2">
                  <c:v>58270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2-4BB8-870A-4EDCABA66CED}"/>
            </c:ext>
          </c:extLst>
        </c:ser>
        <c:ser>
          <c:idx val="1"/>
          <c:order val="1"/>
          <c:tx>
            <c:strRef>
              <c:f>SALES!$C$1:$C$3</c:f>
              <c:strCache>
                <c:ptCount val="1"/>
                <c:pt idx="0">
                  <c:v>Sum of PROFIT - 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SALES!$A$4:$A$9</c:f>
              <c:multiLvlStrCache>
                <c:ptCount val="3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SALES!$C$4:$C$9</c:f>
              <c:numCache>
                <c:formatCode>General</c:formatCode>
                <c:ptCount val="3"/>
                <c:pt idx="0">
                  <c:v>8360.5</c:v>
                </c:pt>
                <c:pt idx="1">
                  <c:v>7167.5</c:v>
                </c:pt>
                <c:pt idx="2">
                  <c:v>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2-4BB8-870A-4EDCABA66CED}"/>
            </c:ext>
          </c:extLst>
        </c:ser>
        <c:ser>
          <c:idx val="2"/>
          <c:order val="2"/>
          <c:tx>
            <c:strRef>
              <c:f>SALES!$D$1:$D$3</c:f>
              <c:strCache>
                <c:ptCount val="1"/>
                <c:pt idx="0">
                  <c:v>Count of TRANSACTION STATUS - SUCCESSFUL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SALES!$A$4:$A$9</c:f>
              <c:multiLvlStrCache>
                <c:ptCount val="3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SALES!$D$4:$D$9</c:f>
              <c:numCache>
                <c:formatCode>General</c:formatCode>
                <c:ptCount val="3"/>
                <c:pt idx="0">
                  <c:v>119</c:v>
                </c:pt>
                <c:pt idx="1">
                  <c:v>108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2-4BB8-870A-4EDCABA66C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7464271"/>
        <c:axId val="660997535"/>
      </c:barChart>
      <c:catAx>
        <c:axId val="208746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97535"/>
        <c:crosses val="autoZero"/>
        <c:auto val="1"/>
        <c:lblAlgn val="ctr"/>
        <c:lblOffset val="100"/>
        <c:noMultiLvlLbl val="0"/>
      </c:catAx>
      <c:valAx>
        <c:axId val="6609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3.xlsx]Product analysis!PivotTable2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762401574803149"/>
          <c:y val="0.18471201516477109"/>
          <c:w val="0.28717650918635168"/>
          <c:h val="0.750473170020414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'Product analysis'!$C$3</c:f>
              <c:strCache>
                <c:ptCount val="1"/>
                <c:pt idx="0">
                  <c:v>Sum of Purchase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analysis'!$B$4:$B$14</c:f>
              <c:strCache>
                <c:ptCount val="10"/>
                <c:pt idx="0">
                  <c:v>Organic Choco Syrup</c:v>
                </c:pt>
                <c:pt idx="1">
                  <c:v>Spicy Special Slims</c:v>
                </c:pt>
                <c:pt idx="2">
                  <c:v>Caramel Stuffed Bars</c:v>
                </c:pt>
                <c:pt idx="3">
                  <c:v>Milk Bars</c:v>
                </c:pt>
                <c:pt idx="4">
                  <c:v>Mint Chip Choco</c:v>
                </c:pt>
                <c:pt idx="5">
                  <c:v>Eclairs</c:v>
                </c:pt>
                <c:pt idx="6">
                  <c:v>99% Dark &amp; Pure</c:v>
                </c:pt>
                <c:pt idx="7">
                  <c:v>After Nines</c:v>
                </c:pt>
                <c:pt idx="8">
                  <c:v>Smooth Sliky Salty</c:v>
                </c:pt>
                <c:pt idx="9">
                  <c:v>85% Dark Bars</c:v>
                </c:pt>
              </c:strCache>
            </c:strRef>
          </c:cat>
          <c:val>
            <c:numRef>
              <c:f>'Product analysis'!$C$4:$C$14</c:f>
              <c:numCache>
                <c:formatCode>General</c:formatCode>
                <c:ptCount val="10"/>
                <c:pt idx="0">
                  <c:v>12110</c:v>
                </c:pt>
                <c:pt idx="1">
                  <c:v>10465</c:v>
                </c:pt>
                <c:pt idx="2">
                  <c:v>7930</c:v>
                </c:pt>
                <c:pt idx="3">
                  <c:v>7505</c:v>
                </c:pt>
                <c:pt idx="4">
                  <c:v>7390</c:v>
                </c:pt>
                <c:pt idx="5">
                  <c:v>7310</c:v>
                </c:pt>
                <c:pt idx="6">
                  <c:v>7295</c:v>
                </c:pt>
                <c:pt idx="7">
                  <c:v>6940</c:v>
                </c:pt>
                <c:pt idx="8">
                  <c:v>6800</c:v>
                </c:pt>
                <c:pt idx="9">
                  <c:v>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2-4A0B-8713-12FB76EC711F}"/>
            </c:ext>
          </c:extLst>
        </c:ser>
        <c:ser>
          <c:idx val="1"/>
          <c:order val="1"/>
          <c:tx>
            <c:strRef>
              <c:f>'Product analysis'!$D$3</c:f>
              <c:strCache>
                <c:ptCount val="1"/>
                <c:pt idx="0">
                  <c:v>Count of Txn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analysis'!$B$4:$B$14</c:f>
              <c:strCache>
                <c:ptCount val="10"/>
                <c:pt idx="0">
                  <c:v>Organic Choco Syrup</c:v>
                </c:pt>
                <c:pt idx="1">
                  <c:v>Spicy Special Slims</c:v>
                </c:pt>
                <c:pt idx="2">
                  <c:v>Caramel Stuffed Bars</c:v>
                </c:pt>
                <c:pt idx="3">
                  <c:v>Milk Bars</c:v>
                </c:pt>
                <c:pt idx="4">
                  <c:v>Mint Chip Choco</c:v>
                </c:pt>
                <c:pt idx="5">
                  <c:v>Eclairs</c:v>
                </c:pt>
                <c:pt idx="6">
                  <c:v>99% Dark &amp; Pure</c:v>
                </c:pt>
                <c:pt idx="7">
                  <c:v>After Nines</c:v>
                </c:pt>
                <c:pt idx="8">
                  <c:v>Smooth Sliky Salty</c:v>
                </c:pt>
                <c:pt idx="9">
                  <c:v>85% Dark Bars</c:v>
                </c:pt>
              </c:strCache>
            </c:strRef>
          </c:cat>
          <c:val>
            <c:numRef>
              <c:f>'Product analysis'!$D$4:$D$14</c:f>
              <c:numCache>
                <c:formatCode>General</c:formatCode>
                <c:ptCount val="10"/>
                <c:pt idx="0">
                  <c:v>18</c:v>
                </c:pt>
                <c:pt idx="1">
                  <c:v>17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2-4A0B-8713-12FB76EC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16931391"/>
        <c:axId val="616932351"/>
      </c:barChart>
      <c:catAx>
        <c:axId val="616931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2351"/>
        <c:crosses val="autoZero"/>
        <c:auto val="1"/>
        <c:lblAlgn val="ctr"/>
        <c:lblOffset val="100"/>
        <c:noMultiLvlLbl val="0"/>
      </c:catAx>
      <c:valAx>
        <c:axId val="6169323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3.xlsx]Coustomer analysis!PivotTable3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'Coustomer analysis'!$C$2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'Coustomer analysis'!$B$3:$B$17</c:f>
              <c:strCache>
                <c:ptCount val="14"/>
                <c:pt idx="0">
                  <c:v>Accountant</c:v>
                </c:pt>
                <c:pt idx="1">
                  <c:v>Administrator</c:v>
                </c:pt>
                <c:pt idx="2">
                  <c:v>Analyst</c:v>
                </c:pt>
                <c:pt idx="3">
                  <c:v>Doctor</c:v>
                </c:pt>
                <c:pt idx="4">
                  <c:v>Engineer</c:v>
                </c:pt>
                <c:pt idx="5">
                  <c:v>Finance Professional</c:v>
                </c:pt>
                <c:pt idx="6">
                  <c:v>HR</c:v>
                </c:pt>
                <c:pt idx="7">
                  <c:v>Office Assistant</c:v>
                </c:pt>
                <c:pt idx="8">
                  <c:v>Operator</c:v>
                </c:pt>
                <c:pt idx="9">
                  <c:v>Professor</c:v>
                </c:pt>
                <c:pt idx="10">
                  <c:v>Sales</c:v>
                </c:pt>
                <c:pt idx="11">
                  <c:v>Statistician</c:v>
                </c:pt>
                <c:pt idx="12">
                  <c:v>Tech Support</c:v>
                </c:pt>
                <c:pt idx="13">
                  <c:v>VP</c:v>
                </c:pt>
              </c:strCache>
            </c:strRef>
          </c:cat>
          <c:val>
            <c:numRef>
              <c:f>'Coustomer analysis'!$C$3:$C$17</c:f>
              <c:numCache>
                <c:formatCode>General</c:formatCode>
                <c:ptCount val="14"/>
                <c:pt idx="0">
                  <c:v>1473</c:v>
                </c:pt>
                <c:pt idx="1">
                  <c:v>161</c:v>
                </c:pt>
                <c:pt idx="2">
                  <c:v>2404</c:v>
                </c:pt>
                <c:pt idx="3">
                  <c:v>1170.5</c:v>
                </c:pt>
                <c:pt idx="4">
                  <c:v>2609</c:v>
                </c:pt>
                <c:pt idx="5">
                  <c:v>690.5</c:v>
                </c:pt>
                <c:pt idx="6">
                  <c:v>790</c:v>
                </c:pt>
                <c:pt idx="7">
                  <c:v>3470.5</c:v>
                </c:pt>
                <c:pt idx="8">
                  <c:v>180</c:v>
                </c:pt>
                <c:pt idx="9">
                  <c:v>3522.5</c:v>
                </c:pt>
                <c:pt idx="10">
                  <c:v>2060</c:v>
                </c:pt>
                <c:pt idx="11">
                  <c:v>466.5</c:v>
                </c:pt>
                <c:pt idx="12">
                  <c:v>1616.5</c:v>
                </c:pt>
                <c:pt idx="13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1-4EBE-9B8F-1FBCA2814C94}"/>
            </c:ext>
          </c:extLst>
        </c:ser>
        <c:ser>
          <c:idx val="1"/>
          <c:order val="1"/>
          <c:tx>
            <c:strRef>
              <c:f>'Coustomer analysis'!$D$2</c:f>
              <c:strCache>
                <c:ptCount val="1"/>
                <c:pt idx="0">
                  <c:v>Sum of Purchase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'Coustomer analysis'!$B$3:$B$17</c:f>
              <c:strCache>
                <c:ptCount val="14"/>
                <c:pt idx="0">
                  <c:v>Accountant</c:v>
                </c:pt>
                <c:pt idx="1">
                  <c:v>Administrator</c:v>
                </c:pt>
                <c:pt idx="2">
                  <c:v>Analyst</c:v>
                </c:pt>
                <c:pt idx="3">
                  <c:v>Doctor</c:v>
                </c:pt>
                <c:pt idx="4">
                  <c:v>Engineer</c:v>
                </c:pt>
                <c:pt idx="5">
                  <c:v>Finance Professional</c:v>
                </c:pt>
                <c:pt idx="6">
                  <c:v>HR</c:v>
                </c:pt>
                <c:pt idx="7">
                  <c:v>Office Assistant</c:v>
                </c:pt>
                <c:pt idx="8">
                  <c:v>Operator</c:v>
                </c:pt>
                <c:pt idx="9">
                  <c:v>Professor</c:v>
                </c:pt>
                <c:pt idx="10">
                  <c:v>Sales</c:v>
                </c:pt>
                <c:pt idx="11">
                  <c:v>Statistician</c:v>
                </c:pt>
                <c:pt idx="12">
                  <c:v>Tech Support</c:v>
                </c:pt>
                <c:pt idx="13">
                  <c:v>VP</c:v>
                </c:pt>
              </c:strCache>
            </c:strRef>
          </c:cat>
          <c:val>
            <c:numRef>
              <c:f>'Coustomer analysis'!$D$3:$D$17</c:f>
              <c:numCache>
                <c:formatCode>General</c:formatCode>
                <c:ptCount val="14"/>
                <c:pt idx="0">
                  <c:v>14730</c:v>
                </c:pt>
                <c:pt idx="1">
                  <c:v>1610</c:v>
                </c:pt>
                <c:pt idx="2">
                  <c:v>24040</c:v>
                </c:pt>
                <c:pt idx="3">
                  <c:v>11705</c:v>
                </c:pt>
                <c:pt idx="4">
                  <c:v>26090</c:v>
                </c:pt>
                <c:pt idx="5">
                  <c:v>6905</c:v>
                </c:pt>
                <c:pt idx="6">
                  <c:v>7900</c:v>
                </c:pt>
                <c:pt idx="7">
                  <c:v>34705</c:v>
                </c:pt>
                <c:pt idx="8">
                  <c:v>1800</c:v>
                </c:pt>
                <c:pt idx="9">
                  <c:v>35225</c:v>
                </c:pt>
                <c:pt idx="10">
                  <c:v>20600</c:v>
                </c:pt>
                <c:pt idx="11">
                  <c:v>4665</c:v>
                </c:pt>
                <c:pt idx="12">
                  <c:v>16165</c:v>
                </c:pt>
                <c:pt idx="13">
                  <c:v>7410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1-4EBE-9B8F-1FBCA281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6938111"/>
        <c:axId val="616935711"/>
        <c:axId val="0"/>
      </c:bar3DChart>
      <c:catAx>
        <c:axId val="61693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5711"/>
        <c:crosses val="autoZero"/>
        <c:auto val="1"/>
        <c:lblAlgn val="ctr"/>
        <c:lblOffset val="100"/>
        <c:noMultiLvlLbl val="0"/>
      </c:catAx>
      <c:valAx>
        <c:axId val="61693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3.xlsx]Platform analysis!PivotTable4</c:name>
    <c:fmtId val="8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577064981146655E-2"/>
          <c:y val="8.4083233584131334E-2"/>
          <c:w val="0.55878234813844507"/>
          <c:h val="0.69360411679206568"/>
        </c:manualLayout>
      </c:layout>
      <c:lineChart>
        <c:grouping val="percentStacked"/>
        <c:varyColors val="0"/>
        <c:ser>
          <c:idx val="0"/>
          <c:order val="0"/>
          <c:tx>
            <c:strRef>
              <c:f>'Platform analysis'!$C$3:$C$5</c:f>
              <c:strCache>
                <c:ptCount val="1"/>
                <c:pt idx="0">
                  <c:v>Sum of Purchase Amount -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'Platform analysis'!$B$6:$B$16</c:f>
              <c:multiLvlStrCache>
                <c:ptCount val="8"/>
                <c:lvl>
                  <c:pt idx="0">
                    <c:v>App</c:v>
                  </c:pt>
                  <c:pt idx="1">
                    <c:v>In store</c:v>
                  </c:pt>
                  <c:pt idx="2">
                    <c:v>Phone in</c:v>
                  </c:pt>
                  <c:pt idx="3">
                    <c:v>Website</c:v>
                  </c:pt>
                  <c:pt idx="4">
                    <c:v>App</c:v>
                  </c:pt>
                  <c:pt idx="5">
                    <c:v>In store</c:v>
                  </c:pt>
                  <c:pt idx="6">
                    <c:v>Phone in</c:v>
                  </c:pt>
                  <c:pt idx="7">
                    <c:v>Website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'Platform analysis'!$C$6:$C$16</c:f>
              <c:numCache>
                <c:formatCode>General</c:formatCode>
                <c:ptCount val="8"/>
                <c:pt idx="0">
                  <c:v>20855</c:v>
                </c:pt>
                <c:pt idx="1">
                  <c:v>23825</c:v>
                </c:pt>
                <c:pt idx="2">
                  <c:v>4625</c:v>
                </c:pt>
                <c:pt idx="3">
                  <c:v>34300</c:v>
                </c:pt>
                <c:pt idx="4">
                  <c:v>40980</c:v>
                </c:pt>
                <c:pt idx="5">
                  <c:v>32245</c:v>
                </c:pt>
                <c:pt idx="6">
                  <c:v>9950</c:v>
                </c:pt>
                <c:pt idx="7">
                  <c:v>46770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B-40CE-828B-870366726B0F}"/>
            </c:ext>
          </c:extLst>
        </c:ser>
        <c:ser>
          <c:idx val="1"/>
          <c:order val="1"/>
          <c:tx>
            <c:strRef>
              <c:f>'Platform analysis'!$D$3:$D$5</c:f>
              <c:strCache>
                <c:ptCount val="1"/>
                <c:pt idx="0">
                  <c:v>Count of Txn ID - SUCCESSFUL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'Platform analysis'!$B$6:$B$16</c:f>
              <c:multiLvlStrCache>
                <c:ptCount val="8"/>
                <c:lvl>
                  <c:pt idx="0">
                    <c:v>App</c:v>
                  </c:pt>
                  <c:pt idx="1">
                    <c:v>In store</c:v>
                  </c:pt>
                  <c:pt idx="2">
                    <c:v>Phone in</c:v>
                  </c:pt>
                  <c:pt idx="3">
                    <c:v>Website</c:v>
                  </c:pt>
                  <c:pt idx="4">
                    <c:v>App</c:v>
                  </c:pt>
                  <c:pt idx="5">
                    <c:v>In store</c:v>
                  </c:pt>
                  <c:pt idx="6">
                    <c:v>Phone in</c:v>
                  </c:pt>
                  <c:pt idx="7">
                    <c:v>Website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'Platform analysis'!$D$6:$D$16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5</c:v>
                </c:pt>
                <c:pt idx="3">
                  <c:v>53</c:v>
                </c:pt>
                <c:pt idx="4">
                  <c:v>62</c:v>
                </c:pt>
                <c:pt idx="5">
                  <c:v>53</c:v>
                </c:pt>
                <c:pt idx="6">
                  <c:v>14</c:v>
                </c:pt>
                <c:pt idx="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B-40CE-828B-87036672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92287"/>
        <c:axId val="709985087"/>
      </c:lineChart>
      <c:catAx>
        <c:axId val="7099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85087"/>
        <c:crosses val="autoZero"/>
        <c:auto val="1"/>
        <c:lblAlgn val="ctr"/>
        <c:lblOffset val="100"/>
        <c:noMultiLvlLbl val="0"/>
      </c:catAx>
      <c:valAx>
        <c:axId val="7099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3.xlsx]Purchase!PivotTable1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Purchase!$C$2:$C$3</c:f>
              <c:strCache>
                <c:ptCount val="1"/>
                <c:pt idx="0">
                  <c:v>App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Purchase!$B$4:$B$8</c:f>
              <c:multiLvlStrCache>
                <c:ptCount val="2"/>
                <c:lvl>
                  <c:pt idx="0">
                    <c:v>Qtr4</c:v>
                  </c:pt>
                  <c:pt idx="1">
                    <c:v>Qtr1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Purchase!$C$4:$C$8</c:f>
              <c:numCache>
                <c:formatCode>General</c:formatCode>
                <c:ptCount val="2"/>
                <c:pt idx="0">
                  <c:v>20855</c:v>
                </c:pt>
                <c:pt idx="1">
                  <c:v>40980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B-46B8-B818-76E1861B2B54}"/>
            </c:ext>
          </c:extLst>
        </c:ser>
        <c:ser>
          <c:idx val="1"/>
          <c:order val="1"/>
          <c:tx>
            <c:strRef>
              <c:f>Purchase!$D$2:$D$3</c:f>
              <c:strCache>
                <c:ptCount val="1"/>
                <c:pt idx="0">
                  <c:v>In store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Purchase!$B$4:$B$8</c:f>
              <c:multiLvlStrCache>
                <c:ptCount val="2"/>
                <c:lvl>
                  <c:pt idx="0">
                    <c:v>Qtr4</c:v>
                  </c:pt>
                  <c:pt idx="1">
                    <c:v>Qtr1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Purchase!$D$4:$D$8</c:f>
              <c:numCache>
                <c:formatCode>General</c:formatCode>
                <c:ptCount val="2"/>
                <c:pt idx="0">
                  <c:v>23825</c:v>
                </c:pt>
                <c:pt idx="1">
                  <c:v>32245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B-46B8-B818-76E1861B2B54}"/>
            </c:ext>
          </c:extLst>
        </c:ser>
        <c:ser>
          <c:idx val="2"/>
          <c:order val="2"/>
          <c:tx>
            <c:strRef>
              <c:f>Purchase!$E$2:$E$3</c:f>
              <c:strCache>
                <c:ptCount val="1"/>
                <c:pt idx="0">
                  <c:v>Phone 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Purchase!$B$4:$B$8</c:f>
              <c:multiLvlStrCache>
                <c:ptCount val="2"/>
                <c:lvl>
                  <c:pt idx="0">
                    <c:v>Qtr4</c:v>
                  </c:pt>
                  <c:pt idx="1">
                    <c:v>Qtr1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Purchase!$E$4:$E$8</c:f>
              <c:numCache>
                <c:formatCode>General</c:formatCode>
                <c:ptCount val="2"/>
                <c:pt idx="0">
                  <c:v>4625</c:v>
                </c:pt>
                <c:pt idx="1">
                  <c:v>9950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FB-46B8-B818-76E1861B2B54}"/>
            </c:ext>
          </c:extLst>
        </c:ser>
        <c:ser>
          <c:idx val="3"/>
          <c:order val="3"/>
          <c:tx>
            <c:strRef>
              <c:f>Purchase!$F$2:$F$3</c:f>
              <c:strCache>
                <c:ptCount val="1"/>
                <c:pt idx="0">
                  <c:v>Website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Purchase!$B$4:$B$8</c:f>
              <c:multiLvlStrCache>
                <c:ptCount val="2"/>
                <c:lvl>
                  <c:pt idx="0">
                    <c:v>Qtr4</c:v>
                  </c:pt>
                  <c:pt idx="1">
                    <c:v>Qtr1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Purchase!$F$4:$F$8</c:f>
              <c:numCache>
                <c:formatCode>General</c:formatCode>
                <c:ptCount val="2"/>
                <c:pt idx="0">
                  <c:v>34300</c:v>
                </c:pt>
                <c:pt idx="1">
                  <c:v>46770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B-46B8-B818-76E1861B2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3575663"/>
        <c:axId val="603582863"/>
      </c:barChart>
      <c:catAx>
        <c:axId val="60357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82863"/>
        <c:crosses val="autoZero"/>
        <c:auto val="1"/>
        <c:lblAlgn val="ctr"/>
        <c:lblOffset val="100"/>
        <c:noMultiLvlLbl val="0"/>
      </c:catAx>
      <c:valAx>
        <c:axId val="6035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541374</xdr:colOff>
      <xdr:row>1</xdr:row>
      <xdr:rowOff>50800</xdr:rowOff>
    </xdr:from>
    <xdr:to>
      <xdr:col>11</xdr:col>
      <xdr:colOff>390071</xdr:colOff>
      <xdr:row>21</xdr:row>
      <xdr:rowOff>60716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847AD-2140-4EE2-FCB6-CE7659A20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81279</xdr:colOff>
      <xdr:row>1</xdr:row>
      <xdr:rowOff>24493</xdr:rowOff>
    </xdr:from>
    <xdr:to>
      <xdr:col>23</xdr:col>
      <xdr:colOff>72570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5D05A-C307-B930-D897-99E8BDE74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470262</xdr:colOff>
      <xdr:row>26</xdr:row>
      <xdr:rowOff>148772</xdr:rowOff>
    </xdr:from>
    <xdr:to>
      <xdr:col>11</xdr:col>
      <xdr:colOff>326571</xdr:colOff>
      <xdr:row>46</xdr:row>
      <xdr:rowOff>148771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BF6EF09-DAB3-0CD1-F295-C658006EE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7862</xdr:colOff>
      <xdr:row>27</xdr:row>
      <xdr:rowOff>12851</xdr:rowOff>
    </xdr:from>
    <xdr:to>
      <xdr:col>23</xdr:col>
      <xdr:colOff>72572</xdr:colOff>
      <xdr:row>47</xdr:row>
      <xdr:rowOff>54428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6591108C-5DBB-7AAE-E615-B955711F3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485865</xdr:colOff>
      <xdr:row>1</xdr:row>
      <xdr:rowOff>117927</xdr:rowOff>
    </xdr:from>
    <xdr:to>
      <xdr:col>33</xdr:col>
      <xdr:colOff>400956</xdr:colOff>
      <xdr:row>21</xdr:row>
      <xdr:rowOff>97970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613DF41D-9D6E-2AE8-6618-E1EB869E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5.592562847225" createdVersion="8" refreshedVersion="8" minRefreshableVersion="3" recordCount="443" xr:uid="{1C2BE450-2539-4F8B-929B-8BFFB9C41EE7}">
  <cacheSource type="worksheet">
    <worksheetSource name="Table1"/>
  </cacheSource>
  <cacheFields count="14">
    <cacheField name="Txn ID" numFmtId="0">
      <sharedItems count="443">
        <s v="TX00-01"/>
        <s v="TX00-02"/>
        <s v="TX00-03"/>
        <s v="TX00-04"/>
        <s v="TX00-05"/>
        <s v="TX00-06"/>
        <s v="TX00-07"/>
        <s v="TX00-08"/>
        <s v="TX00-09"/>
        <s v="TX00-10"/>
        <s v="TX00-11"/>
        <s v="TX00-12"/>
        <s v="TX00-13"/>
        <s v="TX00-14"/>
        <s v="TX00-15"/>
        <s v="TX00-16"/>
        <s v="TX00-17"/>
        <s v="TX00-18"/>
        <s v="TX00-19"/>
        <s v="TX00-20"/>
        <s v="TX00-21"/>
        <s v="TX00-22"/>
        <s v="TX00-23"/>
        <s v="TX00-24"/>
        <s v="TX00-25"/>
        <s v="TX00-26"/>
        <s v="TX00-27"/>
        <s v="TX00-28"/>
        <s v="TX00-29"/>
        <s v="TX00-30"/>
        <s v="TX00-31"/>
        <s v="TX00-32"/>
        <s v="TX00-33"/>
        <s v="TX00-34"/>
        <s v="TX00-35"/>
        <s v="TX00-36"/>
        <s v="TX00-37"/>
        <s v="TX00-38"/>
        <s v="TX00-39"/>
        <s v="TX00-40"/>
        <s v="TX00-41"/>
        <s v="TX00-42"/>
        <s v="TX00-43"/>
        <s v="TX00-44"/>
        <s v="TX00-45"/>
        <s v="TX00-46"/>
        <s v="TX00-47"/>
        <s v="TX00-48"/>
        <s v="TX00-49"/>
        <s v="TX00-50"/>
        <s v="TX00-51"/>
        <s v="TX00-52"/>
        <s v="TX00-53"/>
        <s v="TX00-54"/>
        <s v="TX00-55"/>
        <s v="TX00-56"/>
        <s v="TX00-57"/>
        <s v="TX00-58"/>
        <s v="TX00-59"/>
        <s v="TX00-60"/>
        <s v="TX00-61"/>
        <s v="TX00-62"/>
        <s v="TX00-63"/>
        <s v="TX00-64"/>
        <s v="TX00-65"/>
        <s v="TX00-66"/>
        <s v="TX00-67"/>
        <s v="TX00-68"/>
        <s v="TX00-69"/>
        <s v="TX00-70"/>
        <s v="TX00-71"/>
        <s v="TX00-72"/>
        <s v="TX00-73"/>
        <s v="TX00-74"/>
        <s v="TX00-75"/>
        <s v="TX00-76"/>
        <s v="TX00-77"/>
        <s v="TX00-78"/>
        <s v="TX00-79"/>
        <s v="TX00-80"/>
        <s v="TX00-81"/>
        <s v="TX00-82"/>
        <s v="TX00-83"/>
        <s v="TX00-84"/>
        <s v="TX00-85"/>
        <s v="TX00-86"/>
        <s v="TX00-87"/>
        <s v="TX00-88"/>
        <s v="TX00-89"/>
        <s v="TX00-90"/>
        <s v="TX00-91"/>
        <s v="TX00-92"/>
        <s v="TX00-93"/>
        <s v="TX00-94"/>
        <s v="TX00-95"/>
        <s v="TX00-96"/>
        <s v="TX00-97"/>
        <s v="TX00-98"/>
        <s v="TX00-99"/>
        <s v="TX01-00"/>
        <s v="TX01-01"/>
        <s v="TX01-02"/>
        <s v="TX01-03"/>
        <s v="TX01-04"/>
        <s v="TX01-05"/>
        <s v="TX01-06"/>
        <s v="TX01-07"/>
        <s v="TX01-08"/>
        <s v="TX01-09"/>
        <s v="TX01-10"/>
        <s v="TX01-11"/>
        <s v="TX01-12"/>
        <s v="TX01-13"/>
        <s v="TX01-14"/>
        <s v="TX01-15"/>
        <s v="TX01-16"/>
        <s v="TX01-17"/>
        <s v="TX01-18"/>
        <s v="TX01-19"/>
        <s v="TX01-20"/>
        <s v="TX01-21"/>
        <s v="TX01-22"/>
        <s v="TX01-23"/>
        <s v="TX01-24"/>
        <s v="TX01-25"/>
        <s v="TX01-26"/>
        <s v="TX01-27"/>
        <s v="TX01-28"/>
        <s v="TX01-29"/>
        <s v="TX01-30"/>
        <s v="TX01-31"/>
        <s v="TX01-32"/>
        <s v="TX01-33"/>
        <s v="TX01-34"/>
        <s v="TX01-35"/>
        <s v="TX01-36"/>
        <s v="TX01-37"/>
        <s v="TX01-38"/>
        <s v="TX01-39"/>
        <s v="TX01-40"/>
        <s v="TX01-41"/>
        <s v="TX01-42"/>
        <s v="TX01-43"/>
        <s v="TX01-44"/>
        <s v="TX01-45"/>
        <s v="TX01-46"/>
        <s v="TX01-47"/>
        <s v="TX01-48"/>
        <s v="TX01-49"/>
        <s v="TX01-50"/>
        <s v="TX01-51"/>
        <s v="TX01-52"/>
        <s v="TX01-53"/>
        <s v="TX01-54"/>
        <s v="TX01-55"/>
        <s v="TX01-56"/>
        <s v="TX01-57"/>
        <s v="TX01-58"/>
        <s v="TX01-59"/>
        <s v="TX01-60"/>
        <s v="TX01-61"/>
        <s v="TX01-62"/>
        <s v="TX01-63"/>
        <s v="TX01-64"/>
        <s v="TX01-65"/>
        <s v="TX01-66"/>
        <s v="TX01-67"/>
        <s v="TX01-68"/>
        <s v="TX01-69"/>
        <s v="TX01-70"/>
        <s v="TX01-71"/>
        <s v="TX01-72"/>
        <s v="TX01-73"/>
        <s v="TX01-74"/>
        <s v="TX01-75"/>
        <s v="TX01-76"/>
        <s v="TX01-77"/>
        <s v="TX01-78"/>
        <s v="TX01-79"/>
        <s v="TX01-80"/>
        <s v="TX01-81"/>
        <s v="TX01-82"/>
        <s v="TX01-83"/>
        <s v="TX01-84"/>
        <s v="TX01-85"/>
        <s v="TX01-86"/>
        <s v="TX01-87"/>
        <s v="TX01-88"/>
        <s v="TX01-89"/>
        <s v="TX01-90"/>
        <s v="TX01-91"/>
        <s v="TX01-92"/>
        <s v="TX01-93"/>
        <s v="TX01-94"/>
        <s v="TX01-95"/>
        <s v="TX01-96"/>
        <s v="TX01-97"/>
        <s v="TX01-98"/>
        <s v="TX01-99"/>
        <s v="TX02-00"/>
        <s v="TX02-01"/>
        <s v="TX02-02"/>
        <s v="TX02-03"/>
        <s v="TX02-04"/>
        <s v="TX02-05"/>
        <s v="TX02-06"/>
        <s v="TX02-07"/>
        <s v="TX02-08"/>
        <s v="TX02-09"/>
        <s v="TX02-10"/>
        <s v="TX02-11"/>
        <s v="TX02-12"/>
        <s v="TX02-13"/>
        <s v="TX02-14"/>
        <s v="TX02-15"/>
        <s v="TX02-16"/>
        <s v="TX02-17"/>
        <s v="TX02-18"/>
        <s v="TX02-19"/>
        <s v="TX02-20"/>
        <s v="TX02-21"/>
        <s v="TX02-22"/>
        <s v="TX02-23"/>
        <s v="TX02-24"/>
        <s v="TX02-25"/>
        <s v="TX02-26"/>
        <s v="TX02-27"/>
        <s v="TX02-28"/>
        <s v="TX02-29"/>
        <s v="TX02-30"/>
        <s v="TX02-31"/>
        <s v="TX02-32"/>
        <s v="TX02-33"/>
        <s v="TX02-34"/>
        <s v="TX02-35"/>
        <s v="TX02-36"/>
        <s v="TX02-37"/>
        <s v="TX02-38"/>
        <s v="TX02-39"/>
        <s v="TX02-40"/>
        <s v="TX02-41"/>
        <s v="TX02-42"/>
        <s v="TX02-43"/>
        <s v="TX02-44"/>
        <s v="TX02-45"/>
        <s v="TX02-46"/>
        <s v="TX02-47"/>
        <s v="TX02-48"/>
        <s v="TX02-49"/>
        <s v="TX02-50"/>
        <s v="TX02-51"/>
        <s v="TX02-52"/>
        <s v="TX02-53"/>
        <s v="TX02-54"/>
        <s v="TX02-55"/>
        <s v="TX02-56"/>
        <s v="TX02-57"/>
        <s v="TX02-58"/>
        <s v="TX02-59"/>
        <s v="TX02-60"/>
        <s v="TX02-61"/>
        <s v="TX02-62"/>
        <s v="TX02-63"/>
        <s v="TX02-64"/>
        <s v="TX02-65"/>
        <s v="TX02-66"/>
        <s v="TX02-67"/>
        <s v="TX02-68"/>
        <s v="TX02-69"/>
        <s v="TX02-70"/>
        <s v="TX02-71"/>
        <s v="TX02-72"/>
        <s v="TX02-73"/>
        <s v="TX02-74"/>
        <s v="TX02-75"/>
        <s v="TX02-76"/>
        <s v="TX02-77"/>
        <s v="TX02-78"/>
        <s v="TX02-79"/>
        <s v="TX02-80"/>
        <s v="TX02-81"/>
        <s v="TX02-82"/>
        <s v="TX02-83"/>
        <s v="TX02-84"/>
        <s v="TX02-85"/>
        <s v="TX02-86"/>
        <s v="TX02-87"/>
        <s v="TX02-88"/>
        <s v="TX02-89"/>
        <s v="TX02-90"/>
        <s v="TX02-91"/>
        <s v="TX02-92"/>
        <s v="TX02-93"/>
        <s v="TX02-94"/>
        <s v="TX02-95"/>
        <s v="TX02-96"/>
        <s v="TX02-97"/>
        <s v="TX02-98"/>
        <s v="TX02-99"/>
        <s v="TX03-00"/>
        <s v="TX03-01"/>
        <s v="TX03-02"/>
        <s v="TX03-03"/>
        <s v="TX03-04"/>
        <s v="TX03-05"/>
        <s v="TX03-06"/>
        <s v="TX03-07"/>
        <s v="TX03-08"/>
        <s v="TX03-09"/>
        <s v="TX03-10"/>
        <s v="TX03-11"/>
        <s v="TX03-12"/>
        <s v="TX03-13"/>
        <s v="TX03-14"/>
        <s v="TX03-15"/>
        <s v="TX03-16"/>
        <s v="TX03-17"/>
        <s v="TX03-18"/>
        <s v="TX03-19"/>
        <s v="TX03-20"/>
        <s v="TX03-21"/>
        <s v="TX03-22"/>
        <s v="TX03-23"/>
        <s v="TX03-24"/>
        <s v="TX03-25"/>
        <s v="TX03-26"/>
        <s v="TX03-27"/>
        <s v="TX03-28"/>
        <s v="TX03-29"/>
        <s v="TX03-30"/>
        <s v="TX03-31"/>
        <s v="TX03-32"/>
        <s v="TX03-33"/>
        <s v="TX03-34"/>
        <s v="TX03-35"/>
        <s v="TX03-36"/>
        <s v="TX03-37"/>
        <s v="TX03-38"/>
        <s v="TX03-39"/>
        <s v="TX03-40"/>
        <s v="TX03-41"/>
        <s v="TX03-42"/>
        <s v="TX03-43"/>
        <s v="TX03-44"/>
        <s v="TX03-45"/>
        <s v="TX03-46"/>
        <s v="TX03-47"/>
        <s v="TX03-48"/>
        <s v="TX03-49"/>
        <s v="TX03-50"/>
        <s v="TX03-51"/>
        <s v="TX03-52"/>
        <s v="TX03-53"/>
        <s v="TX03-54"/>
        <s v="TX03-55"/>
        <s v="TX03-56"/>
        <s v="TX03-57"/>
        <s v="TX03-58"/>
        <s v="TX03-59"/>
        <s v="TX03-60"/>
        <s v="TX03-61"/>
        <s v="TX03-62"/>
        <s v="TX03-63"/>
        <s v="TX03-64"/>
        <s v="TX03-65"/>
        <s v="TX03-66"/>
        <s v="TX03-67"/>
        <s v="TX03-68"/>
        <s v="TX03-69"/>
        <s v="TX03-70"/>
        <s v="TX03-71"/>
        <s v="TX03-72"/>
        <s v="TX03-73"/>
        <s v="TX03-74"/>
        <s v="TX03-75"/>
        <s v="TX03-76"/>
        <s v="TX03-77"/>
        <s v="TX03-78"/>
        <s v="TX03-79"/>
        <s v="TX03-80"/>
        <s v="TX03-81"/>
        <s v="TX03-82"/>
        <s v="TX03-83"/>
        <s v="TX03-84"/>
        <s v="TX03-85"/>
        <s v="TX03-86"/>
        <s v="TX03-87"/>
        <s v="TX03-88"/>
        <s v="TX03-89"/>
        <s v="TX03-90"/>
        <s v="TX03-91"/>
        <s v="TX03-92"/>
        <s v="TX03-93"/>
        <s v="TX03-94"/>
        <s v="TX03-95"/>
        <s v="TX03-96"/>
        <s v="TX03-97"/>
        <s v="TX03-98"/>
        <s v="TX03-99"/>
        <s v="TX04-00"/>
        <s v="TX04-01"/>
        <s v="TX04-02"/>
        <s v="TX04-03"/>
        <s v="TX04-04"/>
        <s v="TX04-05"/>
        <s v="TX04-06"/>
        <s v="TX04-07"/>
        <s v="TX04-08"/>
        <s v="TX04-09"/>
        <s v="TX04-10"/>
        <s v="TX04-11"/>
        <s v="TX04-12"/>
        <s v="TX04-13"/>
        <s v="TX04-14"/>
        <s v="TX04-15"/>
        <s v="TX04-16"/>
        <s v="TX04-17"/>
        <s v="TX04-18"/>
        <s v="TX04-19"/>
        <s v="TX04-20"/>
        <s v="TX04-21"/>
        <s v="TX04-22"/>
        <s v="TX04-23"/>
        <s v="TX04-24"/>
        <s v="TX04-25"/>
        <s v="TX04-26"/>
        <s v="TX04-27"/>
        <s v="TX04-28"/>
        <s v="TX04-29"/>
        <s v="TX04-30"/>
        <s v="TX04-31"/>
        <s v="TX04-32"/>
        <s v="TX04-33"/>
        <s v="TX04-34"/>
        <s v="TX04-35"/>
        <s v="TX04-36"/>
        <s v="TX04-37"/>
        <s v="TX04-38"/>
        <s v="TX04-39"/>
        <s v="TX04-40"/>
        <s v="TX04-41"/>
        <s v="TX04-42"/>
        <s v="TX04-43"/>
      </sharedItems>
    </cacheField>
    <cacheField name="First Name" numFmtId="0">
      <sharedItems/>
    </cacheField>
    <cacheField name="Last Name" numFmtId="0">
      <sharedItems/>
    </cacheField>
    <cacheField name="Email" numFmtId="0">
      <sharedItems count="91">
        <s v="ypanditula@hugedomains.com"/>
        <s v="pdelhi@yale.edu"/>
        <s v="pnishita5@google.de"/>
        <s v="smalladi@gmpg.org"/>
        <s v="sragunathan2@nhs.uk"/>
        <s v="vchoudhari6@businessinsider.com"/>
        <s v="pjamakayala@hhs.gov"/>
        <s v="fsushanti.mokate8@cisco.com"/>
        <s v="hmuthiah@theatlantic.com"/>
        <s v="skatte@flavors.me"/>
        <s v="ryettugunna@reddit.com"/>
        <s v="claul9@multiply.com"/>
        <s v="ivarada.sumedh@stumbleupon.com"/>
        <s v="arajabhushan@yandex.ru"/>
        <s v="nmotiwala@oracle.com"/>
        <s v="prema@hubpages.com"/>
        <s v="apriyavardhan9@netvibes.com"/>
        <s v="bogale@gov.uk"/>
        <s v="achandiramani3@theatlantic.com"/>
        <s v="mramaswami2@indiatimes.com"/>
        <s v="mgazala.soumitra4@domainmarket.com"/>
        <s v="bpals@theatlantic.com"/>
        <s v="lkothari@blogtalkradio.com"/>
        <s v="kmukundan7@netlog.com"/>
        <s v="nbasha.mustafa@prweb.com"/>
        <s v="dranjana@360.cn"/>
        <s v="idasgupta1@yolasite.com"/>
        <s v="jpotanapudi7@usnews.com"/>
        <s v="snageshwar@ucla.edu"/>
        <s v="jviraj@nba.com"/>
        <s v="ddamarsingh@cam.ac.uk"/>
        <s v="apothireddy@psu.edu"/>
        <s v="rkripa1@narod.ru"/>
        <s v="kpashupathy3@netlog.com"/>
        <s v="mvinutha6@samsung.com"/>
        <s v="squtub.sundaramoorthy@wikispaces.com"/>
        <s v="smuppala@stumbleupon.com"/>
        <s v="mkousika4@typepad.com"/>
        <s v="csannidhi.surnilla@nydailynews.com"/>
        <s v="rmehra@1und1.de"/>
        <s v="vveeravasarapu4@ibm.com"/>
        <s v="lvadali@alibaba.com"/>
        <s v="schandan@dot.gov"/>
        <s v="graghavanpillai6@g.co"/>
        <s v="gvenkata@flavors.me"/>
        <s v="kpritish5@jigsy.com"/>
        <s v="schalaki@artisteer.com"/>
        <s v="snaik.gudiwada3@indiatimes.com"/>
        <s v="vkodi4@reference.com"/>
        <s v="kharathi.kateel@home.pl"/>
        <s v="gveera9@tuttocitta.it"/>
        <s v="uswati@naver.com"/>
        <s v="ssanabhi.shrikant3@ted.com"/>
        <s v="msreedharan1@tinypic.com"/>
        <s v="pnilufar4@comsenz.com"/>
        <s v="sshashank.sapra@oaic.gov.au"/>
        <s v="sutpat1@github.com"/>
        <s v="animesh@spotify.com"/>
        <s v="dappala@elegantthemes.com"/>
        <s v="snaueshwara@netscape.com"/>
        <s v="dfullara.saurin3@prnewswire.com"/>
        <s v="jatasi.yavatkar7@theglobeandmail.com"/>
        <s v="rchikodi6@histats.com"/>
        <s v="vnandin@zimbio.com"/>
        <s v="onandanavanam@ustream.tv"/>
        <s v="tvishaal@mozilla.org"/>
        <s v="spotla1@1688.com"/>
        <s v="kmoorthy6@cmu.edu"/>
        <s v="ksolanki5@who.int"/>
        <s v="achakrabarti@elegantthemes.com"/>
        <s v="rkothapeta@nbcnews.com"/>
        <s v="arajarama9@360.cn"/>
        <s v="pmahanthapa9@senate.gov"/>
        <s v="ashyamari.meherhomji@apple.com"/>
        <s v="sprobal@webnode.com"/>
        <s v="rkailashnath.richa8@wisc.edu"/>
        <s v="kprashanta.vibha6@samsung.com"/>
        <s v="gveena3@pcworld.com"/>
        <s v="dveluvalapalli@adobe.com"/>
        <s v="htendulkar9@php.net"/>
        <s v="ssapna@slate.com"/>
        <s v="plakshmi.payasam2@apache.org"/>
        <s v="rravuri8@blinklist.com"/>
        <s v="sjonnalagadda@globo.com"/>
        <s v="jjoseph@bluehost.com"/>
        <s v="dsimhambhatla@amazon.co.jp"/>
        <s v="kgaekwad@mit.edu"/>
        <s v="gsankar.chakrala@spotify.com"/>
        <s v="kvellanki2@netscape.com"/>
        <s v="sbhanupriya.tapti3@trellian.com"/>
        <s v="vshriharsha@infoseek.co.jp"/>
      </sharedItems>
    </cacheField>
    <cacheField name="Job Title" numFmtId="0">
      <sharedItems count="14">
        <s v="Office Assistant"/>
        <s v="Analyst"/>
        <s v="Sales"/>
        <s v="Engineer"/>
        <s v="Professor"/>
        <s v="Tech Support"/>
        <s v="Finance Professional"/>
        <s v="Accountant"/>
        <s v="Doctor"/>
        <s v="HR"/>
        <s v="Administrator"/>
        <s v="Operator"/>
        <s v="Statistician"/>
        <s v="VP"/>
      </sharedItems>
    </cacheField>
    <cacheField name="Product" numFmtId="0">
      <sharedItems count="62">
        <s v="Drinking Coco"/>
        <s v="Honey Caramel Truffle"/>
        <s v="Hazelnut Praline Bars"/>
        <s v="Spicy Special Slims"/>
        <s v="Almond Raspberry Cluster"/>
        <s v="Choco Coated Almonds"/>
        <s v="Gingerbread Spiced Choco"/>
        <s v="Mint Chip Choco"/>
        <s v="Orange Choco"/>
        <s v="Espresso Almond Crunch"/>
        <s v="Organic Choco Syrup"/>
        <s v="Praline-filled Bonbons"/>
        <s v="Velvet Truffle Bites"/>
        <s v="Caramel Stuffed Bars"/>
        <s v="Lemon Poppyseed Zing"/>
        <s v="After Nines"/>
        <s v="Baker's Choco Chips"/>
        <s v="White Choc"/>
        <s v="Sea Salted Toffee Choco"/>
        <s v="85% Dark Bars"/>
        <s v="Raspberry Choco"/>
        <s v="Choco Mint Medley"/>
        <s v="Fruit &amp; Nut Bars"/>
        <s v="Marzipan Delight"/>
        <s v="Milk Bars"/>
        <s v="Almond Butter Munch"/>
        <s v="Dark Cherry Indulgence"/>
        <s v="Peanut Butter Cubes"/>
        <s v="Irish Cream Chocolate"/>
        <s v="Smooth Silky Salty"/>
        <s v="Almond Choco"/>
        <s v="Eclairs"/>
        <s v="Salted Caramel Swirls"/>
        <s v="Dark Chocolate Mousse"/>
        <s v="Manuka Honey Choco"/>
        <s v="Nutty Bliss Bars"/>
        <s v="Smooth Sliky Salty"/>
        <s v="Espresso Bean Blast"/>
        <s v="Chili Cinnamon Twist"/>
        <s v="Blueberry Cheesecake Bliss"/>
        <s v="Pistachio Rose Fusion"/>
        <s v="99% Dark &amp; Pure"/>
        <s v="70% Dark Bites"/>
        <s v="Coconut Almond Joy"/>
        <s v="Marshmallow Caramel Crunch"/>
        <s v="Orange Zest Delight"/>
        <s v="Passionfruit Caramel Bars"/>
        <s v="Honeycomb Crunch Choco"/>
        <s v="Bourbon Vanilla Infusion"/>
        <s v="Pistachio Cardamom Crunch"/>
        <s v="Peanut Brittle Bliss"/>
        <s v="Maple Walnut Delight"/>
        <s v="Coconut Rum Rendezvous"/>
        <s v="Raspberry Cheesecake Swirl"/>
        <s v="50% Dark Bites"/>
        <s v="Mango Tango Delight"/>
        <s v="Cherry Almond Fudge"/>
        <s v="Butterscotch Dream Choco"/>
        <s v="Lavender Honey Ganache"/>
        <s v="Tiramisu Truffle Bites"/>
        <s v="Cappuccino Filled Choco"/>
        <s v="Choco Hazelnut Swirl"/>
      </sharedItems>
    </cacheField>
    <cacheField name="Purchase Mode" numFmtId="0">
      <sharedItems count="4">
        <s v="Website"/>
        <s v="App"/>
        <s v="In store"/>
        <s v="Phone in"/>
      </sharedItems>
    </cacheField>
    <cacheField name="Date" numFmtId="15">
      <sharedItems containsSemiMixedTypes="0" containsNonDate="0" containsDate="1" containsString="0" minDate="2023-12-01T00:00:00" maxDate="2024-02-29T00:00:00" count="88">
        <d v="2023-12-01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</sharedItems>
      <fieldGroup par="13"/>
    </cacheField>
    <cacheField name="Purchase Amount" numFmtId="164">
      <sharedItems containsString="0" containsBlank="1" containsNumber="1" containsInteger="1" minValue="5" maxValue="2125" count="202">
        <m/>
        <n v="930"/>
        <n v="985"/>
        <n v="835"/>
        <n v="535"/>
        <n v="455"/>
        <n v="500"/>
        <n v="390"/>
        <n v="440"/>
        <n v="585"/>
        <n v="895"/>
        <n v="980"/>
        <n v="765"/>
        <n v="1190"/>
        <n v="845"/>
        <n v="275"/>
        <n v="80"/>
        <n v="35"/>
        <n v="820"/>
        <n v="95"/>
        <n v="290"/>
        <n v="1290"/>
        <n v="385"/>
        <n v="60"/>
        <n v="1580"/>
        <n v="695"/>
        <n v="940"/>
        <n v="1730"/>
        <n v="450"/>
        <n v="90"/>
        <n v="990"/>
        <n v="20"/>
        <n v="890"/>
        <n v="915"/>
        <n v="365"/>
        <n v="445"/>
        <n v="160"/>
        <n v="195"/>
        <n v="1000"/>
        <n v="185"/>
        <n v="545"/>
        <n v="1095"/>
        <n v="570"/>
        <n v="1240"/>
        <n v="25"/>
        <n v="1620"/>
        <n v="515"/>
        <n v="565"/>
        <n v="175"/>
        <n v="755"/>
        <n v="1415"/>
        <n v="780"/>
        <n v="855"/>
        <n v="605"/>
        <n v="475"/>
        <n v="405"/>
        <n v="1200"/>
        <n v="425"/>
        <n v="1230"/>
        <n v="880"/>
        <n v="1100"/>
        <n v="815"/>
        <n v="1350"/>
        <n v="735"/>
        <n v="640"/>
        <n v="525"/>
        <n v="1085"/>
        <n v="1945"/>
        <n v="495"/>
        <n v="1645"/>
        <n v="70"/>
        <n v="435"/>
        <n v="480"/>
        <n v="135"/>
        <n v="1380"/>
        <n v="415"/>
        <n v="325"/>
        <n v="370"/>
        <n v="775"/>
        <n v="1315"/>
        <n v="1720"/>
        <n v="170"/>
        <n v="395"/>
        <n v="1030"/>
        <n v="1235"/>
        <n v="700"/>
        <n v="1135"/>
        <n v="225"/>
        <n v="760"/>
        <n v="30"/>
        <n v="1120"/>
        <n v="315"/>
        <n v="1365"/>
        <n v="1275"/>
        <n v="690"/>
        <n v="2075"/>
        <n v="295"/>
        <n v="120"/>
        <n v="300"/>
        <n v="1540"/>
        <n v="400"/>
        <n v="375"/>
        <n v="190"/>
        <n v="85"/>
        <n v="125"/>
        <n v="260"/>
        <n v="1175"/>
        <n v="770"/>
        <n v="205"/>
        <n v="1155"/>
        <n v="1265"/>
        <n v="560"/>
        <n v="1040"/>
        <n v="1475"/>
        <n v="800"/>
        <n v="1755"/>
        <n v="705"/>
        <n v="965"/>
        <n v="1360"/>
        <n v="540"/>
        <n v="355"/>
        <n v="860"/>
        <n v="2125"/>
        <n v="1490"/>
        <n v="1045"/>
        <n v="575"/>
        <n v="655"/>
        <n v="785"/>
        <n v="75"/>
        <n v="65"/>
        <n v="15"/>
        <n v="945"/>
        <n v="595"/>
        <n v="1680"/>
        <n v="1815"/>
        <n v="720"/>
        <n v="485"/>
        <n v="5"/>
        <n v="530"/>
        <n v="1500"/>
        <n v="630"/>
        <n v="910"/>
        <n v="45"/>
        <n v="330"/>
        <n v="1535"/>
        <n v="590"/>
        <n v="645"/>
        <n v="750"/>
        <n v="110"/>
        <n v="280"/>
        <n v="810"/>
        <n v="825"/>
        <n v="460"/>
        <n v="210"/>
        <n v="1170"/>
        <n v="730"/>
        <n v="420"/>
        <n v="140"/>
        <n v="1110"/>
        <n v="1655"/>
        <n v="505"/>
        <n v="830"/>
        <n v="710"/>
        <n v="795"/>
        <n v="875"/>
        <n v="150"/>
        <n v="1145"/>
        <n v="1420"/>
        <n v="130"/>
        <n v="250"/>
        <n v="490"/>
        <n v="345"/>
        <n v="745"/>
        <n v="380"/>
        <n v="285"/>
        <n v="200"/>
        <n v="955"/>
        <n v="1080"/>
        <n v="145"/>
        <n v="335"/>
        <n v="1385"/>
        <n v="1140"/>
        <n v="790"/>
        <n v="1115"/>
        <n v="255"/>
        <n v="1615"/>
        <n v="270"/>
        <n v="1220"/>
        <n v="610"/>
        <n v="865"/>
        <n v="1300"/>
        <n v="975"/>
        <n v="935"/>
        <n v="10"/>
        <n v="1550"/>
        <n v="950"/>
        <n v="1075"/>
        <n v="310"/>
        <n v="1010"/>
        <n v="180"/>
        <n v="470"/>
        <n v="1790"/>
      </sharedItems>
    </cacheField>
    <cacheField name="TRANSACTION STATUS   [=IF([@[Purchase Amount]]&gt;0,&quot;SUCCESSFUL&quot;,&quot;UNSUCCESSFUL&quot;)]" numFmtId="164">
      <sharedItems count="2">
        <s v="UNSUCCESSFUL"/>
        <s v="SUCCESSFUL"/>
      </sharedItems>
    </cacheField>
    <cacheField name="PROFIT" numFmtId="166">
      <sharedItems containsSemiMixedTypes="0" containsString="0" containsNumber="1" minValue="0" maxValue="212.5"/>
    </cacheField>
    <cacheField name="Months (Date)" numFmtId="0" databaseField="0">
      <fieldGroup base="7">
        <rangePr groupBy="months" startDate="2023-12-01T00:00:00" endDate="2024-02-29T00:00:00"/>
        <groupItems count="14">
          <s v="&lt;01-12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2-2024"/>
        </groupItems>
      </fieldGroup>
    </cacheField>
    <cacheField name="Quarters (Date)" numFmtId="0" databaseField="0">
      <fieldGroup base="7">
        <rangePr groupBy="quarters" startDate="2023-12-01T00:00:00" endDate="2024-02-29T00:00:00"/>
        <groupItems count="6">
          <s v="&lt;01-12-2023"/>
          <s v="Qtr1"/>
          <s v="Qtr2"/>
          <s v="Qtr3"/>
          <s v="Qtr4"/>
          <s v="&gt;29-02-2024"/>
        </groupItems>
      </fieldGroup>
    </cacheField>
    <cacheField name="Years (Date)" numFmtId="0" databaseField="0">
      <fieldGroup base="7">
        <rangePr groupBy="years" startDate="2023-12-01T00:00:00" endDate="2024-02-29T00:00:00"/>
        <groupItems count="4">
          <s v="&lt;01-12-2023"/>
          <s v="2023"/>
          <s v="2024"/>
          <s v="&gt;29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6.356989351851" createdVersion="8" refreshedVersion="8" minRefreshableVersion="3" recordCount="444" xr:uid="{4565EEC4-4497-4E4C-8BC9-266FE881F6A9}">
  <cacheSource type="worksheet">
    <worksheetSource ref="A1:N1048576" sheet="Sheet1"/>
  </cacheSource>
  <cacheFields count="17">
    <cacheField name="Txn ID" numFmtId="0">
      <sharedItems containsBlank="1"/>
    </cacheField>
    <cacheField name="First Name" numFmtId="0">
      <sharedItems containsBlank="1"/>
    </cacheField>
    <cacheField name="Last Name" numFmtId="0">
      <sharedItems containsBlank="1" count="92">
        <s v="Panditula"/>
        <s v="Delhi"/>
        <s v="Nishita"/>
        <s v="Malladi"/>
        <s v="Ragunathan"/>
        <s v="Choudhari"/>
        <s v="Jamakayala"/>
        <s v="Sushanti Mokate"/>
        <s v="Muthiah"/>
        <s v="Katte"/>
        <s v="Yettugunna"/>
        <s v="Laul"/>
        <s v="Varada Sumedh"/>
        <s v="Rajabhushan"/>
        <s v="Motiwala"/>
        <s v="Rema"/>
        <s v="Priyavardhan"/>
        <s v="Ogale"/>
        <s v="Chandiramani"/>
        <s v="Ramaswami"/>
        <s v="Gazala Soumitra"/>
        <s v="Pals"/>
        <s v="Kothari"/>
        <s v="Mukundan"/>
        <s v="Basha Mustafa"/>
        <s v="Ranjana"/>
        <s v="Dasgupta"/>
        <s v="Potanapudi"/>
        <s v="Nageshwar"/>
        <s v="Viraj"/>
        <s v="Damarsingh"/>
        <s v="Pothireddy"/>
        <s v="Kripa"/>
        <s v="Pashupathy"/>
        <s v="Vinutha"/>
        <s v="Qutub Sundaramoorthy"/>
        <s v="Muppala"/>
        <s v="Kousika"/>
        <s v="Sannidhi Surnilla"/>
        <s v="Mehra"/>
        <s v="Veeravasarapu"/>
        <s v="Vadali"/>
        <s v="Chandan"/>
        <s v="Raghavanpillai"/>
        <s v="Venkata"/>
        <s v="Pritish"/>
        <s v="Chalaki"/>
        <s v="Naik Gudiwada"/>
        <s v="Kodi"/>
        <s v="Harathi Kateel"/>
        <s v="Veera"/>
        <s v="Swati"/>
        <s v="Sanabhi Shrikant"/>
        <s v="Sreedharan"/>
        <s v="Nilufar"/>
        <s v="Shashank Sapra"/>
        <s v="Utpat"/>
        <s v="Nimesh"/>
        <s v="Appala"/>
        <s v="Naueshwara"/>
        <s v="Fullara Saurin"/>
        <s v="Atasi Yavatkar"/>
        <s v="Chikodi"/>
        <s v="Nandin"/>
        <s v="Nandanavanam"/>
        <s v="Vishaal"/>
        <s v="Potla"/>
        <s v="Moorthy"/>
        <s v="Solanki"/>
        <s v="Chakrabarti"/>
        <s v="Kothapeta"/>
        <s v="Rajarama"/>
        <s v="Mahanthapa"/>
        <s v="Shyamari Meherhomji"/>
        <s v="Probal"/>
        <s v="Kailashnath Richa"/>
        <s v="Prashanta Vibha"/>
        <s v="Veena"/>
        <s v="Veluvalapalli"/>
        <s v="Tendulkar"/>
        <s v="Sapna"/>
        <s v="Lakshmi Payasam"/>
        <s v="Ravuri"/>
        <s v="Jonnalagadda"/>
        <s v="Joseph"/>
        <s v="Simhambhatla"/>
        <s v="Gaekwad"/>
        <s v="Sankar Chakrala"/>
        <s v="Vellanki"/>
        <s v="Bhanupriya Tapti"/>
        <s v="Shriharsha"/>
        <m/>
      </sharedItems>
    </cacheField>
    <cacheField name="Email" numFmtId="0">
      <sharedItems containsBlank="1"/>
    </cacheField>
    <cacheField name="Job Title" numFmtId="0">
      <sharedItems containsBlank="1" count="15">
        <s v="Office Assistant"/>
        <s v="Analyst"/>
        <s v="Sales"/>
        <s v="Engineer"/>
        <s v="Professor"/>
        <s v="Tech Support"/>
        <s v="Finance Professional"/>
        <s v="Accountant"/>
        <s v="Doctor"/>
        <s v="HR"/>
        <s v="Administrator"/>
        <s v="Operator"/>
        <s v="Statistician"/>
        <s v="VP"/>
        <m/>
      </sharedItems>
    </cacheField>
    <cacheField name="Product" numFmtId="0">
      <sharedItems containsBlank="1" count="63">
        <s v="Drinking Coco"/>
        <s v="Honey Caramel Truffle"/>
        <s v="Hazelnut Praline Bars"/>
        <s v="Spicy Special Slims"/>
        <s v="Almond Raspberry Cluster"/>
        <s v="Choco Coated Almonds"/>
        <s v="Gingerbread Spiced Choco"/>
        <s v="Mint Chip Choco"/>
        <s v="Orange Choco"/>
        <s v="Espresso Almond Crunch"/>
        <s v="Organic Choco Syrup"/>
        <s v="Praline-filled Bonbons"/>
        <s v="Velvet Truffle Bites"/>
        <s v="Caramel Stuffed Bars"/>
        <s v="Lemon Poppyseed Zing"/>
        <s v="After Nines"/>
        <s v="Baker's Choco Chips"/>
        <s v="White Choc"/>
        <s v="Sea Salted Toffee Choco"/>
        <s v="85% Dark Bars"/>
        <s v="Raspberry Choco"/>
        <s v="Choco Mint Medley"/>
        <s v="Fruit &amp; Nut Bars"/>
        <s v="Marzipan Delight"/>
        <s v="Milk Bars"/>
        <s v="Almond Butter Munch"/>
        <s v="Dark Cherry Indulgence"/>
        <s v="Peanut Butter Cubes"/>
        <s v="Irish Cream Chocolate"/>
        <s v="Smooth Silky Salty"/>
        <s v="Almond Choco"/>
        <s v="Eclairs"/>
        <s v="Salted Caramel Swirls"/>
        <s v="Dark Chocolate Mousse"/>
        <s v="Manuka Honey Choco"/>
        <s v="Nutty Bliss Bars"/>
        <s v="Smooth Sliky Salty"/>
        <s v="Espresso Bean Blast"/>
        <s v="Chili Cinnamon Twist"/>
        <s v="Blueberry Cheesecake Bliss"/>
        <s v="Pistachio Rose Fusion"/>
        <s v="99% Dark &amp; Pure"/>
        <s v="70% Dark Bites"/>
        <s v="Coconut Almond Joy"/>
        <s v="Marshmallow Caramel Crunch"/>
        <s v="Orange Zest Delight"/>
        <s v="Passionfruit Caramel Bars"/>
        <s v="Honeycomb Crunch Choco"/>
        <s v="Bourbon Vanilla Infusion"/>
        <s v="Pistachio Cardamom Crunch"/>
        <s v="Peanut Brittle Bliss"/>
        <s v="Maple Walnut Delight"/>
        <s v="Coconut Rum Rendezvous"/>
        <s v="Raspberry Cheesecake Swirl"/>
        <s v="50% Dark Bites"/>
        <s v="Mango Tango Delight"/>
        <s v="Cherry Almond Fudge"/>
        <s v="Butterscotch Dream Choco"/>
        <s v="Lavender Honey Ganache"/>
        <s v="Tiramisu Truffle Bites"/>
        <s v="Cappuccino Filled Choco"/>
        <s v="Choco Hazelnut Swirl"/>
        <m/>
      </sharedItems>
    </cacheField>
    <cacheField name="Purchase Mode" numFmtId="0">
      <sharedItems containsBlank="1" count="5">
        <s v="Website"/>
        <s v="App"/>
        <s v="In store"/>
        <s v="Phone in"/>
        <m/>
      </sharedItems>
    </cacheField>
    <cacheField name="Date" numFmtId="0">
      <sharedItems containsNonDate="0" containsDate="1" containsString="0" containsBlank="1" minDate="2023-12-01T00:00:00" maxDate="2024-02-29T00:00:00" count="89">
        <d v="2023-12-01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m/>
      </sharedItems>
      <fieldGroup par="16"/>
    </cacheField>
    <cacheField name="Purchase Amount" numFmtId="0">
      <sharedItems containsString="0" containsBlank="1" containsNumber="1" containsInteger="1" minValue="5" maxValue="2125"/>
    </cacheField>
    <cacheField name="TRANSACTION STATUS  [ [=IF([@[Purchase Amount]]&gt;0,&quot;SUCCESSFUL&quot;,&quot;UNSUCCESSFUL&quot;)]]" numFmtId="0">
      <sharedItems containsBlank="1"/>
    </cacheField>
    <cacheField name="PROFIT" numFmtId="166">
      <sharedItems containsString="0" containsBlank="1" containsNumber="1" minValue="0" maxValue="212.5"/>
    </cacheField>
    <cacheField name="YEAR" numFmtId="0">
      <sharedItems containsString="0" containsBlank="1" containsNumber="1" containsInteger="1" minValue="2023" maxValue="2024"/>
    </cacheField>
    <cacheField name="QUARTER" numFmtId="0">
      <sharedItems containsString="0" containsBlank="1" containsNumber="1" containsInteger="1" minValue="1" maxValue="4"/>
    </cacheField>
    <cacheField name="Complete Quarter" numFmtId="0">
      <sharedItems containsBlank="1"/>
    </cacheField>
    <cacheField name="Months (Date)" numFmtId="0" databaseField="0">
      <fieldGroup base="7">
        <rangePr groupBy="months" startDate="2023-12-01T00:00:00" endDate="2024-02-29T00:00:00"/>
        <groupItems count="14">
          <s v="&lt;01-12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2-2024"/>
        </groupItems>
      </fieldGroup>
    </cacheField>
    <cacheField name="Quarters (Date)" numFmtId="0" databaseField="0">
      <fieldGroup base="7">
        <rangePr groupBy="quarters" startDate="2023-12-01T00:00:00" endDate="2024-02-29T00:00:00"/>
        <groupItems count="6">
          <s v="&lt;01-12-2023"/>
          <s v="Qtr1"/>
          <s v="Qtr2"/>
          <s v="Qtr3"/>
          <s v="Qtr4"/>
          <s v="&gt;29-02-2024"/>
        </groupItems>
      </fieldGroup>
    </cacheField>
    <cacheField name="Years (Date)" numFmtId="0" databaseField="0">
      <fieldGroup base="7">
        <rangePr groupBy="years" startDate="2023-12-01T00:00:00" endDate="2024-02-29T00:00:00"/>
        <groupItems count="4">
          <s v="&lt;01-12-2023"/>
          <s v="2023"/>
          <s v="2024"/>
          <s v="&gt;29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x v="0"/>
    <s v="Yedukondalu"/>
    <s v="Panditula"/>
    <x v="0"/>
    <x v="0"/>
    <x v="0"/>
    <x v="0"/>
    <x v="0"/>
    <x v="0"/>
    <x v="0"/>
    <n v="0"/>
  </r>
  <r>
    <x v="1"/>
    <s v="Ponnan"/>
    <s v="Delhi"/>
    <x v="1"/>
    <x v="1"/>
    <x v="1"/>
    <x v="1"/>
    <x v="0"/>
    <x v="0"/>
    <x v="0"/>
    <n v="0"/>
  </r>
  <r>
    <x v="2"/>
    <s v="Prerana"/>
    <s v="Nishita"/>
    <x v="2"/>
    <x v="2"/>
    <x v="2"/>
    <x v="0"/>
    <x v="0"/>
    <x v="1"/>
    <x v="1"/>
    <n v="93"/>
  </r>
  <r>
    <x v="3"/>
    <s v="Subbarao"/>
    <s v="Malladi"/>
    <x v="3"/>
    <x v="3"/>
    <x v="3"/>
    <x v="2"/>
    <x v="1"/>
    <x v="0"/>
    <x v="0"/>
    <n v="0"/>
  </r>
  <r>
    <x v="4"/>
    <s v="Sarayu"/>
    <s v="Ragunathan"/>
    <x v="4"/>
    <x v="3"/>
    <x v="4"/>
    <x v="2"/>
    <x v="1"/>
    <x v="0"/>
    <x v="0"/>
    <n v="0"/>
  </r>
  <r>
    <x v="5"/>
    <s v="Vinanti"/>
    <s v="Choudhari"/>
    <x v="5"/>
    <x v="2"/>
    <x v="5"/>
    <x v="0"/>
    <x v="1"/>
    <x v="2"/>
    <x v="1"/>
    <n v="98.5"/>
  </r>
  <r>
    <x v="6"/>
    <s v="Parasuramudu"/>
    <s v="Jamakayala"/>
    <x v="6"/>
    <x v="4"/>
    <x v="6"/>
    <x v="0"/>
    <x v="1"/>
    <x v="3"/>
    <x v="1"/>
    <n v="83.5"/>
  </r>
  <r>
    <x v="7"/>
    <s v="Fullara"/>
    <s v="Sushanti Mokate"/>
    <x v="7"/>
    <x v="2"/>
    <x v="7"/>
    <x v="0"/>
    <x v="1"/>
    <x v="4"/>
    <x v="1"/>
    <n v="53.5"/>
  </r>
  <r>
    <x v="8"/>
    <s v="Hemavati"/>
    <s v="Muthiah"/>
    <x v="8"/>
    <x v="2"/>
    <x v="8"/>
    <x v="2"/>
    <x v="1"/>
    <x v="5"/>
    <x v="1"/>
    <n v="45.5"/>
  </r>
  <r>
    <x v="9"/>
    <s v="Suman"/>
    <s v="Katte"/>
    <x v="9"/>
    <x v="2"/>
    <x v="9"/>
    <x v="0"/>
    <x v="1"/>
    <x v="6"/>
    <x v="1"/>
    <n v="50"/>
  </r>
  <r>
    <x v="10"/>
    <s v="Raghuveer"/>
    <s v="Yettugunna"/>
    <x v="10"/>
    <x v="5"/>
    <x v="10"/>
    <x v="0"/>
    <x v="1"/>
    <x v="7"/>
    <x v="1"/>
    <n v="39"/>
  </r>
  <r>
    <x v="11"/>
    <s v="Chitrasen"/>
    <s v="Laul"/>
    <x v="11"/>
    <x v="0"/>
    <x v="11"/>
    <x v="0"/>
    <x v="1"/>
    <x v="8"/>
    <x v="1"/>
    <n v="44"/>
  </r>
  <r>
    <x v="12"/>
    <s v="Indu"/>
    <s v="Varada Sumedh"/>
    <x v="12"/>
    <x v="1"/>
    <x v="12"/>
    <x v="2"/>
    <x v="2"/>
    <x v="9"/>
    <x v="1"/>
    <n v="58.5"/>
  </r>
  <r>
    <x v="13"/>
    <s v="Amlankusum"/>
    <s v="Rajabhushan"/>
    <x v="13"/>
    <x v="4"/>
    <x v="7"/>
    <x v="0"/>
    <x v="2"/>
    <x v="10"/>
    <x v="1"/>
    <n v="89.5"/>
  </r>
  <r>
    <x v="14"/>
    <s v="Narois"/>
    <s v="Motiwala"/>
    <x v="14"/>
    <x v="6"/>
    <x v="13"/>
    <x v="3"/>
    <x v="2"/>
    <x v="11"/>
    <x v="1"/>
    <n v="98"/>
  </r>
  <r>
    <x v="15"/>
    <s v="Pratigya"/>
    <s v="Rema"/>
    <x v="15"/>
    <x v="7"/>
    <x v="14"/>
    <x v="0"/>
    <x v="3"/>
    <x v="0"/>
    <x v="0"/>
    <n v="0"/>
  </r>
  <r>
    <x v="16"/>
    <s v="Suman"/>
    <s v="Katte"/>
    <x v="9"/>
    <x v="2"/>
    <x v="13"/>
    <x v="0"/>
    <x v="3"/>
    <x v="12"/>
    <x v="1"/>
    <n v="76.5"/>
  </r>
  <r>
    <x v="17"/>
    <s v="Abhaya"/>
    <s v="Priyavardhan"/>
    <x v="16"/>
    <x v="5"/>
    <x v="15"/>
    <x v="3"/>
    <x v="3"/>
    <x v="13"/>
    <x v="1"/>
    <n v="119"/>
  </r>
  <r>
    <x v="18"/>
    <s v="Baruna"/>
    <s v="Ogale"/>
    <x v="17"/>
    <x v="8"/>
    <x v="16"/>
    <x v="1"/>
    <x v="3"/>
    <x v="14"/>
    <x v="1"/>
    <n v="84.5"/>
  </r>
  <r>
    <x v="19"/>
    <s v="Anjushri"/>
    <s v="Chandiramani"/>
    <x v="18"/>
    <x v="1"/>
    <x v="16"/>
    <x v="1"/>
    <x v="3"/>
    <x v="15"/>
    <x v="1"/>
    <n v="27.5"/>
  </r>
  <r>
    <x v="20"/>
    <s v="Mardav"/>
    <s v="Ramaswami"/>
    <x v="19"/>
    <x v="3"/>
    <x v="17"/>
    <x v="3"/>
    <x v="3"/>
    <x v="16"/>
    <x v="1"/>
    <n v="8"/>
  </r>
  <r>
    <x v="21"/>
    <s v="Madhumati"/>
    <s v="Gazala Soumitra"/>
    <x v="20"/>
    <x v="5"/>
    <x v="18"/>
    <x v="0"/>
    <x v="3"/>
    <x v="17"/>
    <x v="1"/>
    <n v="3.5"/>
  </r>
  <r>
    <x v="22"/>
    <s v="Bhuvan"/>
    <s v="Pals"/>
    <x v="21"/>
    <x v="4"/>
    <x v="15"/>
    <x v="2"/>
    <x v="3"/>
    <x v="18"/>
    <x v="1"/>
    <n v="82"/>
  </r>
  <r>
    <x v="23"/>
    <s v="Parasuramudu"/>
    <s v="Jamakayala"/>
    <x v="6"/>
    <x v="4"/>
    <x v="19"/>
    <x v="2"/>
    <x v="4"/>
    <x v="0"/>
    <x v="0"/>
    <n v="0"/>
  </r>
  <r>
    <x v="24"/>
    <s v="Raghuveer"/>
    <s v="Yettugunna"/>
    <x v="10"/>
    <x v="5"/>
    <x v="8"/>
    <x v="0"/>
    <x v="4"/>
    <x v="0"/>
    <x v="0"/>
    <n v="0"/>
  </r>
  <r>
    <x v="25"/>
    <s v="Lalit"/>
    <s v="Kothari"/>
    <x v="22"/>
    <x v="0"/>
    <x v="6"/>
    <x v="0"/>
    <x v="4"/>
    <x v="0"/>
    <x v="0"/>
    <n v="0"/>
  </r>
  <r>
    <x v="26"/>
    <s v="Chitrasen"/>
    <s v="Laul"/>
    <x v="11"/>
    <x v="0"/>
    <x v="7"/>
    <x v="2"/>
    <x v="4"/>
    <x v="19"/>
    <x v="1"/>
    <n v="9.5"/>
  </r>
  <r>
    <x v="27"/>
    <s v="Bhuvan"/>
    <s v="Pals"/>
    <x v="21"/>
    <x v="4"/>
    <x v="20"/>
    <x v="1"/>
    <x v="4"/>
    <x v="20"/>
    <x v="1"/>
    <n v="29"/>
  </r>
  <r>
    <x v="28"/>
    <s v="Kamalakshi"/>
    <s v="Mukundan"/>
    <x v="23"/>
    <x v="9"/>
    <x v="21"/>
    <x v="2"/>
    <x v="5"/>
    <x v="0"/>
    <x v="0"/>
    <n v="0"/>
  </r>
  <r>
    <x v="29"/>
    <s v="Nazeer"/>
    <s v="Basha Mustafa"/>
    <x v="24"/>
    <x v="0"/>
    <x v="22"/>
    <x v="0"/>
    <x v="5"/>
    <x v="21"/>
    <x v="1"/>
    <n v="129"/>
  </r>
  <r>
    <x v="30"/>
    <s v="Deepit"/>
    <s v="Ranjana"/>
    <x v="25"/>
    <x v="8"/>
    <x v="23"/>
    <x v="0"/>
    <x v="5"/>
    <x v="7"/>
    <x v="1"/>
    <n v="39"/>
  </r>
  <r>
    <x v="31"/>
    <s v="Ilesh"/>
    <s v="Dasgupta"/>
    <x v="26"/>
    <x v="9"/>
    <x v="24"/>
    <x v="1"/>
    <x v="5"/>
    <x v="22"/>
    <x v="1"/>
    <n v="38.5"/>
  </r>
  <r>
    <x v="32"/>
    <s v="Baruna"/>
    <s v="Ogale"/>
    <x v="17"/>
    <x v="8"/>
    <x v="25"/>
    <x v="0"/>
    <x v="5"/>
    <x v="23"/>
    <x v="1"/>
    <n v="6"/>
  </r>
  <r>
    <x v="33"/>
    <s v="Jaipal"/>
    <s v="Potanapudi"/>
    <x v="27"/>
    <x v="6"/>
    <x v="26"/>
    <x v="1"/>
    <x v="5"/>
    <x v="24"/>
    <x v="1"/>
    <n v="158"/>
  </r>
  <r>
    <x v="34"/>
    <s v="Sukhdev"/>
    <s v="Nageshwar"/>
    <x v="28"/>
    <x v="10"/>
    <x v="27"/>
    <x v="0"/>
    <x v="5"/>
    <x v="25"/>
    <x v="1"/>
    <n v="69.5"/>
  </r>
  <r>
    <x v="35"/>
    <s v="Deepit"/>
    <s v="Ranjana"/>
    <x v="25"/>
    <x v="8"/>
    <x v="28"/>
    <x v="0"/>
    <x v="5"/>
    <x v="26"/>
    <x v="1"/>
    <n v="94"/>
  </r>
  <r>
    <x v="36"/>
    <s v="Jagajeet"/>
    <s v="Viraj"/>
    <x v="29"/>
    <x v="7"/>
    <x v="29"/>
    <x v="2"/>
    <x v="5"/>
    <x v="27"/>
    <x v="1"/>
    <n v="173"/>
  </r>
  <r>
    <x v="37"/>
    <s v="Devrat"/>
    <s v="Damarsingh"/>
    <x v="30"/>
    <x v="1"/>
    <x v="30"/>
    <x v="0"/>
    <x v="6"/>
    <x v="0"/>
    <x v="0"/>
    <n v="0"/>
  </r>
  <r>
    <x v="38"/>
    <s v="Asija"/>
    <s v="Pothireddy"/>
    <x v="31"/>
    <x v="4"/>
    <x v="8"/>
    <x v="0"/>
    <x v="6"/>
    <x v="0"/>
    <x v="0"/>
    <n v="0"/>
  </r>
  <r>
    <x v="39"/>
    <s v="Rushil"/>
    <s v="Kripa"/>
    <x v="32"/>
    <x v="8"/>
    <x v="31"/>
    <x v="1"/>
    <x v="6"/>
    <x v="28"/>
    <x v="1"/>
    <n v="45"/>
  </r>
  <r>
    <x v="40"/>
    <s v="Karuna"/>
    <s v="Pashupathy"/>
    <x v="33"/>
    <x v="3"/>
    <x v="27"/>
    <x v="1"/>
    <x v="6"/>
    <x v="17"/>
    <x v="1"/>
    <n v="3.5"/>
  </r>
  <r>
    <x v="41"/>
    <s v="Makshi"/>
    <s v="Vinutha"/>
    <x v="34"/>
    <x v="7"/>
    <x v="32"/>
    <x v="0"/>
    <x v="6"/>
    <x v="29"/>
    <x v="1"/>
    <n v="9"/>
  </r>
  <r>
    <x v="42"/>
    <s v="Shulabh"/>
    <s v="Qutub Sundaramoorthy"/>
    <x v="35"/>
    <x v="2"/>
    <x v="8"/>
    <x v="1"/>
    <x v="6"/>
    <x v="1"/>
    <x v="1"/>
    <n v="93"/>
  </r>
  <r>
    <x v="43"/>
    <s v="Bhuvan"/>
    <s v="Pals"/>
    <x v="21"/>
    <x v="4"/>
    <x v="33"/>
    <x v="0"/>
    <x v="6"/>
    <x v="30"/>
    <x v="1"/>
    <n v="99"/>
  </r>
  <r>
    <x v="44"/>
    <s v="Mardav"/>
    <s v="Ramaswami"/>
    <x v="19"/>
    <x v="3"/>
    <x v="13"/>
    <x v="1"/>
    <x v="7"/>
    <x v="0"/>
    <x v="0"/>
    <n v="0"/>
  </r>
  <r>
    <x v="45"/>
    <s v="Shevantilal"/>
    <s v="Muppala"/>
    <x v="36"/>
    <x v="3"/>
    <x v="24"/>
    <x v="1"/>
    <x v="7"/>
    <x v="0"/>
    <x v="0"/>
    <n v="0"/>
  </r>
  <r>
    <x v="46"/>
    <s v="Mayur"/>
    <s v="Kousika"/>
    <x v="37"/>
    <x v="11"/>
    <x v="34"/>
    <x v="0"/>
    <x v="7"/>
    <x v="31"/>
    <x v="1"/>
    <n v="2"/>
  </r>
  <r>
    <x v="47"/>
    <s v="Chandana"/>
    <s v="Sannidhi Surnilla"/>
    <x v="38"/>
    <x v="7"/>
    <x v="35"/>
    <x v="1"/>
    <x v="7"/>
    <x v="32"/>
    <x v="1"/>
    <n v="89"/>
  </r>
  <r>
    <x v="48"/>
    <s v="Rupak"/>
    <s v="Mehra"/>
    <x v="39"/>
    <x v="3"/>
    <x v="36"/>
    <x v="2"/>
    <x v="7"/>
    <x v="33"/>
    <x v="1"/>
    <n v="91.5"/>
  </r>
  <r>
    <x v="49"/>
    <s v="Vasavi"/>
    <s v="Veeravasarapu"/>
    <x v="40"/>
    <x v="12"/>
    <x v="37"/>
    <x v="1"/>
    <x v="7"/>
    <x v="34"/>
    <x v="1"/>
    <n v="36.5"/>
  </r>
  <r>
    <x v="50"/>
    <s v="Lalitchandra"/>
    <s v="Vadali"/>
    <x v="41"/>
    <x v="5"/>
    <x v="38"/>
    <x v="0"/>
    <x v="7"/>
    <x v="35"/>
    <x v="1"/>
    <n v="44.5"/>
  </r>
  <r>
    <x v="51"/>
    <s v="Sawini"/>
    <s v="Chandan"/>
    <x v="42"/>
    <x v="1"/>
    <x v="10"/>
    <x v="0"/>
    <x v="8"/>
    <x v="36"/>
    <x v="1"/>
    <n v="16"/>
  </r>
  <r>
    <x v="52"/>
    <s v="Deepit"/>
    <s v="Ranjana"/>
    <x v="25"/>
    <x v="8"/>
    <x v="5"/>
    <x v="0"/>
    <x v="9"/>
    <x v="0"/>
    <x v="0"/>
    <n v="0"/>
  </r>
  <r>
    <x v="53"/>
    <s v="Mardav"/>
    <s v="Ramaswami"/>
    <x v="19"/>
    <x v="3"/>
    <x v="26"/>
    <x v="1"/>
    <x v="9"/>
    <x v="37"/>
    <x v="1"/>
    <n v="19.5"/>
  </r>
  <r>
    <x v="54"/>
    <s v="Geena"/>
    <s v="Raghavanpillai"/>
    <x v="43"/>
    <x v="3"/>
    <x v="18"/>
    <x v="0"/>
    <x v="9"/>
    <x v="38"/>
    <x v="1"/>
    <n v="100"/>
  </r>
  <r>
    <x v="55"/>
    <s v="Gopal"/>
    <s v="Venkata"/>
    <x v="44"/>
    <x v="4"/>
    <x v="39"/>
    <x v="1"/>
    <x v="10"/>
    <x v="0"/>
    <x v="0"/>
    <n v="0"/>
  </r>
  <r>
    <x v="56"/>
    <s v="Kantimoy"/>
    <s v="Pritish"/>
    <x v="45"/>
    <x v="12"/>
    <x v="10"/>
    <x v="0"/>
    <x v="10"/>
    <x v="0"/>
    <x v="0"/>
    <n v="0"/>
  </r>
  <r>
    <x v="57"/>
    <s v="Sravanthi"/>
    <s v="Chalaki"/>
    <x v="46"/>
    <x v="2"/>
    <x v="40"/>
    <x v="0"/>
    <x v="10"/>
    <x v="0"/>
    <x v="0"/>
    <n v="0"/>
  </r>
  <r>
    <x v="58"/>
    <s v="Sreenivasa"/>
    <s v="Naik Gudiwada"/>
    <x v="47"/>
    <x v="3"/>
    <x v="5"/>
    <x v="0"/>
    <x v="10"/>
    <x v="39"/>
    <x v="1"/>
    <n v="18.5"/>
  </r>
  <r>
    <x v="59"/>
    <s v="Venkat"/>
    <s v="Kodi"/>
    <x v="48"/>
    <x v="13"/>
    <x v="7"/>
    <x v="0"/>
    <x v="10"/>
    <x v="40"/>
    <x v="1"/>
    <n v="54.5"/>
  </r>
  <r>
    <x v="60"/>
    <s v="Asija"/>
    <s v="Pothireddy"/>
    <x v="31"/>
    <x v="4"/>
    <x v="34"/>
    <x v="0"/>
    <x v="10"/>
    <x v="41"/>
    <x v="1"/>
    <n v="109.5"/>
  </r>
  <r>
    <x v="61"/>
    <s v="Kaishori"/>
    <s v="Harathi Kateel"/>
    <x v="49"/>
    <x v="4"/>
    <x v="6"/>
    <x v="2"/>
    <x v="10"/>
    <x v="42"/>
    <x v="1"/>
    <n v="57"/>
  </r>
  <r>
    <x v="62"/>
    <s v="Gumwant"/>
    <s v="Veera"/>
    <x v="50"/>
    <x v="4"/>
    <x v="15"/>
    <x v="2"/>
    <x v="10"/>
    <x v="43"/>
    <x v="1"/>
    <n v="124"/>
  </r>
  <r>
    <x v="63"/>
    <s v="Upendra"/>
    <s v="Swati"/>
    <x v="51"/>
    <x v="8"/>
    <x v="41"/>
    <x v="0"/>
    <x v="10"/>
    <x v="44"/>
    <x v="1"/>
    <n v="2.5"/>
  </r>
  <r>
    <x v="64"/>
    <s v="Sahas"/>
    <s v="Sanabhi Shrikant"/>
    <x v="52"/>
    <x v="0"/>
    <x v="20"/>
    <x v="1"/>
    <x v="10"/>
    <x v="45"/>
    <x v="1"/>
    <n v="162"/>
  </r>
  <r>
    <x v="65"/>
    <s v="Mahindra"/>
    <s v="Sreedharan"/>
    <x v="53"/>
    <x v="0"/>
    <x v="10"/>
    <x v="0"/>
    <x v="11"/>
    <x v="46"/>
    <x v="1"/>
    <n v="51.5"/>
  </r>
  <r>
    <x v="66"/>
    <s v="Raghuveer"/>
    <s v="Yettugunna"/>
    <x v="10"/>
    <x v="5"/>
    <x v="38"/>
    <x v="2"/>
    <x v="11"/>
    <x v="23"/>
    <x v="1"/>
    <n v="6"/>
  </r>
  <r>
    <x v="67"/>
    <s v="Devrat"/>
    <s v="Damarsingh"/>
    <x v="30"/>
    <x v="1"/>
    <x v="1"/>
    <x v="0"/>
    <x v="11"/>
    <x v="31"/>
    <x v="1"/>
    <n v="2"/>
  </r>
  <r>
    <x v="68"/>
    <s v="Chandana"/>
    <s v="Sannidhi Surnilla"/>
    <x v="38"/>
    <x v="7"/>
    <x v="24"/>
    <x v="0"/>
    <x v="11"/>
    <x v="47"/>
    <x v="1"/>
    <n v="56.5"/>
  </r>
  <r>
    <x v="69"/>
    <s v="Suman"/>
    <s v="Katte"/>
    <x v="9"/>
    <x v="2"/>
    <x v="13"/>
    <x v="3"/>
    <x v="12"/>
    <x v="0"/>
    <x v="0"/>
    <n v="0"/>
  </r>
  <r>
    <x v="70"/>
    <s v="Pragya"/>
    <s v="Nilufar"/>
    <x v="54"/>
    <x v="4"/>
    <x v="3"/>
    <x v="2"/>
    <x v="12"/>
    <x v="26"/>
    <x v="1"/>
    <n v="94"/>
  </r>
  <r>
    <x v="71"/>
    <s v="Deepit"/>
    <s v="Ranjana"/>
    <x v="25"/>
    <x v="8"/>
    <x v="42"/>
    <x v="2"/>
    <x v="12"/>
    <x v="38"/>
    <x v="1"/>
    <n v="100"/>
  </r>
  <r>
    <x v="72"/>
    <s v="Anjushri"/>
    <s v="Chandiramani"/>
    <x v="18"/>
    <x v="1"/>
    <x v="43"/>
    <x v="1"/>
    <x v="12"/>
    <x v="48"/>
    <x v="1"/>
    <n v="17.5"/>
  </r>
  <r>
    <x v="73"/>
    <s v="Anjushri"/>
    <s v="Chandiramani"/>
    <x v="18"/>
    <x v="1"/>
    <x v="19"/>
    <x v="0"/>
    <x v="13"/>
    <x v="0"/>
    <x v="0"/>
    <n v="0"/>
  </r>
  <r>
    <x v="74"/>
    <s v="Sukhdev"/>
    <s v="Nageshwar"/>
    <x v="28"/>
    <x v="10"/>
    <x v="44"/>
    <x v="2"/>
    <x v="13"/>
    <x v="0"/>
    <x v="0"/>
    <n v="0"/>
  </r>
  <r>
    <x v="75"/>
    <s v="Sahas"/>
    <s v="Sanabhi Shrikant"/>
    <x v="52"/>
    <x v="0"/>
    <x v="36"/>
    <x v="1"/>
    <x v="13"/>
    <x v="49"/>
    <x v="1"/>
    <n v="75.5"/>
  </r>
  <r>
    <x v="76"/>
    <s v="Sameer"/>
    <s v="Shashank Sapra"/>
    <x v="55"/>
    <x v="0"/>
    <x v="36"/>
    <x v="2"/>
    <x v="13"/>
    <x v="50"/>
    <x v="1"/>
    <n v="141.5"/>
  </r>
  <r>
    <x v="77"/>
    <s v="Mahindra"/>
    <s v="Sreedharan"/>
    <x v="53"/>
    <x v="0"/>
    <x v="34"/>
    <x v="0"/>
    <x v="13"/>
    <x v="51"/>
    <x v="1"/>
    <n v="78"/>
  </r>
  <r>
    <x v="78"/>
    <s v="Shattesh"/>
    <s v="Utpat"/>
    <x v="56"/>
    <x v="9"/>
    <x v="26"/>
    <x v="2"/>
    <x v="13"/>
    <x v="52"/>
    <x v="1"/>
    <n v="85.5"/>
  </r>
  <r>
    <x v="79"/>
    <s v="Amal"/>
    <s v="Nimesh"/>
    <x v="57"/>
    <x v="4"/>
    <x v="31"/>
    <x v="0"/>
    <x v="13"/>
    <x v="53"/>
    <x v="1"/>
    <n v="60.5"/>
  </r>
  <r>
    <x v="80"/>
    <s v="Duran"/>
    <s v="Appala"/>
    <x v="58"/>
    <x v="3"/>
    <x v="2"/>
    <x v="1"/>
    <x v="14"/>
    <x v="0"/>
    <x v="0"/>
    <n v="0"/>
  </r>
  <r>
    <x v="81"/>
    <s v="Lalit"/>
    <s v="Kothari"/>
    <x v="22"/>
    <x v="0"/>
    <x v="45"/>
    <x v="1"/>
    <x v="14"/>
    <x v="0"/>
    <x v="0"/>
    <n v="0"/>
  </r>
  <r>
    <x v="82"/>
    <s v="Mardav"/>
    <s v="Ramaswami"/>
    <x v="19"/>
    <x v="3"/>
    <x v="22"/>
    <x v="2"/>
    <x v="14"/>
    <x v="54"/>
    <x v="1"/>
    <n v="47.5"/>
  </r>
  <r>
    <x v="83"/>
    <s v="Parasuramudu"/>
    <s v="Jamakayala"/>
    <x v="6"/>
    <x v="4"/>
    <x v="38"/>
    <x v="0"/>
    <x v="14"/>
    <x v="55"/>
    <x v="1"/>
    <n v="40.5"/>
  </r>
  <r>
    <x v="84"/>
    <s v="Lalit"/>
    <s v="Kothari"/>
    <x v="22"/>
    <x v="0"/>
    <x v="36"/>
    <x v="2"/>
    <x v="14"/>
    <x v="56"/>
    <x v="1"/>
    <n v="120"/>
  </r>
  <r>
    <x v="85"/>
    <s v="Sarojini"/>
    <s v="Naueshwara"/>
    <x v="59"/>
    <x v="3"/>
    <x v="41"/>
    <x v="1"/>
    <x v="14"/>
    <x v="57"/>
    <x v="1"/>
    <n v="42.5"/>
  </r>
  <r>
    <x v="86"/>
    <s v="Sahas"/>
    <s v="Sanabhi Shrikant"/>
    <x v="52"/>
    <x v="0"/>
    <x v="41"/>
    <x v="0"/>
    <x v="14"/>
    <x v="58"/>
    <x v="1"/>
    <n v="123"/>
  </r>
  <r>
    <x v="87"/>
    <s v="Parasuramudu"/>
    <s v="Jamakayala"/>
    <x v="6"/>
    <x v="4"/>
    <x v="45"/>
    <x v="1"/>
    <x v="14"/>
    <x v="59"/>
    <x v="1"/>
    <n v="88"/>
  </r>
  <r>
    <x v="88"/>
    <s v="Devasree"/>
    <s v="Fullara Saurin"/>
    <x v="60"/>
    <x v="8"/>
    <x v="45"/>
    <x v="0"/>
    <x v="15"/>
    <x v="0"/>
    <x v="0"/>
    <n v="0"/>
  </r>
  <r>
    <x v="89"/>
    <s v="Sahas"/>
    <s v="Sanabhi Shrikant"/>
    <x v="52"/>
    <x v="0"/>
    <x v="41"/>
    <x v="1"/>
    <x v="15"/>
    <x v="0"/>
    <x v="0"/>
    <n v="0"/>
  </r>
  <r>
    <x v="90"/>
    <s v="Mardav"/>
    <s v="Ramaswami"/>
    <x v="19"/>
    <x v="3"/>
    <x v="28"/>
    <x v="0"/>
    <x v="15"/>
    <x v="0"/>
    <x v="0"/>
    <n v="0"/>
  </r>
  <r>
    <x v="91"/>
    <s v="Venkat"/>
    <s v="Kodi"/>
    <x v="48"/>
    <x v="13"/>
    <x v="5"/>
    <x v="0"/>
    <x v="15"/>
    <x v="0"/>
    <x v="0"/>
    <n v="0"/>
  </r>
  <r>
    <x v="92"/>
    <s v="Shulabh"/>
    <s v="Qutub Sundaramoorthy"/>
    <x v="35"/>
    <x v="2"/>
    <x v="46"/>
    <x v="1"/>
    <x v="15"/>
    <x v="60"/>
    <x v="1"/>
    <n v="110"/>
  </r>
  <r>
    <x v="93"/>
    <s v="Sarayu"/>
    <s v="Ragunathan"/>
    <x v="4"/>
    <x v="3"/>
    <x v="47"/>
    <x v="1"/>
    <x v="15"/>
    <x v="61"/>
    <x v="1"/>
    <n v="81.5"/>
  </r>
  <r>
    <x v="94"/>
    <s v="Kaishori"/>
    <s v="Harathi Kateel"/>
    <x v="49"/>
    <x v="4"/>
    <x v="24"/>
    <x v="2"/>
    <x v="16"/>
    <x v="62"/>
    <x v="1"/>
    <n v="135"/>
  </r>
  <r>
    <x v="95"/>
    <s v="Duran"/>
    <s v="Appala"/>
    <x v="58"/>
    <x v="3"/>
    <x v="27"/>
    <x v="2"/>
    <x v="16"/>
    <x v="30"/>
    <x v="1"/>
    <n v="99"/>
  </r>
  <r>
    <x v="96"/>
    <s v="Kantimoy"/>
    <s v="Pritish"/>
    <x v="45"/>
    <x v="12"/>
    <x v="27"/>
    <x v="1"/>
    <x v="16"/>
    <x v="63"/>
    <x v="1"/>
    <n v="73.5"/>
  </r>
  <r>
    <x v="97"/>
    <s v="Jaishree"/>
    <s v="Atasi Yavatkar"/>
    <x v="61"/>
    <x v="2"/>
    <x v="30"/>
    <x v="0"/>
    <x v="17"/>
    <x v="64"/>
    <x v="1"/>
    <n v="64"/>
  </r>
  <r>
    <x v="98"/>
    <s v="Kantimoy"/>
    <s v="Pritish"/>
    <x v="45"/>
    <x v="12"/>
    <x v="16"/>
    <x v="1"/>
    <x v="17"/>
    <x v="65"/>
    <x v="1"/>
    <n v="52.5"/>
  </r>
  <r>
    <x v="99"/>
    <s v="Pragya"/>
    <s v="Nilufar"/>
    <x v="54"/>
    <x v="4"/>
    <x v="37"/>
    <x v="0"/>
    <x v="18"/>
    <x v="0"/>
    <x v="0"/>
    <n v="0"/>
  </r>
  <r>
    <x v="100"/>
    <s v="Rameshwari"/>
    <s v="Chikodi"/>
    <x v="62"/>
    <x v="7"/>
    <x v="48"/>
    <x v="2"/>
    <x v="18"/>
    <x v="66"/>
    <x v="1"/>
    <n v="108.5"/>
  </r>
  <r>
    <x v="101"/>
    <s v="Vasu"/>
    <s v="Nandin"/>
    <x v="63"/>
    <x v="0"/>
    <x v="3"/>
    <x v="0"/>
    <x v="18"/>
    <x v="67"/>
    <x v="1"/>
    <n v="194.5"/>
  </r>
  <r>
    <x v="102"/>
    <s v="Ilesh"/>
    <s v="Dasgupta"/>
    <x v="26"/>
    <x v="9"/>
    <x v="7"/>
    <x v="0"/>
    <x v="18"/>
    <x v="68"/>
    <x v="1"/>
    <n v="49.5"/>
  </r>
  <r>
    <x v="103"/>
    <s v="Oorjit"/>
    <s v="Nandanavanam"/>
    <x v="64"/>
    <x v="1"/>
    <x v="15"/>
    <x v="0"/>
    <x v="18"/>
    <x v="49"/>
    <x v="1"/>
    <n v="75.5"/>
  </r>
  <r>
    <x v="104"/>
    <s v="Shulabh"/>
    <s v="Qutub Sundaramoorthy"/>
    <x v="35"/>
    <x v="2"/>
    <x v="36"/>
    <x v="0"/>
    <x v="18"/>
    <x v="69"/>
    <x v="1"/>
    <n v="164.5"/>
  </r>
  <r>
    <x v="105"/>
    <s v="Madhumati"/>
    <s v="Gazala Soumitra"/>
    <x v="20"/>
    <x v="5"/>
    <x v="44"/>
    <x v="1"/>
    <x v="19"/>
    <x v="0"/>
    <x v="0"/>
    <n v="0"/>
  </r>
  <r>
    <x v="106"/>
    <s v="Tarala"/>
    <s v="Vishaal"/>
    <x v="65"/>
    <x v="1"/>
    <x v="49"/>
    <x v="0"/>
    <x v="19"/>
    <x v="70"/>
    <x v="1"/>
    <n v="7"/>
  </r>
  <r>
    <x v="107"/>
    <s v="Shubhra"/>
    <s v="Potla"/>
    <x v="66"/>
    <x v="3"/>
    <x v="20"/>
    <x v="0"/>
    <x v="19"/>
    <x v="71"/>
    <x v="1"/>
    <n v="43.5"/>
  </r>
  <r>
    <x v="108"/>
    <s v="Yedukondalu"/>
    <s v="Panditula"/>
    <x v="0"/>
    <x v="0"/>
    <x v="10"/>
    <x v="0"/>
    <x v="19"/>
    <x v="72"/>
    <x v="1"/>
    <n v="48"/>
  </r>
  <r>
    <x v="109"/>
    <s v="Kulbhushan"/>
    <s v="Moorthy"/>
    <x v="67"/>
    <x v="8"/>
    <x v="24"/>
    <x v="1"/>
    <x v="19"/>
    <x v="73"/>
    <x v="1"/>
    <n v="13.5"/>
  </r>
  <r>
    <x v="110"/>
    <s v="Kevalkumar"/>
    <s v="Solanki"/>
    <x v="68"/>
    <x v="2"/>
    <x v="31"/>
    <x v="2"/>
    <x v="19"/>
    <x v="74"/>
    <x v="1"/>
    <n v="138"/>
  </r>
  <r>
    <x v="111"/>
    <s v="Mahindra"/>
    <s v="Sreedharan"/>
    <x v="53"/>
    <x v="0"/>
    <x v="8"/>
    <x v="0"/>
    <x v="19"/>
    <x v="75"/>
    <x v="1"/>
    <n v="41.5"/>
  </r>
  <r>
    <x v="112"/>
    <s v="Sahas"/>
    <s v="Sanabhi Shrikant"/>
    <x v="52"/>
    <x v="0"/>
    <x v="10"/>
    <x v="0"/>
    <x v="19"/>
    <x v="76"/>
    <x v="1"/>
    <n v="32.5"/>
  </r>
  <r>
    <x v="113"/>
    <s v="Kamalakshi"/>
    <s v="Mukundan"/>
    <x v="23"/>
    <x v="9"/>
    <x v="4"/>
    <x v="1"/>
    <x v="20"/>
    <x v="77"/>
    <x v="1"/>
    <n v="37"/>
  </r>
  <r>
    <x v="114"/>
    <s v="Ayog"/>
    <s v="Chakrabarti"/>
    <x v="69"/>
    <x v="5"/>
    <x v="19"/>
    <x v="2"/>
    <x v="20"/>
    <x v="78"/>
    <x v="1"/>
    <n v="77.5"/>
  </r>
  <r>
    <x v="115"/>
    <s v="Sameer"/>
    <s v="Shashank Sapra"/>
    <x v="55"/>
    <x v="0"/>
    <x v="31"/>
    <x v="0"/>
    <x v="20"/>
    <x v="79"/>
    <x v="1"/>
    <n v="131.5"/>
  </r>
  <r>
    <x v="116"/>
    <s v="Rameshwari"/>
    <s v="Chikodi"/>
    <x v="62"/>
    <x v="7"/>
    <x v="50"/>
    <x v="2"/>
    <x v="20"/>
    <x v="80"/>
    <x v="1"/>
    <n v="172"/>
  </r>
  <r>
    <x v="117"/>
    <s v="Venkat"/>
    <s v="Kodi"/>
    <x v="48"/>
    <x v="13"/>
    <x v="48"/>
    <x v="0"/>
    <x v="21"/>
    <x v="0"/>
    <x v="0"/>
    <n v="0"/>
  </r>
  <r>
    <x v="118"/>
    <s v="Chandana"/>
    <s v="Sannidhi Surnilla"/>
    <x v="38"/>
    <x v="7"/>
    <x v="45"/>
    <x v="1"/>
    <x v="21"/>
    <x v="81"/>
    <x v="1"/>
    <n v="17"/>
  </r>
  <r>
    <x v="119"/>
    <s v="Subbarao"/>
    <s v="Malladi"/>
    <x v="3"/>
    <x v="3"/>
    <x v="7"/>
    <x v="1"/>
    <x v="22"/>
    <x v="0"/>
    <x v="0"/>
    <n v="0"/>
  </r>
  <r>
    <x v="120"/>
    <s v="Ilesh"/>
    <s v="Dasgupta"/>
    <x v="26"/>
    <x v="9"/>
    <x v="34"/>
    <x v="1"/>
    <x v="22"/>
    <x v="82"/>
    <x v="1"/>
    <n v="39.5"/>
  </r>
  <r>
    <x v="121"/>
    <s v="Madhumati"/>
    <s v="Gazala Soumitra"/>
    <x v="20"/>
    <x v="5"/>
    <x v="35"/>
    <x v="1"/>
    <x v="22"/>
    <x v="83"/>
    <x v="1"/>
    <n v="103"/>
  </r>
  <r>
    <x v="122"/>
    <s v="Pratigya"/>
    <s v="Rema"/>
    <x v="15"/>
    <x v="7"/>
    <x v="13"/>
    <x v="0"/>
    <x v="22"/>
    <x v="84"/>
    <x v="1"/>
    <n v="123.5"/>
  </r>
  <r>
    <x v="123"/>
    <s v="Lalitchandra"/>
    <s v="Vadali"/>
    <x v="41"/>
    <x v="5"/>
    <x v="51"/>
    <x v="0"/>
    <x v="22"/>
    <x v="85"/>
    <x v="1"/>
    <n v="70"/>
  </r>
  <r>
    <x v="124"/>
    <s v="Parasuramudu"/>
    <s v="Jamakayala"/>
    <x v="6"/>
    <x v="4"/>
    <x v="0"/>
    <x v="3"/>
    <x v="23"/>
    <x v="0"/>
    <x v="0"/>
    <n v="0"/>
  </r>
  <r>
    <x v="125"/>
    <s v="Anjushri"/>
    <s v="Chandiramani"/>
    <x v="18"/>
    <x v="1"/>
    <x v="49"/>
    <x v="1"/>
    <x v="23"/>
    <x v="86"/>
    <x v="1"/>
    <n v="113.5"/>
  </r>
  <r>
    <x v="126"/>
    <s v="Makshi"/>
    <s v="Vinutha"/>
    <x v="34"/>
    <x v="7"/>
    <x v="18"/>
    <x v="0"/>
    <x v="23"/>
    <x v="87"/>
    <x v="1"/>
    <n v="22.5"/>
  </r>
  <r>
    <x v="127"/>
    <s v="Chitrasen"/>
    <s v="Laul"/>
    <x v="11"/>
    <x v="0"/>
    <x v="41"/>
    <x v="0"/>
    <x v="24"/>
    <x v="0"/>
    <x v="0"/>
    <n v="0"/>
  </r>
  <r>
    <x v="128"/>
    <s v="Narois"/>
    <s v="Motiwala"/>
    <x v="14"/>
    <x v="6"/>
    <x v="7"/>
    <x v="2"/>
    <x v="24"/>
    <x v="88"/>
    <x v="1"/>
    <n v="76"/>
  </r>
  <r>
    <x v="129"/>
    <s v="Ramalingam"/>
    <s v="Kothapeta"/>
    <x v="70"/>
    <x v="0"/>
    <x v="41"/>
    <x v="2"/>
    <x v="24"/>
    <x v="89"/>
    <x v="1"/>
    <n v="3"/>
  </r>
  <r>
    <x v="130"/>
    <s v="Agrata"/>
    <s v="Rajarama"/>
    <x v="71"/>
    <x v="1"/>
    <x v="19"/>
    <x v="2"/>
    <x v="24"/>
    <x v="90"/>
    <x v="1"/>
    <n v="112"/>
  </r>
  <r>
    <x v="131"/>
    <s v="Yedukondalu"/>
    <s v="Panditula"/>
    <x v="0"/>
    <x v="0"/>
    <x v="18"/>
    <x v="0"/>
    <x v="24"/>
    <x v="91"/>
    <x v="1"/>
    <n v="31.5"/>
  </r>
  <r>
    <x v="132"/>
    <s v="Jaipal"/>
    <s v="Potanapudi"/>
    <x v="27"/>
    <x v="6"/>
    <x v="29"/>
    <x v="0"/>
    <x v="24"/>
    <x v="92"/>
    <x v="1"/>
    <n v="136.5"/>
  </r>
  <r>
    <x v="133"/>
    <s v="Devrat"/>
    <s v="Damarsingh"/>
    <x v="30"/>
    <x v="1"/>
    <x v="52"/>
    <x v="1"/>
    <x v="24"/>
    <x v="87"/>
    <x v="1"/>
    <n v="22.5"/>
  </r>
  <r>
    <x v="134"/>
    <s v="Piyali"/>
    <s v="Mahanthapa"/>
    <x v="72"/>
    <x v="1"/>
    <x v="25"/>
    <x v="2"/>
    <x v="24"/>
    <x v="51"/>
    <x v="1"/>
    <n v="78"/>
  </r>
  <r>
    <x v="135"/>
    <s v="Jaishree"/>
    <s v="Atasi Yavatkar"/>
    <x v="61"/>
    <x v="2"/>
    <x v="31"/>
    <x v="1"/>
    <x v="25"/>
    <x v="0"/>
    <x v="0"/>
    <n v="0"/>
  </r>
  <r>
    <x v="136"/>
    <s v="Parasuramudu"/>
    <s v="Jamakayala"/>
    <x v="6"/>
    <x v="4"/>
    <x v="53"/>
    <x v="1"/>
    <x v="25"/>
    <x v="0"/>
    <x v="0"/>
    <n v="0"/>
  </r>
  <r>
    <x v="137"/>
    <s v="Anumati"/>
    <s v="Shyamari Meherhomji"/>
    <x v="73"/>
    <x v="0"/>
    <x v="24"/>
    <x v="3"/>
    <x v="25"/>
    <x v="0"/>
    <x v="0"/>
    <n v="0"/>
  </r>
  <r>
    <x v="138"/>
    <s v="Sartaj"/>
    <s v="Probal"/>
    <x v="74"/>
    <x v="13"/>
    <x v="45"/>
    <x v="0"/>
    <x v="25"/>
    <x v="28"/>
    <x v="1"/>
    <n v="45"/>
  </r>
  <r>
    <x v="139"/>
    <s v="Geena"/>
    <s v="Raghavanpillai"/>
    <x v="43"/>
    <x v="3"/>
    <x v="8"/>
    <x v="0"/>
    <x v="25"/>
    <x v="12"/>
    <x v="1"/>
    <n v="76.5"/>
  </r>
  <r>
    <x v="140"/>
    <s v="Shattesh"/>
    <s v="Utpat"/>
    <x v="56"/>
    <x v="9"/>
    <x v="3"/>
    <x v="2"/>
    <x v="26"/>
    <x v="0"/>
    <x v="0"/>
    <n v="0"/>
  </r>
  <r>
    <x v="141"/>
    <s v="Abhaya"/>
    <s v="Priyavardhan"/>
    <x v="16"/>
    <x v="5"/>
    <x v="34"/>
    <x v="1"/>
    <x v="26"/>
    <x v="0"/>
    <x v="0"/>
    <n v="0"/>
  </r>
  <r>
    <x v="142"/>
    <s v="Narois"/>
    <s v="Motiwala"/>
    <x v="14"/>
    <x v="6"/>
    <x v="54"/>
    <x v="1"/>
    <x v="26"/>
    <x v="0"/>
    <x v="0"/>
    <n v="0"/>
  </r>
  <r>
    <x v="143"/>
    <s v="Amlankusum"/>
    <s v="Rajabhushan"/>
    <x v="13"/>
    <x v="4"/>
    <x v="41"/>
    <x v="2"/>
    <x v="26"/>
    <x v="21"/>
    <x v="1"/>
    <n v="129"/>
  </r>
  <r>
    <x v="144"/>
    <s v="Asija"/>
    <s v="Pothireddy"/>
    <x v="31"/>
    <x v="4"/>
    <x v="36"/>
    <x v="3"/>
    <x v="27"/>
    <x v="0"/>
    <x v="0"/>
    <n v="0"/>
  </r>
  <r>
    <x v="145"/>
    <s v="Rupak"/>
    <s v="Mehra"/>
    <x v="39"/>
    <x v="3"/>
    <x v="55"/>
    <x v="2"/>
    <x v="27"/>
    <x v="0"/>
    <x v="0"/>
    <n v="0"/>
  </r>
  <r>
    <x v="146"/>
    <s v="Ranajay"/>
    <s v="Kailashnath Richa"/>
    <x v="75"/>
    <x v="5"/>
    <x v="10"/>
    <x v="0"/>
    <x v="27"/>
    <x v="93"/>
    <x v="1"/>
    <n v="127.5"/>
  </r>
  <r>
    <x v="147"/>
    <s v="Makshi"/>
    <s v="Vinutha"/>
    <x v="34"/>
    <x v="7"/>
    <x v="8"/>
    <x v="0"/>
    <x v="27"/>
    <x v="94"/>
    <x v="1"/>
    <n v="69"/>
  </r>
  <r>
    <x v="148"/>
    <s v="Rushil"/>
    <s v="Kripa"/>
    <x v="32"/>
    <x v="8"/>
    <x v="10"/>
    <x v="3"/>
    <x v="27"/>
    <x v="95"/>
    <x v="1"/>
    <n v="207.5"/>
  </r>
  <r>
    <x v="149"/>
    <s v="Kunja"/>
    <s v="Prashanta Vibha"/>
    <x v="76"/>
    <x v="0"/>
    <x v="38"/>
    <x v="1"/>
    <x v="27"/>
    <x v="96"/>
    <x v="1"/>
    <n v="29.5"/>
  </r>
  <r>
    <x v="150"/>
    <s v="Kevalkumar"/>
    <s v="Solanki"/>
    <x v="68"/>
    <x v="2"/>
    <x v="8"/>
    <x v="1"/>
    <x v="27"/>
    <x v="97"/>
    <x v="1"/>
    <n v="12"/>
  </r>
  <r>
    <x v="151"/>
    <s v="Sameer"/>
    <s v="Shashank Sapra"/>
    <x v="55"/>
    <x v="0"/>
    <x v="46"/>
    <x v="1"/>
    <x v="27"/>
    <x v="49"/>
    <x v="1"/>
    <n v="75.5"/>
  </r>
  <r>
    <x v="152"/>
    <s v="Karuna"/>
    <s v="Pashupathy"/>
    <x v="33"/>
    <x v="3"/>
    <x v="2"/>
    <x v="1"/>
    <x v="27"/>
    <x v="65"/>
    <x v="1"/>
    <n v="52.5"/>
  </r>
  <r>
    <x v="153"/>
    <s v="Tarala"/>
    <s v="Vishaal"/>
    <x v="65"/>
    <x v="1"/>
    <x v="35"/>
    <x v="3"/>
    <x v="28"/>
    <x v="98"/>
    <x v="1"/>
    <n v="30"/>
  </r>
  <r>
    <x v="154"/>
    <s v="Shulabh"/>
    <s v="Qutub Sundaramoorthy"/>
    <x v="35"/>
    <x v="2"/>
    <x v="21"/>
    <x v="1"/>
    <x v="28"/>
    <x v="99"/>
    <x v="1"/>
    <n v="154"/>
  </r>
  <r>
    <x v="155"/>
    <s v="Suman"/>
    <s v="Katte"/>
    <x v="9"/>
    <x v="2"/>
    <x v="45"/>
    <x v="0"/>
    <x v="28"/>
    <x v="100"/>
    <x v="1"/>
    <n v="40"/>
  </r>
  <r>
    <x v="156"/>
    <s v="Vasu"/>
    <s v="Nandin"/>
    <x v="63"/>
    <x v="0"/>
    <x v="42"/>
    <x v="1"/>
    <x v="28"/>
    <x v="101"/>
    <x v="1"/>
    <n v="37.5"/>
  </r>
  <r>
    <x v="157"/>
    <s v="Sravanthi"/>
    <s v="Chalaki"/>
    <x v="46"/>
    <x v="2"/>
    <x v="23"/>
    <x v="0"/>
    <x v="29"/>
    <x v="0"/>
    <x v="0"/>
    <n v="0"/>
  </r>
  <r>
    <x v="158"/>
    <s v="Subbarao"/>
    <s v="Malladi"/>
    <x v="3"/>
    <x v="3"/>
    <x v="22"/>
    <x v="2"/>
    <x v="29"/>
    <x v="102"/>
    <x v="1"/>
    <n v="19"/>
  </r>
  <r>
    <x v="159"/>
    <s v="Agrata"/>
    <s v="Rajarama"/>
    <x v="71"/>
    <x v="1"/>
    <x v="22"/>
    <x v="1"/>
    <x v="29"/>
    <x v="46"/>
    <x v="1"/>
    <n v="51.5"/>
  </r>
  <r>
    <x v="160"/>
    <s v="Nazeer"/>
    <s v="Basha Mustafa"/>
    <x v="24"/>
    <x v="0"/>
    <x v="2"/>
    <x v="2"/>
    <x v="30"/>
    <x v="0"/>
    <x v="0"/>
    <n v="0"/>
  </r>
  <r>
    <x v="161"/>
    <s v="Godavari"/>
    <s v="Veena"/>
    <x v="77"/>
    <x v="8"/>
    <x v="20"/>
    <x v="0"/>
    <x v="30"/>
    <x v="103"/>
    <x v="1"/>
    <n v="8.5"/>
  </r>
  <r>
    <x v="162"/>
    <s v="Kunja"/>
    <s v="Prashanta Vibha"/>
    <x v="76"/>
    <x v="0"/>
    <x v="10"/>
    <x v="1"/>
    <x v="30"/>
    <x v="104"/>
    <x v="1"/>
    <n v="12.5"/>
  </r>
  <r>
    <x v="163"/>
    <s v="Rameshwari"/>
    <s v="Chikodi"/>
    <x v="62"/>
    <x v="7"/>
    <x v="7"/>
    <x v="0"/>
    <x v="31"/>
    <x v="0"/>
    <x v="0"/>
    <n v="0"/>
  </r>
  <r>
    <x v="164"/>
    <s v="Parasuramudu"/>
    <s v="Jamakayala"/>
    <x v="6"/>
    <x v="4"/>
    <x v="40"/>
    <x v="1"/>
    <x v="31"/>
    <x v="47"/>
    <x v="1"/>
    <n v="56.5"/>
  </r>
  <r>
    <x v="165"/>
    <s v="Subbarao"/>
    <s v="Malladi"/>
    <x v="3"/>
    <x v="3"/>
    <x v="56"/>
    <x v="1"/>
    <x v="31"/>
    <x v="3"/>
    <x v="1"/>
    <n v="83.5"/>
  </r>
  <r>
    <x v="166"/>
    <s v="Lalitchandra"/>
    <s v="Vadali"/>
    <x v="41"/>
    <x v="5"/>
    <x v="28"/>
    <x v="0"/>
    <x v="31"/>
    <x v="48"/>
    <x v="1"/>
    <n v="17.5"/>
  </r>
  <r>
    <x v="167"/>
    <s v="Sawini"/>
    <s v="Chandan"/>
    <x v="42"/>
    <x v="1"/>
    <x v="17"/>
    <x v="0"/>
    <x v="31"/>
    <x v="105"/>
    <x v="1"/>
    <n v="26"/>
  </r>
  <r>
    <x v="168"/>
    <s v="Kaishori"/>
    <s v="Harathi Kateel"/>
    <x v="49"/>
    <x v="4"/>
    <x v="30"/>
    <x v="2"/>
    <x v="31"/>
    <x v="106"/>
    <x v="1"/>
    <n v="117.5"/>
  </r>
  <r>
    <x v="169"/>
    <s v="Kamalakshi"/>
    <s v="Mukundan"/>
    <x v="23"/>
    <x v="9"/>
    <x v="45"/>
    <x v="1"/>
    <x v="31"/>
    <x v="107"/>
    <x v="1"/>
    <n v="77"/>
  </r>
  <r>
    <x v="170"/>
    <s v="Rupak"/>
    <s v="Mehra"/>
    <x v="39"/>
    <x v="3"/>
    <x v="22"/>
    <x v="3"/>
    <x v="32"/>
    <x v="0"/>
    <x v="0"/>
    <n v="0"/>
  </r>
  <r>
    <x v="171"/>
    <s v="Narois"/>
    <s v="Motiwala"/>
    <x v="14"/>
    <x v="6"/>
    <x v="27"/>
    <x v="0"/>
    <x v="32"/>
    <x v="0"/>
    <x v="0"/>
    <n v="0"/>
  </r>
  <r>
    <x v="172"/>
    <s v="Sarayu"/>
    <s v="Ragunathan"/>
    <x v="4"/>
    <x v="3"/>
    <x v="43"/>
    <x v="0"/>
    <x v="32"/>
    <x v="57"/>
    <x v="1"/>
    <n v="42.5"/>
  </r>
  <r>
    <x v="173"/>
    <s v="Fullara"/>
    <s v="Sushanti Mokate"/>
    <x v="7"/>
    <x v="2"/>
    <x v="52"/>
    <x v="0"/>
    <x v="32"/>
    <x v="108"/>
    <x v="1"/>
    <n v="20.5"/>
  </r>
  <r>
    <x v="174"/>
    <s v="Ilesh"/>
    <s v="Dasgupta"/>
    <x v="26"/>
    <x v="9"/>
    <x v="11"/>
    <x v="0"/>
    <x v="33"/>
    <x v="0"/>
    <x v="0"/>
    <n v="0"/>
  </r>
  <r>
    <x v="175"/>
    <s v="Sarojini"/>
    <s v="Naueshwara"/>
    <x v="59"/>
    <x v="3"/>
    <x v="30"/>
    <x v="0"/>
    <x v="33"/>
    <x v="109"/>
    <x v="1"/>
    <n v="115.5"/>
  </r>
  <r>
    <x v="176"/>
    <s v="Lalitchandra"/>
    <s v="Vadali"/>
    <x v="41"/>
    <x v="5"/>
    <x v="39"/>
    <x v="0"/>
    <x v="33"/>
    <x v="37"/>
    <x v="1"/>
    <n v="19.5"/>
  </r>
  <r>
    <x v="177"/>
    <s v="Sawini"/>
    <s v="Chandan"/>
    <x v="42"/>
    <x v="1"/>
    <x v="55"/>
    <x v="2"/>
    <x v="33"/>
    <x v="110"/>
    <x v="1"/>
    <n v="126.5"/>
  </r>
  <r>
    <x v="178"/>
    <s v="Rupak"/>
    <s v="Mehra"/>
    <x v="39"/>
    <x v="3"/>
    <x v="13"/>
    <x v="0"/>
    <x v="34"/>
    <x v="62"/>
    <x v="1"/>
    <n v="135"/>
  </r>
  <r>
    <x v="179"/>
    <s v="Devsena"/>
    <s v="Veluvalapalli"/>
    <x v="78"/>
    <x v="9"/>
    <x v="21"/>
    <x v="1"/>
    <x v="34"/>
    <x v="111"/>
    <x v="1"/>
    <n v="56"/>
  </r>
  <r>
    <x v="180"/>
    <s v="Kantimoy"/>
    <s v="Pritish"/>
    <x v="45"/>
    <x v="12"/>
    <x v="26"/>
    <x v="1"/>
    <x v="35"/>
    <x v="0"/>
    <x v="0"/>
    <n v="0"/>
  </r>
  <r>
    <x v="181"/>
    <s v="Shulabh"/>
    <s v="Qutub Sundaramoorthy"/>
    <x v="35"/>
    <x v="2"/>
    <x v="3"/>
    <x v="0"/>
    <x v="35"/>
    <x v="0"/>
    <x v="0"/>
    <n v="0"/>
  </r>
  <r>
    <x v="182"/>
    <s v="Piyali"/>
    <s v="Mahanthapa"/>
    <x v="72"/>
    <x v="1"/>
    <x v="57"/>
    <x v="1"/>
    <x v="35"/>
    <x v="112"/>
    <x v="1"/>
    <n v="104"/>
  </r>
  <r>
    <x v="183"/>
    <s v="Shattesh"/>
    <s v="Utpat"/>
    <x v="56"/>
    <x v="9"/>
    <x v="34"/>
    <x v="2"/>
    <x v="35"/>
    <x v="55"/>
    <x v="1"/>
    <n v="40.5"/>
  </r>
  <r>
    <x v="184"/>
    <s v="Anjushri"/>
    <s v="Chandiramani"/>
    <x v="18"/>
    <x v="1"/>
    <x v="13"/>
    <x v="0"/>
    <x v="35"/>
    <x v="113"/>
    <x v="1"/>
    <n v="147.5"/>
  </r>
  <r>
    <x v="185"/>
    <s v="Sameer"/>
    <s v="Shashank Sapra"/>
    <x v="55"/>
    <x v="0"/>
    <x v="27"/>
    <x v="2"/>
    <x v="35"/>
    <x v="114"/>
    <x v="1"/>
    <n v="80"/>
  </r>
  <r>
    <x v="186"/>
    <s v="Mayur"/>
    <s v="Kousika"/>
    <x v="37"/>
    <x v="11"/>
    <x v="11"/>
    <x v="0"/>
    <x v="35"/>
    <x v="115"/>
    <x v="1"/>
    <n v="175.5"/>
  </r>
  <r>
    <x v="187"/>
    <s v="Narois"/>
    <s v="Motiwala"/>
    <x v="14"/>
    <x v="6"/>
    <x v="31"/>
    <x v="3"/>
    <x v="35"/>
    <x v="116"/>
    <x v="1"/>
    <n v="70.5"/>
  </r>
  <r>
    <x v="188"/>
    <s v="Shubhra"/>
    <s v="Potla"/>
    <x v="66"/>
    <x v="3"/>
    <x v="58"/>
    <x v="3"/>
    <x v="35"/>
    <x v="102"/>
    <x v="1"/>
    <n v="19"/>
  </r>
  <r>
    <x v="189"/>
    <s v="Sawini"/>
    <s v="Chandan"/>
    <x v="42"/>
    <x v="1"/>
    <x v="16"/>
    <x v="1"/>
    <x v="35"/>
    <x v="117"/>
    <x v="1"/>
    <n v="96.5"/>
  </r>
  <r>
    <x v="190"/>
    <s v="Ramalingam"/>
    <s v="Kothapeta"/>
    <x v="70"/>
    <x v="0"/>
    <x v="23"/>
    <x v="0"/>
    <x v="36"/>
    <x v="118"/>
    <x v="1"/>
    <n v="136"/>
  </r>
  <r>
    <x v="191"/>
    <s v="Rupak"/>
    <s v="Mehra"/>
    <x v="39"/>
    <x v="3"/>
    <x v="23"/>
    <x v="0"/>
    <x v="36"/>
    <x v="53"/>
    <x v="1"/>
    <n v="60.5"/>
  </r>
  <r>
    <x v="192"/>
    <s v="Sreenivasa"/>
    <s v="Naik Gudiwada"/>
    <x v="47"/>
    <x v="3"/>
    <x v="9"/>
    <x v="0"/>
    <x v="36"/>
    <x v="119"/>
    <x v="1"/>
    <n v="54"/>
  </r>
  <r>
    <x v="193"/>
    <s v="Ilesh"/>
    <s v="Dasgupta"/>
    <x v="26"/>
    <x v="9"/>
    <x v="40"/>
    <x v="1"/>
    <x v="37"/>
    <x v="120"/>
    <x v="1"/>
    <n v="35.5"/>
  </r>
  <r>
    <x v="194"/>
    <s v="Kulbhushan"/>
    <s v="Moorthy"/>
    <x v="67"/>
    <x v="8"/>
    <x v="44"/>
    <x v="0"/>
    <x v="37"/>
    <x v="121"/>
    <x v="1"/>
    <n v="86"/>
  </r>
  <r>
    <x v="195"/>
    <s v="Raghuveer"/>
    <s v="Yettugunna"/>
    <x v="10"/>
    <x v="5"/>
    <x v="54"/>
    <x v="0"/>
    <x v="38"/>
    <x v="0"/>
    <x v="0"/>
    <n v="0"/>
  </r>
  <r>
    <x v="196"/>
    <s v="Anjushri"/>
    <s v="Chandiramani"/>
    <x v="18"/>
    <x v="1"/>
    <x v="31"/>
    <x v="1"/>
    <x v="38"/>
    <x v="0"/>
    <x v="0"/>
    <n v="0"/>
  </r>
  <r>
    <x v="197"/>
    <s v="Devsena"/>
    <s v="Veluvalapalli"/>
    <x v="78"/>
    <x v="9"/>
    <x v="3"/>
    <x v="0"/>
    <x v="38"/>
    <x v="71"/>
    <x v="1"/>
    <n v="43.5"/>
  </r>
  <r>
    <x v="198"/>
    <s v="Venkat"/>
    <s v="Kodi"/>
    <x v="48"/>
    <x v="13"/>
    <x v="10"/>
    <x v="1"/>
    <x v="38"/>
    <x v="122"/>
    <x v="1"/>
    <n v="212.5"/>
  </r>
  <r>
    <x v="199"/>
    <s v="Jaipal"/>
    <s v="Potanapudi"/>
    <x v="27"/>
    <x v="6"/>
    <x v="54"/>
    <x v="2"/>
    <x v="39"/>
    <x v="100"/>
    <x v="1"/>
    <n v="40"/>
  </r>
  <r>
    <x v="200"/>
    <s v="Ponnan"/>
    <s v="Delhi"/>
    <x v="1"/>
    <x v="1"/>
    <x v="10"/>
    <x v="0"/>
    <x v="39"/>
    <x v="123"/>
    <x v="1"/>
    <n v="149"/>
  </r>
  <r>
    <x v="201"/>
    <s v="Shubhra"/>
    <s v="Potla"/>
    <x v="66"/>
    <x v="3"/>
    <x v="15"/>
    <x v="0"/>
    <x v="40"/>
    <x v="0"/>
    <x v="0"/>
    <n v="0"/>
  </r>
  <r>
    <x v="202"/>
    <s v="Prerana"/>
    <s v="Nishita"/>
    <x v="2"/>
    <x v="2"/>
    <x v="19"/>
    <x v="1"/>
    <x v="40"/>
    <x v="124"/>
    <x v="1"/>
    <n v="104.5"/>
  </r>
  <r>
    <x v="203"/>
    <s v="Bhuvan"/>
    <s v="Pals"/>
    <x v="21"/>
    <x v="4"/>
    <x v="18"/>
    <x v="2"/>
    <x v="40"/>
    <x v="125"/>
    <x v="1"/>
    <n v="57.5"/>
  </r>
  <r>
    <x v="204"/>
    <s v="Devrat"/>
    <s v="Damarsingh"/>
    <x v="30"/>
    <x v="1"/>
    <x v="46"/>
    <x v="0"/>
    <x v="40"/>
    <x v="65"/>
    <x v="1"/>
    <n v="52.5"/>
  </r>
  <r>
    <x v="205"/>
    <s v="Suman"/>
    <s v="Katte"/>
    <x v="9"/>
    <x v="2"/>
    <x v="0"/>
    <x v="2"/>
    <x v="41"/>
    <x v="0"/>
    <x v="0"/>
    <n v="0"/>
  </r>
  <r>
    <x v="206"/>
    <s v="Sameer"/>
    <s v="Shashank Sapra"/>
    <x v="55"/>
    <x v="0"/>
    <x v="28"/>
    <x v="1"/>
    <x v="41"/>
    <x v="0"/>
    <x v="0"/>
    <n v="0"/>
  </r>
  <r>
    <x v="207"/>
    <s v="Kaishori"/>
    <s v="Harathi Kateel"/>
    <x v="49"/>
    <x v="4"/>
    <x v="56"/>
    <x v="2"/>
    <x v="41"/>
    <x v="92"/>
    <x v="1"/>
    <n v="136.5"/>
  </r>
  <r>
    <x v="208"/>
    <s v="Raghuveer"/>
    <s v="Yettugunna"/>
    <x v="10"/>
    <x v="5"/>
    <x v="3"/>
    <x v="1"/>
    <x v="41"/>
    <x v="73"/>
    <x v="1"/>
    <n v="13.5"/>
  </r>
  <r>
    <x v="209"/>
    <s v="Ayog"/>
    <s v="Chakrabarti"/>
    <x v="69"/>
    <x v="5"/>
    <x v="42"/>
    <x v="1"/>
    <x v="41"/>
    <x v="126"/>
    <x v="1"/>
    <n v="65.5"/>
  </r>
  <r>
    <x v="210"/>
    <s v="Upendra"/>
    <s v="Swati"/>
    <x v="51"/>
    <x v="8"/>
    <x v="38"/>
    <x v="0"/>
    <x v="42"/>
    <x v="0"/>
    <x v="0"/>
    <n v="0"/>
  </r>
  <r>
    <x v="211"/>
    <s v="Sartaj"/>
    <s v="Probal"/>
    <x v="74"/>
    <x v="13"/>
    <x v="27"/>
    <x v="0"/>
    <x v="42"/>
    <x v="127"/>
    <x v="1"/>
    <n v="78.5"/>
  </r>
  <r>
    <x v="212"/>
    <s v="Amlankusum"/>
    <s v="Rajabhushan"/>
    <x v="13"/>
    <x v="4"/>
    <x v="13"/>
    <x v="1"/>
    <x v="42"/>
    <x v="128"/>
    <x v="1"/>
    <n v="7.5"/>
  </r>
  <r>
    <x v="213"/>
    <s v="Deepit"/>
    <s v="Ranjana"/>
    <x v="25"/>
    <x v="8"/>
    <x v="2"/>
    <x v="2"/>
    <x v="43"/>
    <x v="59"/>
    <x v="1"/>
    <n v="88"/>
  </r>
  <r>
    <x v="214"/>
    <s v="Hridaynath"/>
    <s v="Tendulkar"/>
    <x v="79"/>
    <x v="3"/>
    <x v="48"/>
    <x v="0"/>
    <x v="43"/>
    <x v="29"/>
    <x v="1"/>
    <n v="9"/>
  </r>
  <r>
    <x v="215"/>
    <s v="Sreenivasa"/>
    <s v="Naik Gudiwada"/>
    <x v="47"/>
    <x v="3"/>
    <x v="55"/>
    <x v="1"/>
    <x v="43"/>
    <x v="26"/>
    <x v="1"/>
    <n v="94"/>
  </r>
  <r>
    <x v="216"/>
    <s v="Indu"/>
    <s v="Varada Sumedh"/>
    <x v="12"/>
    <x v="1"/>
    <x v="44"/>
    <x v="0"/>
    <x v="43"/>
    <x v="129"/>
    <x v="1"/>
    <n v="6.5"/>
  </r>
  <r>
    <x v="217"/>
    <s v="Lalitchandra"/>
    <s v="Vadali"/>
    <x v="41"/>
    <x v="5"/>
    <x v="58"/>
    <x v="0"/>
    <x v="43"/>
    <x v="130"/>
    <x v="1"/>
    <n v="1.5"/>
  </r>
  <r>
    <x v="218"/>
    <s v="Abhaya"/>
    <s v="Priyavardhan"/>
    <x v="16"/>
    <x v="5"/>
    <x v="20"/>
    <x v="1"/>
    <x v="43"/>
    <x v="131"/>
    <x v="1"/>
    <n v="94.5"/>
  </r>
  <r>
    <x v="219"/>
    <s v="Ayog"/>
    <s v="Chakrabarti"/>
    <x v="69"/>
    <x v="5"/>
    <x v="23"/>
    <x v="2"/>
    <x v="44"/>
    <x v="82"/>
    <x v="1"/>
    <n v="39.5"/>
  </r>
  <r>
    <x v="220"/>
    <s v="Narois"/>
    <s v="Motiwala"/>
    <x v="14"/>
    <x v="6"/>
    <x v="47"/>
    <x v="2"/>
    <x v="45"/>
    <x v="0"/>
    <x v="0"/>
    <n v="0"/>
  </r>
  <r>
    <x v="221"/>
    <s v="Rushil"/>
    <s v="Kripa"/>
    <x v="32"/>
    <x v="8"/>
    <x v="16"/>
    <x v="0"/>
    <x v="45"/>
    <x v="0"/>
    <x v="0"/>
    <n v="0"/>
  </r>
  <r>
    <x v="222"/>
    <s v="Mardav"/>
    <s v="Ramaswami"/>
    <x v="19"/>
    <x v="3"/>
    <x v="25"/>
    <x v="1"/>
    <x v="45"/>
    <x v="0"/>
    <x v="0"/>
    <n v="0"/>
  </r>
  <r>
    <x v="223"/>
    <s v="Shubhra"/>
    <s v="Potla"/>
    <x v="66"/>
    <x v="3"/>
    <x v="59"/>
    <x v="1"/>
    <x v="45"/>
    <x v="131"/>
    <x v="1"/>
    <n v="94.5"/>
  </r>
  <r>
    <x v="224"/>
    <s v="Nazeer"/>
    <s v="Basha Mustafa"/>
    <x v="24"/>
    <x v="0"/>
    <x v="54"/>
    <x v="1"/>
    <x v="45"/>
    <x v="132"/>
    <x v="1"/>
    <n v="59.5"/>
  </r>
  <r>
    <x v="225"/>
    <s v="Amlankusum"/>
    <s v="Rajabhushan"/>
    <x v="13"/>
    <x v="4"/>
    <x v="15"/>
    <x v="1"/>
    <x v="46"/>
    <x v="0"/>
    <x v="0"/>
    <n v="0"/>
  </r>
  <r>
    <x v="226"/>
    <s v="Ayog"/>
    <s v="Chakrabarti"/>
    <x v="69"/>
    <x v="5"/>
    <x v="47"/>
    <x v="0"/>
    <x v="46"/>
    <x v="0"/>
    <x v="0"/>
    <n v="0"/>
  </r>
  <r>
    <x v="227"/>
    <s v="Shevantilal"/>
    <s v="Muppala"/>
    <x v="36"/>
    <x v="3"/>
    <x v="0"/>
    <x v="2"/>
    <x v="46"/>
    <x v="34"/>
    <x v="1"/>
    <n v="36.5"/>
  </r>
  <r>
    <x v="228"/>
    <s v="Devrat"/>
    <s v="Damarsingh"/>
    <x v="30"/>
    <x v="1"/>
    <x v="30"/>
    <x v="0"/>
    <x v="46"/>
    <x v="133"/>
    <x v="1"/>
    <n v="168"/>
  </r>
  <r>
    <x v="229"/>
    <s v="Vasavi"/>
    <s v="Veeravasarapu"/>
    <x v="40"/>
    <x v="12"/>
    <x v="4"/>
    <x v="2"/>
    <x v="46"/>
    <x v="3"/>
    <x v="1"/>
    <n v="83.5"/>
  </r>
  <r>
    <x v="230"/>
    <s v="Gopal"/>
    <s v="Venkata"/>
    <x v="44"/>
    <x v="4"/>
    <x v="7"/>
    <x v="1"/>
    <x v="46"/>
    <x v="102"/>
    <x v="1"/>
    <n v="19"/>
  </r>
  <r>
    <x v="231"/>
    <s v="Anumati"/>
    <s v="Shyamari Meherhomji"/>
    <x v="73"/>
    <x v="0"/>
    <x v="36"/>
    <x v="0"/>
    <x v="47"/>
    <x v="0"/>
    <x v="0"/>
    <n v="0"/>
  </r>
  <r>
    <x v="232"/>
    <s v="Kantimoy"/>
    <s v="Pritish"/>
    <x v="45"/>
    <x v="12"/>
    <x v="21"/>
    <x v="1"/>
    <x v="47"/>
    <x v="0"/>
    <x v="0"/>
    <n v="0"/>
  </r>
  <r>
    <x v="233"/>
    <s v="Makshi"/>
    <s v="Vinutha"/>
    <x v="34"/>
    <x v="7"/>
    <x v="16"/>
    <x v="3"/>
    <x v="47"/>
    <x v="134"/>
    <x v="1"/>
    <n v="181.5"/>
  </r>
  <r>
    <x v="234"/>
    <s v="Mahindra"/>
    <s v="Sreedharan"/>
    <x v="53"/>
    <x v="0"/>
    <x v="7"/>
    <x v="1"/>
    <x v="47"/>
    <x v="135"/>
    <x v="1"/>
    <n v="72"/>
  </r>
  <r>
    <x v="235"/>
    <s v="Ranajay"/>
    <s v="Kailashnath Richa"/>
    <x v="75"/>
    <x v="5"/>
    <x v="51"/>
    <x v="0"/>
    <x v="47"/>
    <x v="128"/>
    <x v="1"/>
    <n v="7.5"/>
  </r>
  <r>
    <x v="236"/>
    <s v="Shevantilal"/>
    <s v="Muppala"/>
    <x v="36"/>
    <x v="3"/>
    <x v="60"/>
    <x v="2"/>
    <x v="48"/>
    <x v="0"/>
    <x v="0"/>
    <n v="0"/>
  </r>
  <r>
    <x v="237"/>
    <s v="Tarala"/>
    <s v="Vishaal"/>
    <x v="65"/>
    <x v="1"/>
    <x v="5"/>
    <x v="0"/>
    <x v="48"/>
    <x v="0"/>
    <x v="0"/>
    <n v="0"/>
  </r>
  <r>
    <x v="238"/>
    <s v="Shiuli"/>
    <s v="Sapna"/>
    <x v="80"/>
    <x v="4"/>
    <x v="41"/>
    <x v="1"/>
    <x v="48"/>
    <x v="136"/>
    <x v="1"/>
    <n v="48.5"/>
  </r>
  <r>
    <x v="239"/>
    <s v="Prasanna"/>
    <s v="Lakshmi Payasam"/>
    <x v="81"/>
    <x v="3"/>
    <x v="36"/>
    <x v="2"/>
    <x v="48"/>
    <x v="137"/>
    <x v="1"/>
    <n v="0.5"/>
  </r>
  <r>
    <x v="240"/>
    <s v="Mahindra"/>
    <s v="Sreedharan"/>
    <x v="53"/>
    <x v="0"/>
    <x v="15"/>
    <x v="2"/>
    <x v="48"/>
    <x v="138"/>
    <x v="1"/>
    <n v="53"/>
  </r>
  <r>
    <x v="241"/>
    <s v="Sreenivasa"/>
    <s v="Naik Gudiwada"/>
    <x v="47"/>
    <x v="3"/>
    <x v="24"/>
    <x v="1"/>
    <x v="48"/>
    <x v="139"/>
    <x v="1"/>
    <n v="150"/>
  </r>
  <r>
    <x v="242"/>
    <s v="Agrata"/>
    <s v="Rajarama"/>
    <x v="71"/>
    <x v="1"/>
    <x v="49"/>
    <x v="0"/>
    <x v="49"/>
    <x v="140"/>
    <x v="1"/>
    <n v="63"/>
  </r>
  <r>
    <x v="243"/>
    <s v="Pragya"/>
    <s v="Nilufar"/>
    <x v="54"/>
    <x v="4"/>
    <x v="13"/>
    <x v="1"/>
    <x v="49"/>
    <x v="35"/>
    <x v="1"/>
    <n v="44.5"/>
  </r>
  <r>
    <x v="244"/>
    <s v="Ramnath"/>
    <s v="Ravuri"/>
    <x v="82"/>
    <x v="1"/>
    <x v="15"/>
    <x v="1"/>
    <x v="49"/>
    <x v="141"/>
    <x v="1"/>
    <n v="91"/>
  </r>
  <r>
    <x v="245"/>
    <s v="Sukhdev"/>
    <s v="Nageshwar"/>
    <x v="28"/>
    <x v="10"/>
    <x v="7"/>
    <x v="0"/>
    <x v="49"/>
    <x v="33"/>
    <x v="1"/>
    <n v="91.5"/>
  </r>
  <r>
    <x v="246"/>
    <s v="Bhuvan"/>
    <s v="Pals"/>
    <x v="21"/>
    <x v="4"/>
    <x v="3"/>
    <x v="0"/>
    <x v="49"/>
    <x v="142"/>
    <x v="1"/>
    <n v="4.5"/>
  </r>
  <r>
    <x v="247"/>
    <s v="Yedukondalu"/>
    <s v="Panditula"/>
    <x v="0"/>
    <x v="0"/>
    <x v="30"/>
    <x v="1"/>
    <x v="50"/>
    <x v="0"/>
    <x v="0"/>
    <n v="0"/>
  </r>
  <r>
    <x v="248"/>
    <s v="Amlankusum"/>
    <s v="Rajabhushan"/>
    <x v="13"/>
    <x v="4"/>
    <x v="45"/>
    <x v="1"/>
    <x v="50"/>
    <x v="31"/>
    <x v="1"/>
    <n v="2"/>
  </r>
  <r>
    <x v="249"/>
    <s v="Chandana"/>
    <s v="Sannidhi Surnilla"/>
    <x v="38"/>
    <x v="7"/>
    <x v="42"/>
    <x v="1"/>
    <x v="50"/>
    <x v="121"/>
    <x v="1"/>
    <n v="86"/>
  </r>
  <r>
    <x v="250"/>
    <s v="Hemavati"/>
    <s v="Muthiah"/>
    <x v="8"/>
    <x v="2"/>
    <x v="21"/>
    <x v="2"/>
    <x v="50"/>
    <x v="131"/>
    <x v="1"/>
    <n v="94.5"/>
  </r>
  <r>
    <x v="251"/>
    <s v="Abhaya"/>
    <s v="Priyavardhan"/>
    <x v="16"/>
    <x v="5"/>
    <x v="47"/>
    <x v="2"/>
    <x v="50"/>
    <x v="143"/>
    <x v="1"/>
    <n v="33"/>
  </r>
  <r>
    <x v="252"/>
    <s v="Godavari"/>
    <s v="Veena"/>
    <x v="77"/>
    <x v="8"/>
    <x v="40"/>
    <x v="0"/>
    <x v="51"/>
    <x v="0"/>
    <x v="0"/>
    <n v="0"/>
  </r>
  <r>
    <x v="253"/>
    <s v="Shubhra"/>
    <s v="Potla"/>
    <x v="66"/>
    <x v="3"/>
    <x v="7"/>
    <x v="0"/>
    <x v="51"/>
    <x v="0"/>
    <x v="0"/>
    <n v="0"/>
  </r>
  <r>
    <x v="254"/>
    <s v="Agrata"/>
    <s v="Rajarama"/>
    <x v="71"/>
    <x v="1"/>
    <x v="13"/>
    <x v="0"/>
    <x v="51"/>
    <x v="0"/>
    <x v="0"/>
    <n v="0"/>
  </r>
  <r>
    <x v="255"/>
    <s v="Sameer"/>
    <s v="Shashank Sapra"/>
    <x v="55"/>
    <x v="0"/>
    <x v="19"/>
    <x v="0"/>
    <x v="52"/>
    <x v="0"/>
    <x v="0"/>
    <n v="0"/>
  </r>
  <r>
    <x v="256"/>
    <s v="Abhaya"/>
    <s v="Priyavardhan"/>
    <x v="16"/>
    <x v="5"/>
    <x v="16"/>
    <x v="1"/>
    <x v="52"/>
    <x v="0"/>
    <x v="0"/>
    <n v="0"/>
  </r>
  <r>
    <x v="257"/>
    <s v="Agrata"/>
    <s v="Rajarama"/>
    <x v="71"/>
    <x v="1"/>
    <x v="7"/>
    <x v="3"/>
    <x v="52"/>
    <x v="144"/>
    <x v="1"/>
    <n v="153.5"/>
  </r>
  <r>
    <x v="258"/>
    <s v="Sahaj"/>
    <s v="Jonnalagadda"/>
    <x v="83"/>
    <x v="5"/>
    <x v="6"/>
    <x v="2"/>
    <x v="52"/>
    <x v="145"/>
    <x v="1"/>
    <n v="59"/>
  </r>
  <r>
    <x v="259"/>
    <s v="Raghuveer"/>
    <s v="Yettugunna"/>
    <x v="10"/>
    <x v="5"/>
    <x v="53"/>
    <x v="0"/>
    <x v="52"/>
    <x v="22"/>
    <x v="1"/>
    <n v="38.5"/>
  </r>
  <r>
    <x v="260"/>
    <s v="Gopal"/>
    <s v="Venkata"/>
    <x v="44"/>
    <x v="4"/>
    <x v="10"/>
    <x v="0"/>
    <x v="53"/>
    <x v="0"/>
    <x v="0"/>
    <n v="0"/>
  </r>
  <r>
    <x v="261"/>
    <s v="Suman"/>
    <s v="Katte"/>
    <x v="9"/>
    <x v="2"/>
    <x v="37"/>
    <x v="1"/>
    <x v="53"/>
    <x v="146"/>
    <x v="1"/>
    <n v="64.5"/>
  </r>
  <r>
    <x v="262"/>
    <s v="Shevantilal"/>
    <s v="Muppala"/>
    <x v="36"/>
    <x v="3"/>
    <x v="16"/>
    <x v="0"/>
    <x v="53"/>
    <x v="147"/>
    <x v="1"/>
    <n v="75"/>
  </r>
  <r>
    <x v="263"/>
    <s v="Rameshwari"/>
    <s v="Chikodi"/>
    <x v="62"/>
    <x v="7"/>
    <x v="27"/>
    <x v="3"/>
    <x v="53"/>
    <x v="148"/>
    <x v="1"/>
    <n v="11"/>
  </r>
  <r>
    <x v="264"/>
    <s v="Lalit"/>
    <s v="Kothari"/>
    <x v="22"/>
    <x v="0"/>
    <x v="29"/>
    <x v="2"/>
    <x v="53"/>
    <x v="149"/>
    <x v="1"/>
    <n v="28"/>
  </r>
  <r>
    <x v="265"/>
    <s v="Ramnath"/>
    <s v="Ravuri"/>
    <x v="82"/>
    <x v="1"/>
    <x v="32"/>
    <x v="3"/>
    <x v="54"/>
    <x v="0"/>
    <x v="0"/>
    <n v="0"/>
  </r>
  <r>
    <x v="266"/>
    <s v="Devrat"/>
    <s v="Damarsingh"/>
    <x v="30"/>
    <x v="1"/>
    <x v="24"/>
    <x v="2"/>
    <x v="54"/>
    <x v="37"/>
    <x v="1"/>
    <n v="19.5"/>
  </r>
  <r>
    <x v="267"/>
    <s v="Vasavi"/>
    <s v="Veeravasarapu"/>
    <x v="40"/>
    <x v="12"/>
    <x v="19"/>
    <x v="3"/>
    <x v="54"/>
    <x v="150"/>
    <x v="1"/>
    <n v="81"/>
  </r>
  <r>
    <x v="268"/>
    <s v="Mahindra"/>
    <s v="Sreedharan"/>
    <x v="53"/>
    <x v="0"/>
    <x v="57"/>
    <x v="2"/>
    <x v="54"/>
    <x v="94"/>
    <x v="1"/>
    <n v="69"/>
  </r>
  <r>
    <x v="269"/>
    <s v="Prerana"/>
    <s v="Nishita"/>
    <x v="2"/>
    <x v="2"/>
    <x v="11"/>
    <x v="0"/>
    <x v="54"/>
    <x v="98"/>
    <x v="1"/>
    <n v="30"/>
  </r>
  <r>
    <x v="270"/>
    <s v="Jagajeet"/>
    <s v="Viraj"/>
    <x v="29"/>
    <x v="7"/>
    <x v="37"/>
    <x v="0"/>
    <x v="54"/>
    <x v="151"/>
    <x v="1"/>
    <n v="82.5"/>
  </r>
  <r>
    <x v="271"/>
    <s v="John"/>
    <s v="Joseph"/>
    <x v="84"/>
    <x v="3"/>
    <x v="22"/>
    <x v="0"/>
    <x v="54"/>
    <x v="152"/>
    <x v="1"/>
    <n v="46"/>
  </r>
  <r>
    <x v="272"/>
    <s v="Sarayu"/>
    <s v="Ragunathan"/>
    <x v="4"/>
    <x v="3"/>
    <x v="0"/>
    <x v="2"/>
    <x v="55"/>
    <x v="0"/>
    <x v="0"/>
    <n v="0"/>
  </r>
  <r>
    <x v="273"/>
    <s v="Gopal"/>
    <s v="Venkata"/>
    <x v="44"/>
    <x v="4"/>
    <x v="28"/>
    <x v="0"/>
    <x v="55"/>
    <x v="0"/>
    <x v="0"/>
    <n v="0"/>
  </r>
  <r>
    <x v="274"/>
    <s v="Ramalingam"/>
    <s v="Kothapeta"/>
    <x v="70"/>
    <x v="0"/>
    <x v="14"/>
    <x v="2"/>
    <x v="55"/>
    <x v="153"/>
    <x v="1"/>
    <n v="21"/>
  </r>
  <r>
    <x v="275"/>
    <s v="Asija"/>
    <s v="Pothireddy"/>
    <x v="31"/>
    <x v="4"/>
    <x v="41"/>
    <x v="1"/>
    <x v="55"/>
    <x v="154"/>
    <x v="1"/>
    <n v="117"/>
  </r>
  <r>
    <x v="276"/>
    <s v="Sahaj"/>
    <s v="Jonnalagadda"/>
    <x v="83"/>
    <x v="5"/>
    <x v="38"/>
    <x v="1"/>
    <x v="55"/>
    <x v="146"/>
    <x v="1"/>
    <n v="64.5"/>
  </r>
  <r>
    <x v="277"/>
    <s v="Madhumati"/>
    <s v="Gazala Soumitra"/>
    <x v="20"/>
    <x v="5"/>
    <x v="4"/>
    <x v="2"/>
    <x v="55"/>
    <x v="127"/>
    <x v="1"/>
    <n v="78.5"/>
  </r>
  <r>
    <x v="278"/>
    <s v="Suman"/>
    <s v="Katte"/>
    <x v="9"/>
    <x v="2"/>
    <x v="34"/>
    <x v="0"/>
    <x v="56"/>
    <x v="0"/>
    <x v="0"/>
    <n v="0"/>
  </r>
  <r>
    <x v="279"/>
    <s v="Subbarao"/>
    <s v="Malladi"/>
    <x v="3"/>
    <x v="3"/>
    <x v="12"/>
    <x v="1"/>
    <x v="56"/>
    <x v="0"/>
    <x v="0"/>
    <n v="0"/>
  </r>
  <r>
    <x v="280"/>
    <s v="Gumwant"/>
    <s v="Veera"/>
    <x v="50"/>
    <x v="4"/>
    <x v="42"/>
    <x v="0"/>
    <x v="56"/>
    <x v="0"/>
    <x v="0"/>
    <n v="0"/>
  </r>
  <r>
    <x v="281"/>
    <s v="Mahindra"/>
    <s v="Sreedharan"/>
    <x v="53"/>
    <x v="0"/>
    <x v="37"/>
    <x v="1"/>
    <x v="56"/>
    <x v="0"/>
    <x v="0"/>
    <n v="0"/>
  </r>
  <r>
    <x v="282"/>
    <s v="Ranajay"/>
    <s v="Kailashnath Richa"/>
    <x v="75"/>
    <x v="5"/>
    <x v="32"/>
    <x v="0"/>
    <x v="56"/>
    <x v="0"/>
    <x v="0"/>
    <n v="0"/>
  </r>
  <r>
    <x v="283"/>
    <s v="Sahas"/>
    <s v="Sanabhi Shrikant"/>
    <x v="52"/>
    <x v="0"/>
    <x v="11"/>
    <x v="1"/>
    <x v="56"/>
    <x v="127"/>
    <x v="1"/>
    <n v="78.5"/>
  </r>
  <r>
    <x v="284"/>
    <s v="Raghuveer"/>
    <s v="Yettugunna"/>
    <x v="10"/>
    <x v="5"/>
    <x v="34"/>
    <x v="1"/>
    <x v="56"/>
    <x v="94"/>
    <x v="1"/>
    <n v="69"/>
  </r>
  <r>
    <x v="285"/>
    <s v="Devasree"/>
    <s v="Fullara Saurin"/>
    <x v="60"/>
    <x v="8"/>
    <x v="20"/>
    <x v="1"/>
    <x v="56"/>
    <x v="9"/>
    <x v="1"/>
    <n v="58.5"/>
  </r>
  <r>
    <x v="286"/>
    <s v="Shiuli"/>
    <s v="Sapna"/>
    <x v="80"/>
    <x v="4"/>
    <x v="5"/>
    <x v="3"/>
    <x v="56"/>
    <x v="101"/>
    <x v="1"/>
    <n v="37.5"/>
  </r>
  <r>
    <x v="287"/>
    <s v="Kaishori"/>
    <s v="Harathi Kateel"/>
    <x v="49"/>
    <x v="4"/>
    <x v="13"/>
    <x v="2"/>
    <x v="56"/>
    <x v="155"/>
    <x v="1"/>
    <n v="73"/>
  </r>
  <r>
    <x v="288"/>
    <s v="Pragya"/>
    <s v="Nilufar"/>
    <x v="54"/>
    <x v="4"/>
    <x v="56"/>
    <x v="1"/>
    <x v="56"/>
    <x v="94"/>
    <x v="1"/>
    <n v="69"/>
  </r>
  <r>
    <x v="289"/>
    <s v="Ayog"/>
    <s v="Chakrabarti"/>
    <x v="69"/>
    <x v="5"/>
    <x v="35"/>
    <x v="0"/>
    <x v="56"/>
    <x v="156"/>
    <x v="1"/>
    <n v="42"/>
  </r>
  <r>
    <x v="290"/>
    <s v="Shevantilal"/>
    <s v="Muppala"/>
    <x v="36"/>
    <x v="3"/>
    <x v="15"/>
    <x v="2"/>
    <x v="57"/>
    <x v="0"/>
    <x v="0"/>
    <n v="0"/>
  </r>
  <r>
    <x v="291"/>
    <s v="Dinanath"/>
    <s v="Simhambhatla"/>
    <x v="85"/>
    <x v="13"/>
    <x v="5"/>
    <x v="1"/>
    <x v="57"/>
    <x v="0"/>
    <x v="0"/>
    <n v="0"/>
  </r>
  <r>
    <x v="292"/>
    <s v="Duran"/>
    <s v="Appala"/>
    <x v="58"/>
    <x v="3"/>
    <x v="5"/>
    <x v="0"/>
    <x v="57"/>
    <x v="77"/>
    <x v="1"/>
    <n v="37"/>
  </r>
  <r>
    <x v="293"/>
    <s v="Kunja"/>
    <s v="Prashanta Vibha"/>
    <x v="76"/>
    <x v="0"/>
    <x v="47"/>
    <x v="0"/>
    <x v="57"/>
    <x v="47"/>
    <x v="1"/>
    <n v="56.5"/>
  </r>
  <r>
    <x v="294"/>
    <s v="Vasu"/>
    <s v="Nandin"/>
    <x v="63"/>
    <x v="0"/>
    <x v="21"/>
    <x v="1"/>
    <x v="57"/>
    <x v="157"/>
    <x v="1"/>
    <n v="14"/>
  </r>
  <r>
    <x v="295"/>
    <s v="Suman"/>
    <s v="Katte"/>
    <x v="9"/>
    <x v="2"/>
    <x v="16"/>
    <x v="2"/>
    <x v="58"/>
    <x v="0"/>
    <x v="0"/>
    <n v="0"/>
  </r>
  <r>
    <x v="296"/>
    <s v="Krittika"/>
    <s v="Gaekwad"/>
    <x v="86"/>
    <x v="2"/>
    <x v="60"/>
    <x v="2"/>
    <x v="58"/>
    <x v="0"/>
    <x v="0"/>
    <n v="0"/>
  </r>
  <r>
    <x v="297"/>
    <s v="Kamalakshi"/>
    <s v="Mukundan"/>
    <x v="23"/>
    <x v="9"/>
    <x v="22"/>
    <x v="3"/>
    <x v="58"/>
    <x v="0"/>
    <x v="0"/>
    <n v="0"/>
  </r>
  <r>
    <x v="298"/>
    <s v="John"/>
    <s v="Joseph"/>
    <x v="84"/>
    <x v="3"/>
    <x v="61"/>
    <x v="1"/>
    <x v="58"/>
    <x v="55"/>
    <x v="1"/>
    <n v="40.5"/>
  </r>
  <r>
    <x v="299"/>
    <s v="Raghuveer"/>
    <s v="Yettugunna"/>
    <x v="10"/>
    <x v="5"/>
    <x v="29"/>
    <x v="2"/>
    <x v="59"/>
    <x v="16"/>
    <x v="1"/>
    <n v="8"/>
  </r>
  <r>
    <x v="300"/>
    <s v="Bhuvan"/>
    <s v="Pals"/>
    <x v="21"/>
    <x v="4"/>
    <x v="10"/>
    <x v="0"/>
    <x v="59"/>
    <x v="158"/>
    <x v="1"/>
    <n v="111"/>
  </r>
  <r>
    <x v="301"/>
    <s v="Hridaynath"/>
    <s v="Tendulkar"/>
    <x v="79"/>
    <x v="3"/>
    <x v="52"/>
    <x v="0"/>
    <x v="59"/>
    <x v="159"/>
    <x v="1"/>
    <n v="165.5"/>
  </r>
  <r>
    <x v="302"/>
    <s v="Vasu"/>
    <s v="Nandin"/>
    <x v="63"/>
    <x v="0"/>
    <x v="53"/>
    <x v="0"/>
    <x v="59"/>
    <x v="160"/>
    <x v="1"/>
    <n v="50.5"/>
  </r>
  <r>
    <x v="303"/>
    <s v="Hridaynath"/>
    <s v="Tendulkar"/>
    <x v="79"/>
    <x v="3"/>
    <x v="38"/>
    <x v="2"/>
    <x v="60"/>
    <x v="0"/>
    <x v="0"/>
    <n v="0"/>
  </r>
  <r>
    <x v="304"/>
    <s v="Gowri"/>
    <s v="Sankar Chakrala"/>
    <x v="87"/>
    <x v="0"/>
    <x v="59"/>
    <x v="0"/>
    <x v="60"/>
    <x v="161"/>
    <x v="1"/>
    <n v="83"/>
  </r>
  <r>
    <x v="305"/>
    <s v="Bhuvan"/>
    <s v="Pals"/>
    <x v="21"/>
    <x v="4"/>
    <x v="3"/>
    <x v="2"/>
    <x v="60"/>
    <x v="162"/>
    <x v="1"/>
    <n v="71"/>
  </r>
  <r>
    <x v="306"/>
    <s v="Geena"/>
    <s v="Raghavanpillai"/>
    <x v="43"/>
    <x v="3"/>
    <x v="22"/>
    <x v="2"/>
    <x v="60"/>
    <x v="163"/>
    <x v="1"/>
    <n v="79.5"/>
  </r>
  <r>
    <x v="307"/>
    <s v="Geena"/>
    <s v="Raghavanpillai"/>
    <x v="43"/>
    <x v="3"/>
    <x v="13"/>
    <x v="1"/>
    <x v="60"/>
    <x v="164"/>
    <x v="1"/>
    <n v="87.5"/>
  </r>
  <r>
    <x v="308"/>
    <s v="Deepit"/>
    <s v="Ranjana"/>
    <x v="25"/>
    <x v="8"/>
    <x v="39"/>
    <x v="1"/>
    <x v="60"/>
    <x v="165"/>
    <x v="1"/>
    <n v="15"/>
  </r>
  <r>
    <x v="309"/>
    <s v="Sawini"/>
    <s v="Chandan"/>
    <x v="42"/>
    <x v="1"/>
    <x v="42"/>
    <x v="1"/>
    <x v="60"/>
    <x v="61"/>
    <x v="1"/>
    <n v="81.5"/>
  </r>
  <r>
    <x v="310"/>
    <s v="Gowri"/>
    <s v="Sankar Chakrala"/>
    <x v="87"/>
    <x v="0"/>
    <x v="4"/>
    <x v="0"/>
    <x v="60"/>
    <x v="89"/>
    <x v="1"/>
    <n v="3"/>
  </r>
  <r>
    <x v="311"/>
    <s v="Chandana"/>
    <s v="Sannidhi Surnilla"/>
    <x v="38"/>
    <x v="7"/>
    <x v="7"/>
    <x v="1"/>
    <x v="61"/>
    <x v="0"/>
    <x v="0"/>
    <n v="0"/>
  </r>
  <r>
    <x v="312"/>
    <s v="Lalit"/>
    <s v="Kothari"/>
    <x v="22"/>
    <x v="0"/>
    <x v="22"/>
    <x v="2"/>
    <x v="61"/>
    <x v="6"/>
    <x v="1"/>
    <n v="50"/>
  </r>
  <r>
    <x v="313"/>
    <s v="Hridaynath"/>
    <s v="Tendulkar"/>
    <x v="79"/>
    <x v="3"/>
    <x v="31"/>
    <x v="1"/>
    <x v="61"/>
    <x v="148"/>
    <x v="1"/>
    <n v="11"/>
  </r>
  <r>
    <x v="314"/>
    <s v="Ilesh"/>
    <s v="Dasgupta"/>
    <x v="26"/>
    <x v="9"/>
    <x v="54"/>
    <x v="1"/>
    <x v="61"/>
    <x v="166"/>
    <x v="1"/>
    <n v="114.5"/>
  </r>
  <r>
    <x v="315"/>
    <s v="Kunja"/>
    <s v="Prashanta Vibha"/>
    <x v="76"/>
    <x v="0"/>
    <x v="38"/>
    <x v="1"/>
    <x v="61"/>
    <x v="130"/>
    <x v="1"/>
    <n v="1.5"/>
  </r>
  <r>
    <x v="316"/>
    <s v="Anjushri"/>
    <s v="Chandiramani"/>
    <x v="18"/>
    <x v="1"/>
    <x v="25"/>
    <x v="1"/>
    <x v="62"/>
    <x v="0"/>
    <x v="0"/>
    <n v="0"/>
  </r>
  <r>
    <x v="317"/>
    <s v="Mayur"/>
    <s v="Kousika"/>
    <x v="37"/>
    <x v="11"/>
    <x v="59"/>
    <x v="0"/>
    <x v="62"/>
    <x v="44"/>
    <x v="1"/>
    <n v="2.5"/>
  </r>
  <r>
    <x v="318"/>
    <s v="Asija"/>
    <s v="Pothireddy"/>
    <x v="31"/>
    <x v="4"/>
    <x v="41"/>
    <x v="1"/>
    <x v="62"/>
    <x v="167"/>
    <x v="1"/>
    <n v="142"/>
  </r>
  <r>
    <x v="319"/>
    <s v="Devasree"/>
    <s v="Fullara Saurin"/>
    <x v="60"/>
    <x v="8"/>
    <x v="14"/>
    <x v="0"/>
    <x v="62"/>
    <x v="42"/>
    <x v="1"/>
    <n v="57"/>
  </r>
  <r>
    <x v="320"/>
    <s v="Prerana"/>
    <s v="Nishita"/>
    <x v="2"/>
    <x v="2"/>
    <x v="44"/>
    <x v="2"/>
    <x v="63"/>
    <x v="46"/>
    <x v="1"/>
    <n v="51.5"/>
  </r>
  <r>
    <x v="321"/>
    <s v="Prerana"/>
    <s v="Nishita"/>
    <x v="2"/>
    <x v="2"/>
    <x v="56"/>
    <x v="2"/>
    <x v="63"/>
    <x v="168"/>
    <x v="1"/>
    <n v="13"/>
  </r>
  <r>
    <x v="322"/>
    <s v="Tarala"/>
    <s v="Vishaal"/>
    <x v="65"/>
    <x v="1"/>
    <x v="10"/>
    <x v="1"/>
    <x v="63"/>
    <x v="79"/>
    <x v="1"/>
    <n v="131.5"/>
  </r>
  <r>
    <x v="323"/>
    <s v="Rupak"/>
    <s v="Mehra"/>
    <x v="39"/>
    <x v="3"/>
    <x v="41"/>
    <x v="0"/>
    <x v="63"/>
    <x v="169"/>
    <x v="1"/>
    <n v="25"/>
  </r>
  <r>
    <x v="324"/>
    <s v="Krishnakanta"/>
    <s v="Vellanki"/>
    <x v="88"/>
    <x v="5"/>
    <x v="55"/>
    <x v="0"/>
    <x v="63"/>
    <x v="170"/>
    <x v="1"/>
    <n v="49"/>
  </r>
  <r>
    <x v="325"/>
    <s v="Devsena"/>
    <s v="Veluvalapalli"/>
    <x v="78"/>
    <x v="9"/>
    <x v="6"/>
    <x v="0"/>
    <x v="64"/>
    <x v="0"/>
    <x v="0"/>
    <n v="0"/>
  </r>
  <r>
    <x v="326"/>
    <s v="Sartaj"/>
    <s v="Probal"/>
    <x v="74"/>
    <x v="13"/>
    <x v="15"/>
    <x v="1"/>
    <x v="64"/>
    <x v="0"/>
    <x v="0"/>
    <n v="0"/>
  </r>
  <r>
    <x v="327"/>
    <s v="Devasree"/>
    <s v="Fullara Saurin"/>
    <x v="60"/>
    <x v="8"/>
    <x v="8"/>
    <x v="1"/>
    <x v="64"/>
    <x v="0"/>
    <x v="0"/>
    <n v="0"/>
  </r>
  <r>
    <x v="328"/>
    <s v="Pratigya"/>
    <s v="Rema"/>
    <x v="15"/>
    <x v="7"/>
    <x v="25"/>
    <x v="0"/>
    <x v="64"/>
    <x v="171"/>
    <x v="1"/>
    <n v="34.5"/>
  </r>
  <r>
    <x v="329"/>
    <s v="Parasuramudu"/>
    <s v="Jamakayala"/>
    <x v="6"/>
    <x v="4"/>
    <x v="41"/>
    <x v="0"/>
    <x v="64"/>
    <x v="16"/>
    <x v="1"/>
    <n v="8"/>
  </r>
  <r>
    <x v="330"/>
    <s v="Ramalingam"/>
    <s v="Kothapeta"/>
    <x v="70"/>
    <x v="0"/>
    <x v="55"/>
    <x v="1"/>
    <x v="64"/>
    <x v="172"/>
    <x v="1"/>
    <n v="74.5"/>
  </r>
  <r>
    <x v="331"/>
    <s v="Piyali"/>
    <s v="Mahanthapa"/>
    <x v="72"/>
    <x v="1"/>
    <x v="9"/>
    <x v="1"/>
    <x v="65"/>
    <x v="0"/>
    <x v="0"/>
    <n v="0"/>
  </r>
  <r>
    <x v="332"/>
    <s v="Vinanti"/>
    <s v="Choudhari"/>
    <x v="5"/>
    <x v="2"/>
    <x v="61"/>
    <x v="0"/>
    <x v="65"/>
    <x v="0"/>
    <x v="0"/>
    <n v="0"/>
  </r>
  <r>
    <x v="333"/>
    <s v="Indu"/>
    <s v="Varada Sumedh"/>
    <x v="12"/>
    <x v="1"/>
    <x v="10"/>
    <x v="0"/>
    <x v="65"/>
    <x v="77"/>
    <x v="1"/>
    <n v="37"/>
  </r>
  <r>
    <x v="334"/>
    <s v="Gowri"/>
    <s v="Sankar Chakrala"/>
    <x v="87"/>
    <x v="0"/>
    <x v="31"/>
    <x v="2"/>
    <x v="65"/>
    <x v="78"/>
    <x v="1"/>
    <n v="77.5"/>
  </r>
  <r>
    <x v="335"/>
    <s v="Lalit"/>
    <s v="Kothari"/>
    <x v="22"/>
    <x v="0"/>
    <x v="22"/>
    <x v="0"/>
    <x v="66"/>
    <x v="0"/>
    <x v="0"/>
    <n v="0"/>
  </r>
  <r>
    <x v="336"/>
    <s v="Jagajeet"/>
    <s v="Viraj"/>
    <x v="29"/>
    <x v="7"/>
    <x v="41"/>
    <x v="1"/>
    <x v="66"/>
    <x v="0"/>
    <x v="0"/>
    <n v="0"/>
  </r>
  <r>
    <x v="337"/>
    <s v="Kaishori"/>
    <s v="Harathi Kateel"/>
    <x v="49"/>
    <x v="4"/>
    <x v="15"/>
    <x v="0"/>
    <x v="66"/>
    <x v="173"/>
    <x v="1"/>
    <n v="38"/>
  </r>
  <r>
    <x v="338"/>
    <s v="Devasree"/>
    <s v="Fullara Saurin"/>
    <x v="60"/>
    <x v="8"/>
    <x v="8"/>
    <x v="2"/>
    <x v="66"/>
    <x v="174"/>
    <x v="1"/>
    <n v="28.5"/>
  </r>
  <r>
    <x v="339"/>
    <s v="Karuna"/>
    <s v="Pashupathy"/>
    <x v="33"/>
    <x v="3"/>
    <x v="10"/>
    <x v="0"/>
    <x v="67"/>
    <x v="0"/>
    <x v="0"/>
    <n v="0"/>
  </r>
  <r>
    <x v="340"/>
    <s v="Devasree"/>
    <s v="Fullara Saurin"/>
    <x v="60"/>
    <x v="8"/>
    <x v="33"/>
    <x v="1"/>
    <x v="67"/>
    <x v="12"/>
    <x v="1"/>
    <n v="76.5"/>
  </r>
  <r>
    <x v="341"/>
    <s v="Vasavi"/>
    <s v="Veeravasarapu"/>
    <x v="40"/>
    <x v="12"/>
    <x v="33"/>
    <x v="1"/>
    <x v="67"/>
    <x v="175"/>
    <x v="1"/>
    <n v="20"/>
  </r>
  <r>
    <x v="342"/>
    <s v="Chandana"/>
    <s v="Sannidhi Surnilla"/>
    <x v="38"/>
    <x v="7"/>
    <x v="3"/>
    <x v="0"/>
    <x v="67"/>
    <x v="127"/>
    <x v="1"/>
    <n v="78.5"/>
  </r>
  <r>
    <x v="343"/>
    <s v="Kulbhushan"/>
    <s v="Moorthy"/>
    <x v="67"/>
    <x v="8"/>
    <x v="48"/>
    <x v="0"/>
    <x v="67"/>
    <x v="176"/>
    <x v="1"/>
    <n v="95.5"/>
  </r>
  <r>
    <x v="344"/>
    <s v="Tarala"/>
    <s v="Vishaal"/>
    <x v="65"/>
    <x v="1"/>
    <x v="44"/>
    <x v="1"/>
    <x v="67"/>
    <x v="79"/>
    <x v="1"/>
    <n v="131.5"/>
  </r>
  <r>
    <x v="345"/>
    <s v="Nazeer"/>
    <s v="Basha Mustafa"/>
    <x v="24"/>
    <x v="0"/>
    <x v="10"/>
    <x v="2"/>
    <x v="68"/>
    <x v="0"/>
    <x v="0"/>
    <n v="0"/>
  </r>
  <r>
    <x v="346"/>
    <s v="Sahas"/>
    <s v="Sanabhi Shrikant"/>
    <x v="52"/>
    <x v="0"/>
    <x v="22"/>
    <x v="0"/>
    <x v="68"/>
    <x v="145"/>
    <x v="1"/>
    <n v="59"/>
  </r>
  <r>
    <x v="347"/>
    <s v="Lalit"/>
    <s v="Kothari"/>
    <x v="22"/>
    <x v="0"/>
    <x v="42"/>
    <x v="2"/>
    <x v="68"/>
    <x v="177"/>
    <x v="1"/>
    <n v="108"/>
  </r>
  <r>
    <x v="348"/>
    <s v="Agrata"/>
    <s v="Rajarama"/>
    <x v="71"/>
    <x v="1"/>
    <x v="0"/>
    <x v="1"/>
    <x v="68"/>
    <x v="178"/>
    <x v="1"/>
    <n v="14.5"/>
  </r>
  <r>
    <x v="349"/>
    <s v="Amal"/>
    <s v="Nimesh"/>
    <x v="57"/>
    <x v="4"/>
    <x v="57"/>
    <x v="2"/>
    <x v="69"/>
    <x v="0"/>
    <x v="0"/>
    <n v="0"/>
  </r>
  <r>
    <x v="350"/>
    <s v="Sahas"/>
    <s v="Sanabhi Shrikant"/>
    <x v="52"/>
    <x v="0"/>
    <x v="41"/>
    <x v="0"/>
    <x v="69"/>
    <x v="149"/>
    <x v="1"/>
    <n v="28"/>
  </r>
  <r>
    <x v="351"/>
    <s v="Sartaj"/>
    <s v="Probal"/>
    <x v="74"/>
    <x v="13"/>
    <x v="61"/>
    <x v="3"/>
    <x v="69"/>
    <x v="179"/>
    <x v="1"/>
    <n v="33.5"/>
  </r>
  <r>
    <x v="352"/>
    <s v="Devrat"/>
    <s v="Damarsingh"/>
    <x v="30"/>
    <x v="1"/>
    <x v="42"/>
    <x v="2"/>
    <x v="69"/>
    <x v="161"/>
    <x v="1"/>
    <n v="83"/>
  </r>
  <r>
    <x v="353"/>
    <s v="Kaishori"/>
    <s v="Harathi Kateel"/>
    <x v="49"/>
    <x v="4"/>
    <x v="8"/>
    <x v="2"/>
    <x v="70"/>
    <x v="0"/>
    <x v="0"/>
    <n v="0"/>
  </r>
  <r>
    <x v="354"/>
    <s v="Shevantilal"/>
    <s v="Muppala"/>
    <x v="36"/>
    <x v="3"/>
    <x v="37"/>
    <x v="0"/>
    <x v="70"/>
    <x v="0"/>
    <x v="0"/>
    <n v="0"/>
  </r>
  <r>
    <x v="355"/>
    <s v="Madhumati"/>
    <s v="Gazala Soumitra"/>
    <x v="20"/>
    <x v="5"/>
    <x v="17"/>
    <x v="1"/>
    <x v="70"/>
    <x v="160"/>
    <x v="1"/>
    <n v="50.5"/>
  </r>
  <r>
    <x v="356"/>
    <s v="Ramnath"/>
    <s v="Ravuri"/>
    <x v="82"/>
    <x v="1"/>
    <x v="22"/>
    <x v="2"/>
    <x v="70"/>
    <x v="157"/>
    <x v="1"/>
    <n v="14"/>
  </r>
  <r>
    <x v="357"/>
    <s v="Krishnakanta"/>
    <s v="Vellanki"/>
    <x v="88"/>
    <x v="5"/>
    <x v="17"/>
    <x v="0"/>
    <x v="70"/>
    <x v="104"/>
    <x v="1"/>
    <n v="12.5"/>
  </r>
  <r>
    <x v="358"/>
    <s v="Suchira"/>
    <s v="Bhanupriya Tapti"/>
    <x v="89"/>
    <x v="5"/>
    <x v="24"/>
    <x v="0"/>
    <x v="70"/>
    <x v="155"/>
    <x v="1"/>
    <n v="73"/>
  </r>
  <r>
    <x v="359"/>
    <s v="Sarojini"/>
    <s v="Naueshwara"/>
    <x v="59"/>
    <x v="3"/>
    <x v="8"/>
    <x v="0"/>
    <x v="71"/>
    <x v="0"/>
    <x v="0"/>
    <n v="0"/>
  </r>
  <r>
    <x v="360"/>
    <s v="Abhaya"/>
    <s v="Priyavardhan"/>
    <x v="16"/>
    <x v="5"/>
    <x v="19"/>
    <x v="2"/>
    <x v="71"/>
    <x v="78"/>
    <x v="1"/>
    <n v="77.5"/>
  </r>
  <r>
    <x v="361"/>
    <s v="Kevalkumar"/>
    <s v="Solanki"/>
    <x v="68"/>
    <x v="2"/>
    <x v="3"/>
    <x v="2"/>
    <x v="71"/>
    <x v="180"/>
    <x v="1"/>
    <n v="138.5"/>
  </r>
  <r>
    <x v="362"/>
    <s v="Suman"/>
    <s v="Katte"/>
    <x v="9"/>
    <x v="2"/>
    <x v="47"/>
    <x v="2"/>
    <x v="71"/>
    <x v="5"/>
    <x v="1"/>
    <n v="45.5"/>
  </r>
  <r>
    <x v="363"/>
    <s v="Dinanath"/>
    <s v="Simhambhatla"/>
    <x v="85"/>
    <x v="13"/>
    <x v="33"/>
    <x v="2"/>
    <x v="72"/>
    <x v="0"/>
    <x v="0"/>
    <n v="0"/>
  </r>
  <r>
    <x v="364"/>
    <s v="Asija"/>
    <s v="Pothireddy"/>
    <x v="31"/>
    <x v="4"/>
    <x v="19"/>
    <x v="0"/>
    <x v="72"/>
    <x v="0"/>
    <x v="0"/>
    <n v="0"/>
  </r>
  <r>
    <x v="365"/>
    <s v="Rameshwari"/>
    <s v="Chikodi"/>
    <x v="62"/>
    <x v="7"/>
    <x v="55"/>
    <x v="0"/>
    <x v="72"/>
    <x v="138"/>
    <x v="1"/>
    <n v="53"/>
  </r>
  <r>
    <x v="366"/>
    <s v="Hridaynath"/>
    <s v="Tendulkar"/>
    <x v="79"/>
    <x v="3"/>
    <x v="24"/>
    <x v="2"/>
    <x v="72"/>
    <x v="78"/>
    <x v="1"/>
    <n v="77.5"/>
  </r>
  <r>
    <x v="367"/>
    <s v="Mahindra"/>
    <s v="Sreedharan"/>
    <x v="53"/>
    <x v="0"/>
    <x v="19"/>
    <x v="0"/>
    <x v="72"/>
    <x v="117"/>
    <x v="1"/>
    <n v="96.5"/>
  </r>
  <r>
    <x v="368"/>
    <s v="Gowri"/>
    <s v="Sankar Chakrala"/>
    <x v="87"/>
    <x v="0"/>
    <x v="48"/>
    <x v="1"/>
    <x v="72"/>
    <x v="181"/>
    <x v="1"/>
    <n v="114"/>
  </r>
  <r>
    <x v="369"/>
    <s v="Ranajay"/>
    <s v="Kailashnath Richa"/>
    <x v="75"/>
    <x v="5"/>
    <x v="3"/>
    <x v="2"/>
    <x v="72"/>
    <x v="182"/>
    <x v="1"/>
    <n v="79"/>
  </r>
  <r>
    <x v="370"/>
    <s v="Shevantilal"/>
    <s v="Muppala"/>
    <x v="36"/>
    <x v="3"/>
    <x v="45"/>
    <x v="2"/>
    <x v="72"/>
    <x v="25"/>
    <x v="1"/>
    <n v="69.5"/>
  </r>
  <r>
    <x v="371"/>
    <s v="Narois"/>
    <s v="Motiwala"/>
    <x v="14"/>
    <x v="6"/>
    <x v="15"/>
    <x v="1"/>
    <x v="73"/>
    <x v="183"/>
    <x v="1"/>
    <n v="111.5"/>
  </r>
  <r>
    <x v="372"/>
    <s v="Gumwant"/>
    <s v="Veera"/>
    <x v="50"/>
    <x v="4"/>
    <x v="12"/>
    <x v="0"/>
    <x v="73"/>
    <x v="127"/>
    <x v="1"/>
    <n v="78.5"/>
  </r>
  <r>
    <x v="373"/>
    <s v="Vinanti"/>
    <s v="Choudhari"/>
    <x v="5"/>
    <x v="2"/>
    <x v="31"/>
    <x v="1"/>
    <x v="73"/>
    <x v="184"/>
    <x v="1"/>
    <n v="25.5"/>
  </r>
  <r>
    <x v="374"/>
    <s v="Shattesh"/>
    <s v="Utpat"/>
    <x v="56"/>
    <x v="9"/>
    <x v="21"/>
    <x v="0"/>
    <x v="73"/>
    <x v="130"/>
    <x v="1"/>
    <n v="1.5"/>
  </r>
  <r>
    <x v="375"/>
    <s v="Hridaynath"/>
    <s v="Tendulkar"/>
    <x v="79"/>
    <x v="3"/>
    <x v="57"/>
    <x v="1"/>
    <x v="73"/>
    <x v="8"/>
    <x v="1"/>
    <n v="44"/>
  </r>
  <r>
    <x v="376"/>
    <s v="Gopal"/>
    <s v="Venkata"/>
    <x v="44"/>
    <x v="4"/>
    <x v="35"/>
    <x v="2"/>
    <x v="73"/>
    <x v="185"/>
    <x v="1"/>
    <n v="161.5"/>
  </r>
  <r>
    <x v="377"/>
    <s v="Hridaynath"/>
    <s v="Tendulkar"/>
    <x v="79"/>
    <x v="3"/>
    <x v="18"/>
    <x v="0"/>
    <x v="73"/>
    <x v="37"/>
    <x v="1"/>
    <n v="19.5"/>
  </r>
  <r>
    <x v="378"/>
    <s v="Sravanthi"/>
    <s v="Chalaki"/>
    <x v="46"/>
    <x v="2"/>
    <x v="31"/>
    <x v="2"/>
    <x v="74"/>
    <x v="0"/>
    <x v="0"/>
    <n v="0"/>
  </r>
  <r>
    <x v="379"/>
    <s v="Amlankusum"/>
    <s v="Rajabhushan"/>
    <x v="13"/>
    <x v="4"/>
    <x v="9"/>
    <x v="1"/>
    <x v="74"/>
    <x v="12"/>
    <x v="1"/>
    <n v="76.5"/>
  </r>
  <r>
    <x v="380"/>
    <s v="Sravanthi"/>
    <s v="Chalaki"/>
    <x v="46"/>
    <x v="2"/>
    <x v="0"/>
    <x v="2"/>
    <x v="74"/>
    <x v="48"/>
    <x v="1"/>
    <n v="17.5"/>
  </r>
  <r>
    <x v="381"/>
    <s v="Vanmala"/>
    <s v="Shriharsha"/>
    <x v="90"/>
    <x v="9"/>
    <x v="31"/>
    <x v="3"/>
    <x v="74"/>
    <x v="186"/>
    <x v="1"/>
    <n v="27"/>
  </r>
  <r>
    <x v="382"/>
    <s v="Shevantilal"/>
    <s v="Muppala"/>
    <x v="36"/>
    <x v="3"/>
    <x v="31"/>
    <x v="2"/>
    <x v="75"/>
    <x v="0"/>
    <x v="0"/>
    <n v="0"/>
  </r>
  <r>
    <x v="383"/>
    <s v="Pragya"/>
    <s v="Nilufar"/>
    <x v="54"/>
    <x v="4"/>
    <x v="34"/>
    <x v="1"/>
    <x v="75"/>
    <x v="65"/>
    <x v="1"/>
    <n v="52.5"/>
  </r>
  <r>
    <x v="384"/>
    <s v="Subbarao"/>
    <s v="Malladi"/>
    <x v="3"/>
    <x v="3"/>
    <x v="54"/>
    <x v="0"/>
    <x v="75"/>
    <x v="162"/>
    <x v="1"/>
    <n v="71"/>
  </r>
  <r>
    <x v="385"/>
    <s v="Venkat"/>
    <s v="Kodi"/>
    <x v="48"/>
    <x v="13"/>
    <x v="33"/>
    <x v="1"/>
    <x v="75"/>
    <x v="187"/>
    <x v="1"/>
    <n v="122"/>
  </r>
  <r>
    <x v="386"/>
    <s v="Sahas"/>
    <s v="Sanabhi Shrikant"/>
    <x v="52"/>
    <x v="0"/>
    <x v="18"/>
    <x v="2"/>
    <x v="75"/>
    <x v="103"/>
    <x v="1"/>
    <n v="8.5"/>
  </r>
  <r>
    <x v="387"/>
    <s v="Pratigya"/>
    <s v="Rema"/>
    <x v="15"/>
    <x v="7"/>
    <x v="25"/>
    <x v="2"/>
    <x v="75"/>
    <x v="164"/>
    <x v="1"/>
    <n v="87.5"/>
  </r>
  <r>
    <x v="388"/>
    <s v="Sameer"/>
    <s v="Shashank Sapra"/>
    <x v="55"/>
    <x v="0"/>
    <x v="48"/>
    <x v="0"/>
    <x v="75"/>
    <x v="39"/>
    <x v="1"/>
    <n v="18.5"/>
  </r>
  <r>
    <x v="389"/>
    <s v="Ilesh"/>
    <s v="Dasgupta"/>
    <x v="26"/>
    <x v="9"/>
    <x v="41"/>
    <x v="2"/>
    <x v="75"/>
    <x v="188"/>
    <x v="1"/>
    <n v="61"/>
  </r>
  <r>
    <x v="390"/>
    <s v="Shattesh"/>
    <s v="Utpat"/>
    <x v="56"/>
    <x v="9"/>
    <x v="49"/>
    <x v="0"/>
    <x v="76"/>
    <x v="0"/>
    <x v="0"/>
    <n v="0"/>
  </r>
  <r>
    <x v="391"/>
    <s v="Sameer"/>
    <s v="Shashank Sapra"/>
    <x v="55"/>
    <x v="0"/>
    <x v="36"/>
    <x v="3"/>
    <x v="76"/>
    <x v="189"/>
    <x v="1"/>
    <n v="86.5"/>
  </r>
  <r>
    <x v="392"/>
    <s v="Tarala"/>
    <s v="Vishaal"/>
    <x v="65"/>
    <x v="1"/>
    <x v="25"/>
    <x v="0"/>
    <x v="77"/>
    <x v="0"/>
    <x v="0"/>
    <n v="0"/>
  </r>
  <r>
    <x v="393"/>
    <s v="Sartaj"/>
    <s v="Probal"/>
    <x v="74"/>
    <x v="13"/>
    <x v="14"/>
    <x v="3"/>
    <x v="77"/>
    <x v="34"/>
    <x v="1"/>
    <n v="36.5"/>
  </r>
  <r>
    <x v="394"/>
    <s v="Prasanna"/>
    <s v="Lakshmi Payasam"/>
    <x v="81"/>
    <x v="3"/>
    <x v="7"/>
    <x v="2"/>
    <x v="77"/>
    <x v="7"/>
    <x v="1"/>
    <n v="39"/>
  </r>
  <r>
    <x v="395"/>
    <s v="Nazeer"/>
    <s v="Basha Mustafa"/>
    <x v="24"/>
    <x v="0"/>
    <x v="54"/>
    <x v="0"/>
    <x v="78"/>
    <x v="0"/>
    <x v="0"/>
    <n v="0"/>
  </r>
  <r>
    <x v="396"/>
    <s v="Anumati"/>
    <s v="Shyamari Meherhomji"/>
    <x v="73"/>
    <x v="0"/>
    <x v="31"/>
    <x v="1"/>
    <x v="78"/>
    <x v="0"/>
    <x v="0"/>
    <n v="0"/>
  </r>
  <r>
    <x v="397"/>
    <s v="Rushil"/>
    <s v="Kripa"/>
    <x v="32"/>
    <x v="8"/>
    <x v="3"/>
    <x v="0"/>
    <x v="78"/>
    <x v="64"/>
    <x v="1"/>
    <n v="64"/>
  </r>
  <r>
    <x v="398"/>
    <s v="Sahas"/>
    <s v="Sanabhi Shrikant"/>
    <x v="52"/>
    <x v="0"/>
    <x v="2"/>
    <x v="3"/>
    <x v="78"/>
    <x v="34"/>
    <x v="1"/>
    <n v="36.5"/>
  </r>
  <r>
    <x v="399"/>
    <s v="Subbarao"/>
    <s v="Malladi"/>
    <x v="3"/>
    <x v="3"/>
    <x v="49"/>
    <x v="1"/>
    <x v="78"/>
    <x v="156"/>
    <x v="1"/>
    <n v="42"/>
  </r>
  <r>
    <x v="400"/>
    <s v="Deepit"/>
    <s v="Ranjana"/>
    <x v="25"/>
    <x v="8"/>
    <x v="3"/>
    <x v="1"/>
    <x v="79"/>
    <x v="0"/>
    <x v="0"/>
    <n v="0"/>
  </r>
  <r>
    <x v="401"/>
    <s v="Gumwant"/>
    <s v="Veera"/>
    <x v="50"/>
    <x v="4"/>
    <x v="24"/>
    <x v="2"/>
    <x v="79"/>
    <x v="0"/>
    <x v="0"/>
    <n v="0"/>
  </r>
  <r>
    <x v="402"/>
    <s v="Ponnan"/>
    <s v="Delhi"/>
    <x v="1"/>
    <x v="1"/>
    <x v="56"/>
    <x v="1"/>
    <x v="79"/>
    <x v="76"/>
    <x v="1"/>
    <n v="32.5"/>
  </r>
  <r>
    <x v="403"/>
    <s v="Kunja"/>
    <s v="Prashanta Vibha"/>
    <x v="76"/>
    <x v="0"/>
    <x v="57"/>
    <x v="0"/>
    <x v="80"/>
    <x v="190"/>
    <x v="1"/>
    <n v="130"/>
  </r>
  <r>
    <x v="404"/>
    <s v="Ranajay"/>
    <s v="Kailashnath Richa"/>
    <x v="75"/>
    <x v="5"/>
    <x v="44"/>
    <x v="0"/>
    <x v="80"/>
    <x v="186"/>
    <x v="1"/>
    <n v="27"/>
  </r>
  <r>
    <x v="405"/>
    <s v="Sameer"/>
    <s v="Shashank Sapra"/>
    <x v="55"/>
    <x v="0"/>
    <x v="33"/>
    <x v="2"/>
    <x v="81"/>
    <x v="0"/>
    <x v="0"/>
    <n v="0"/>
  </r>
  <r>
    <x v="406"/>
    <s v="Amlankusum"/>
    <s v="Rajabhushan"/>
    <x v="13"/>
    <x v="4"/>
    <x v="52"/>
    <x v="0"/>
    <x v="81"/>
    <x v="191"/>
    <x v="1"/>
    <n v="97.5"/>
  </r>
  <r>
    <x v="407"/>
    <s v="Hemavati"/>
    <s v="Muthiah"/>
    <x v="8"/>
    <x v="2"/>
    <x v="23"/>
    <x v="0"/>
    <x v="81"/>
    <x v="75"/>
    <x v="1"/>
    <n v="41.5"/>
  </r>
  <r>
    <x v="408"/>
    <s v="Mahindra"/>
    <s v="Sreedharan"/>
    <x v="53"/>
    <x v="0"/>
    <x v="38"/>
    <x v="2"/>
    <x v="81"/>
    <x v="192"/>
    <x v="1"/>
    <n v="93.5"/>
  </r>
  <r>
    <x v="409"/>
    <s v="Rameshwari"/>
    <s v="Chikodi"/>
    <x v="62"/>
    <x v="7"/>
    <x v="22"/>
    <x v="1"/>
    <x v="81"/>
    <x v="39"/>
    <x v="1"/>
    <n v="18.5"/>
  </r>
  <r>
    <x v="410"/>
    <s v="Venkat"/>
    <s v="Kodi"/>
    <x v="48"/>
    <x v="13"/>
    <x v="51"/>
    <x v="0"/>
    <x v="81"/>
    <x v="82"/>
    <x v="1"/>
    <n v="39.5"/>
  </r>
  <r>
    <x v="411"/>
    <s v="Kulbhushan"/>
    <s v="Moorthy"/>
    <x v="67"/>
    <x v="8"/>
    <x v="42"/>
    <x v="0"/>
    <x v="82"/>
    <x v="193"/>
    <x v="1"/>
    <n v="1"/>
  </r>
  <r>
    <x v="412"/>
    <s v="Krittika"/>
    <s v="Gaekwad"/>
    <x v="86"/>
    <x v="2"/>
    <x v="34"/>
    <x v="0"/>
    <x v="82"/>
    <x v="194"/>
    <x v="1"/>
    <n v="155"/>
  </r>
  <r>
    <x v="413"/>
    <s v="Piyali"/>
    <s v="Mahanthapa"/>
    <x v="72"/>
    <x v="1"/>
    <x v="18"/>
    <x v="1"/>
    <x v="82"/>
    <x v="193"/>
    <x v="1"/>
    <n v="1"/>
  </r>
  <r>
    <x v="414"/>
    <s v="Kantimoy"/>
    <s v="Pritish"/>
    <x v="45"/>
    <x v="12"/>
    <x v="52"/>
    <x v="0"/>
    <x v="82"/>
    <x v="23"/>
    <x v="1"/>
    <n v="6"/>
  </r>
  <r>
    <x v="415"/>
    <s v="Shulabh"/>
    <s v="Qutub Sundaramoorthy"/>
    <x v="35"/>
    <x v="2"/>
    <x v="3"/>
    <x v="2"/>
    <x v="82"/>
    <x v="42"/>
    <x v="1"/>
    <n v="57"/>
  </r>
  <r>
    <x v="416"/>
    <s v="Rupak"/>
    <s v="Mehra"/>
    <x v="39"/>
    <x v="3"/>
    <x v="19"/>
    <x v="0"/>
    <x v="83"/>
    <x v="0"/>
    <x v="0"/>
    <n v="0"/>
  </r>
  <r>
    <x v="417"/>
    <s v="Amal"/>
    <s v="Nimesh"/>
    <x v="57"/>
    <x v="4"/>
    <x v="61"/>
    <x v="0"/>
    <x v="83"/>
    <x v="123"/>
    <x v="1"/>
    <n v="149"/>
  </r>
  <r>
    <x v="418"/>
    <s v="Amal"/>
    <s v="Nimesh"/>
    <x v="57"/>
    <x v="4"/>
    <x v="6"/>
    <x v="2"/>
    <x v="83"/>
    <x v="195"/>
    <x v="1"/>
    <n v="95"/>
  </r>
  <r>
    <x v="419"/>
    <s v="Prasanna"/>
    <s v="Lakshmi Payasam"/>
    <x v="81"/>
    <x v="3"/>
    <x v="37"/>
    <x v="0"/>
    <x v="83"/>
    <x v="77"/>
    <x v="1"/>
    <n v="37"/>
  </r>
  <r>
    <x v="420"/>
    <s v="Asija"/>
    <s v="Pothireddy"/>
    <x v="31"/>
    <x v="4"/>
    <x v="3"/>
    <x v="3"/>
    <x v="83"/>
    <x v="196"/>
    <x v="1"/>
    <n v="107.5"/>
  </r>
  <r>
    <x v="421"/>
    <s v="Ponnan"/>
    <s v="Delhi"/>
    <x v="1"/>
    <x v="1"/>
    <x v="31"/>
    <x v="1"/>
    <x v="84"/>
    <x v="197"/>
    <x v="1"/>
    <n v="31"/>
  </r>
  <r>
    <x v="422"/>
    <s v="Vasu"/>
    <s v="Nandin"/>
    <x v="63"/>
    <x v="0"/>
    <x v="57"/>
    <x v="1"/>
    <x v="85"/>
    <x v="0"/>
    <x v="0"/>
    <n v="0"/>
  </r>
  <r>
    <x v="423"/>
    <s v="Lalit"/>
    <s v="Kothari"/>
    <x v="22"/>
    <x v="0"/>
    <x v="19"/>
    <x v="0"/>
    <x v="85"/>
    <x v="147"/>
    <x v="1"/>
    <n v="75"/>
  </r>
  <r>
    <x v="424"/>
    <s v="Shulabh"/>
    <s v="Qutub Sundaramoorthy"/>
    <x v="35"/>
    <x v="2"/>
    <x v="18"/>
    <x v="2"/>
    <x v="85"/>
    <x v="103"/>
    <x v="1"/>
    <n v="8.5"/>
  </r>
  <r>
    <x v="425"/>
    <s v="Anumati"/>
    <s v="Shyamari Meherhomji"/>
    <x v="73"/>
    <x v="0"/>
    <x v="54"/>
    <x v="0"/>
    <x v="85"/>
    <x v="101"/>
    <x v="1"/>
    <n v="37.5"/>
  </r>
  <r>
    <x v="426"/>
    <s v="Dinanath"/>
    <s v="Simhambhatla"/>
    <x v="85"/>
    <x v="13"/>
    <x v="3"/>
    <x v="1"/>
    <x v="85"/>
    <x v="198"/>
    <x v="1"/>
    <n v="101"/>
  </r>
  <r>
    <x v="427"/>
    <s v="Indu"/>
    <s v="Varada Sumedh"/>
    <x v="12"/>
    <x v="1"/>
    <x v="7"/>
    <x v="0"/>
    <x v="85"/>
    <x v="91"/>
    <x v="1"/>
    <n v="31.5"/>
  </r>
  <r>
    <x v="428"/>
    <s v="Kevalkumar"/>
    <s v="Solanki"/>
    <x v="68"/>
    <x v="2"/>
    <x v="41"/>
    <x v="0"/>
    <x v="86"/>
    <x v="0"/>
    <x v="0"/>
    <n v="0"/>
  </r>
  <r>
    <x v="429"/>
    <s v="Duran"/>
    <s v="Appala"/>
    <x v="58"/>
    <x v="3"/>
    <x v="59"/>
    <x v="0"/>
    <x v="86"/>
    <x v="0"/>
    <x v="0"/>
    <n v="0"/>
  </r>
  <r>
    <x v="430"/>
    <s v="Lalit"/>
    <s v="Kothari"/>
    <x v="22"/>
    <x v="0"/>
    <x v="38"/>
    <x v="1"/>
    <x v="86"/>
    <x v="0"/>
    <x v="0"/>
    <n v="0"/>
  </r>
  <r>
    <x v="431"/>
    <s v="Ayog"/>
    <s v="Chakrabarti"/>
    <x v="69"/>
    <x v="5"/>
    <x v="42"/>
    <x v="2"/>
    <x v="86"/>
    <x v="129"/>
    <x v="1"/>
    <n v="6.5"/>
  </r>
  <r>
    <x v="432"/>
    <s v="Amal"/>
    <s v="Nimesh"/>
    <x v="57"/>
    <x v="4"/>
    <x v="9"/>
    <x v="2"/>
    <x v="86"/>
    <x v="191"/>
    <x v="1"/>
    <n v="97.5"/>
  </r>
  <r>
    <x v="433"/>
    <s v="Sarayu"/>
    <s v="Ragunathan"/>
    <x v="4"/>
    <x v="3"/>
    <x v="45"/>
    <x v="2"/>
    <x v="86"/>
    <x v="77"/>
    <x v="1"/>
    <n v="37"/>
  </r>
  <r>
    <x v="434"/>
    <s v="Shattesh"/>
    <s v="Utpat"/>
    <x v="56"/>
    <x v="9"/>
    <x v="11"/>
    <x v="0"/>
    <x v="86"/>
    <x v="72"/>
    <x v="1"/>
    <n v="48"/>
  </r>
  <r>
    <x v="435"/>
    <s v="Venkat"/>
    <s v="Kodi"/>
    <x v="48"/>
    <x v="13"/>
    <x v="4"/>
    <x v="1"/>
    <x v="86"/>
    <x v="199"/>
    <x v="1"/>
    <n v="18"/>
  </r>
  <r>
    <x v="436"/>
    <s v="Jaishree"/>
    <s v="Atasi Yavatkar"/>
    <x v="61"/>
    <x v="2"/>
    <x v="39"/>
    <x v="2"/>
    <x v="87"/>
    <x v="0"/>
    <x v="0"/>
    <n v="0"/>
  </r>
  <r>
    <x v="437"/>
    <s v="Sahas"/>
    <s v="Sanabhi Shrikant"/>
    <x v="52"/>
    <x v="0"/>
    <x v="51"/>
    <x v="0"/>
    <x v="87"/>
    <x v="0"/>
    <x v="0"/>
    <n v="0"/>
  </r>
  <r>
    <x v="438"/>
    <s v="Pragya"/>
    <s v="Nilufar"/>
    <x v="54"/>
    <x v="4"/>
    <x v="54"/>
    <x v="0"/>
    <x v="87"/>
    <x v="200"/>
    <x v="1"/>
    <n v="47"/>
  </r>
  <r>
    <x v="439"/>
    <s v="Amal"/>
    <s v="Nimesh"/>
    <x v="57"/>
    <x v="4"/>
    <x v="24"/>
    <x v="0"/>
    <x v="87"/>
    <x v="201"/>
    <x v="1"/>
    <n v="179"/>
  </r>
  <r>
    <x v="440"/>
    <s v="Shevantilal"/>
    <s v="Muppala"/>
    <x v="36"/>
    <x v="3"/>
    <x v="24"/>
    <x v="2"/>
    <x v="87"/>
    <x v="16"/>
    <x v="1"/>
    <n v="8"/>
  </r>
  <r>
    <x v="441"/>
    <s v="Ilesh"/>
    <s v="Dasgupta"/>
    <x v="26"/>
    <x v="9"/>
    <x v="10"/>
    <x v="0"/>
    <x v="87"/>
    <x v="120"/>
    <x v="1"/>
    <n v="35.5"/>
  </r>
  <r>
    <x v="442"/>
    <s v="Kantimoy"/>
    <s v="Pritish"/>
    <x v="45"/>
    <x v="12"/>
    <x v="31"/>
    <x v="3"/>
    <x v="87"/>
    <x v="86"/>
    <x v="1"/>
    <n v="113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s v="TX00-01"/>
    <s v="Yedukondalu"/>
    <x v="0"/>
    <s v="ypanditula@hugedomains.com"/>
    <x v="0"/>
    <x v="0"/>
    <x v="0"/>
    <x v="0"/>
    <m/>
    <s v="UNSUCCESSFUL"/>
    <n v="0"/>
    <n v="2023"/>
    <n v="4"/>
    <s v="YEAR-Q4"/>
  </r>
  <r>
    <s v="TX00-02"/>
    <s v="Ponnan"/>
    <x v="1"/>
    <s v="pdelhi@yale.edu"/>
    <x v="1"/>
    <x v="1"/>
    <x v="1"/>
    <x v="0"/>
    <m/>
    <s v="UNSUCCESSFUL"/>
    <n v="0"/>
    <n v="2023"/>
    <n v="4"/>
    <s v="YEAR-Q4"/>
  </r>
  <r>
    <s v="TX00-03"/>
    <s v="Prerana"/>
    <x v="2"/>
    <s v="pnishita5@google.de"/>
    <x v="2"/>
    <x v="2"/>
    <x v="0"/>
    <x v="0"/>
    <n v="930"/>
    <s v="SUCCESSFUL"/>
    <n v="93"/>
    <n v="2023"/>
    <n v="4"/>
    <s v="YEAR-Q4"/>
  </r>
  <r>
    <s v="TX00-04"/>
    <s v="Subbarao"/>
    <x v="3"/>
    <s v="smalladi@gmpg.org"/>
    <x v="3"/>
    <x v="3"/>
    <x v="2"/>
    <x v="1"/>
    <m/>
    <s v="UNSUCCESSFUL"/>
    <n v="0"/>
    <n v="2023"/>
    <n v="4"/>
    <s v="YEAR-Q4"/>
  </r>
  <r>
    <s v="TX00-05"/>
    <s v="Sarayu"/>
    <x v="4"/>
    <s v="sragunathan2@nhs.uk"/>
    <x v="3"/>
    <x v="4"/>
    <x v="2"/>
    <x v="1"/>
    <m/>
    <s v="UNSUCCESSFUL"/>
    <n v="0"/>
    <n v="2023"/>
    <n v="4"/>
    <s v="YEAR-Q4"/>
  </r>
  <r>
    <s v="TX00-06"/>
    <s v="Vinanti"/>
    <x v="5"/>
    <s v="vchoudhari6@businessinsider.com"/>
    <x v="2"/>
    <x v="5"/>
    <x v="0"/>
    <x v="1"/>
    <n v="985"/>
    <s v="SUCCESSFUL"/>
    <n v="98.5"/>
    <n v="2023"/>
    <n v="4"/>
    <s v="YEAR-Q4"/>
  </r>
  <r>
    <s v="TX00-07"/>
    <s v="Parasuramudu"/>
    <x v="6"/>
    <s v="pjamakayala@hhs.gov"/>
    <x v="4"/>
    <x v="6"/>
    <x v="0"/>
    <x v="1"/>
    <n v="835"/>
    <s v="SUCCESSFUL"/>
    <n v="83.5"/>
    <n v="2023"/>
    <n v="4"/>
    <s v="YEAR-Q4"/>
  </r>
  <r>
    <s v="TX00-08"/>
    <s v="Fullara"/>
    <x v="7"/>
    <s v="fsushanti.mokate8@cisco.com"/>
    <x v="2"/>
    <x v="7"/>
    <x v="0"/>
    <x v="1"/>
    <n v="535"/>
    <s v="SUCCESSFUL"/>
    <n v="53.5"/>
    <n v="2023"/>
    <n v="4"/>
    <s v="YEAR-Q4"/>
  </r>
  <r>
    <s v="TX00-09"/>
    <s v="Hemavati"/>
    <x v="8"/>
    <s v="hmuthiah@theatlantic.com"/>
    <x v="2"/>
    <x v="8"/>
    <x v="2"/>
    <x v="1"/>
    <n v="455"/>
    <s v="SUCCESSFUL"/>
    <n v="45.5"/>
    <n v="2023"/>
    <n v="4"/>
    <s v="YEAR-Q4"/>
  </r>
  <r>
    <s v="TX00-10"/>
    <s v="Suman"/>
    <x v="9"/>
    <s v="skatte@flavors.me"/>
    <x v="2"/>
    <x v="9"/>
    <x v="0"/>
    <x v="1"/>
    <n v="500"/>
    <s v="SUCCESSFUL"/>
    <n v="50"/>
    <n v="2023"/>
    <n v="4"/>
    <s v="YEAR-Q4"/>
  </r>
  <r>
    <s v="TX00-11"/>
    <s v="Raghuveer"/>
    <x v="10"/>
    <s v="ryettugunna@reddit.com"/>
    <x v="5"/>
    <x v="10"/>
    <x v="0"/>
    <x v="1"/>
    <n v="390"/>
    <s v="SUCCESSFUL"/>
    <n v="39"/>
    <n v="2023"/>
    <n v="4"/>
    <s v="YEAR-Q4"/>
  </r>
  <r>
    <s v="TX00-12"/>
    <s v="Chitrasen"/>
    <x v="11"/>
    <s v="claul9@multiply.com"/>
    <x v="0"/>
    <x v="11"/>
    <x v="0"/>
    <x v="1"/>
    <n v="440"/>
    <s v="SUCCESSFUL"/>
    <n v="44"/>
    <n v="2023"/>
    <n v="4"/>
    <s v="YEAR-Q4"/>
  </r>
  <r>
    <s v="TX00-13"/>
    <s v="Indu"/>
    <x v="12"/>
    <s v="ivarada.sumedh@stumbleupon.com"/>
    <x v="1"/>
    <x v="12"/>
    <x v="2"/>
    <x v="2"/>
    <n v="585"/>
    <s v="SUCCESSFUL"/>
    <n v="58.5"/>
    <n v="2023"/>
    <n v="4"/>
    <s v="YEAR-Q4"/>
  </r>
  <r>
    <s v="TX00-14"/>
    <s v="Amlankusum"/>
    <x v="13"/>
    <s v="arajabhushan@yandex.ru"/>
    <x v="4"/>
    <x v="7"/>
    <x v="0"/>
    <x v="2"/>
    <n v="895"/>
    <s v="SUCCESSFUL"/>
    <n v="89.5"/>
    <n v="2023"/>
    <n v="4"/>
    <s v="YEAR-Q4"/>
  </r>
  <r>
    <s v="TX00-15"/>
    <s v="Narois"/>
    <x v="14"/>
    <s v="nmotiwala@oracle.com"/>
    <x v="6"/>
    <x v="13"/>
    <x v="3"/>
    <x v="2"/>
    <n v="980"/>
    <s v="SUCCESSFUL"/>
    <n v="98"/>
    <n v="2023"/>
    <n v="4"/>
    <s v="YEAR-Q4"/>
  </r>
  <r>
    <s v="TX00-16"/>
    <s v="Pratigya"/>
    <x v="15"/>
    <s v="prema@hubpages.com"/>
    <x v="7"/>
    <x v="14"/>
    <x v="0"/>
    <x v="3"/>
    <m/>
    <s v="UNSUCCESSFUL"/>
    <n v="0"/>
    <n v="2023"/>
    <n v="4"/>
    <s v="YEAR-Q4"/>
  </r>
  <r>
    <s v="TX00-17"/>
    <s v="Suman"/>
    <x v="9"/>
    <s v="skatte@flavors.me"/>
    <x v="2"/>
    <x v="13"/>
    <x v="0"/>
    <x v="3"/>
    <n v="765"/>
    <s v="SUCCESSFUL"/>
    <n v="76.5"/>
    <n v="2023"/>
    <n v="4"/>
    <s v="YEAR-Q4"/>
  </r>
  <r>
    <s v="TX00-18"/>
    <s v="Abhaya"/>
    <x v="16"/>
    <s v="apriyavardhan9@netvibes.com"/>
    <x v="5"/>
    <x v="15"/>
    <x v="3"/>
    <x v="3"/>
    <n v="1190"/>
    <s v="SUCCESSFUL"/>
    <n v="119"/>
    <n v="2023"/>
    <n v="4"/>
    <s v="YEAR-Q4"/>
  </r>
  <r>
    <s v="TX00-19"/>
    <s v="Baruna"/>
    <x v="17"/>
    <s v="bogale@gov.uk"/>
    <x v="8"/>
    <x v="16"/>
    <x v="1"/>
    <x v="3"/>
    <n v="845"/>
    <s v="SUCCESSFUL"/>
    <n v="84.5"/>
    <n v="2023"/>
    <n v="4"/>
    <s v="YEAR-Q4"/>
  </r>
  <r>
    <s v="TX00-20"/>
    <s v="Anjushri"/>
    <x v="18"/>
    <s v="achandiramani3@theatlantic.com"/>
    <x v="1"/>
    <x v="16"/>
    <x v="1"/>
    <x v="3"/>
    <n v="275"/>
    <s v="SUCCESSFUL"/>
    <n v="27.5"/>
    <n v="2023"/>
    <n v="4"/>
    <s v="YEAR-Q4"/>
  </r>
  <r>
    <s v="TX00-21"/>
    <s v="Mardav"/>
    <x v="19"/>
    <s v="mramaswami2@indiatimes.com"/>
    <x v="3"/>
    <x v="17"/>
    <x v="3"/>
    <x v="3"/>
    <n v="80"/>
    <s v="SUCCESSFUL"/>
    <n v="8"/>
    <n v="2023"/>
    <n v="4"/>
    <s v="YEAR-Q4"/>
  </r>
  <r>
    <s v="TX00-22"/>
    <s v="Madhumati"/>
    <x v="20"/>
    <s v="mgazala.soumitra4@domainmarket.com"/>
    <x v="5"/>
    <x v="18"/>
    <x v="0"/>
    <x v="3"/>
    <n v="35"/>
    <s v="SUCCESSFUL"/>
    <n v="3.5"/>
    <n v="2023"/>
    <n v="4"/>
    <s v="YEAR-Q4"/>
  </r>
  <r>
    <s v="TX00-23"/>
    <s v="Bhuvan"/>
    <x v="21"/>
    <s v="bpals@theatlantic.com"/>
    <x v="4"/>
    <x v="15"/>
    <x v="2"/>
    <x v="3"/>
    <n v="820"/>
    <s v="SUCCESSFUL"/>
    <n v="82"/>
    <n v="2023"/>
    <n v="4"/>
    <s v="YEAR-Q4"/>
  </r>
  <r>
    <s v="TX00-24"/>
    <s v="Parasuramudu"/>
    <x v="6"/>
    <s v="pjamakayala@hhs.gov"/>
    <x v="4"/>
    <x v="19"/>
    <x v="2"/>
    <x v="4"/>
    <m/>
    <s v="UNSUCCESSFUL"/>
    <n v="0"/>
    <n v="2023"/>
    <n v="4"/>
    <s v="YEAR-Q4"/>
  </r>
  <r>
    <s v="TX00-25"/>
    <s v="Raghuveer"/>
    <x v="10"/>
    <s v="ryettugunna@reddit.com"/>
    <x v="5"/>
    <x v="8"/>
    <x v="0"/>
    <x v="4"/>
    <m/>
    <s v="UNSUCCESSFUL"/>
    <n v="0"/>
    <n v="2023"/>
    <n v="4"/>
    <s v="YEAR-Q4"/>
  </r>
  <r>
    <s v="TX00-26"/>
    <s v="Lalit"/>
    <x v="22"/>
    <s v="lkothari@blogtalkradio.com"/>
    <x v="0"/>
    <x v="6"/>
    <x v="0"/>
    <x v="4"/>
    <m/>
    <s v="UNSUCCESSFUL"/>
    <n v="0"/>
    <n v="2023"/>
    <n v="4"/>
    <s v="YEAR-Q4"/>
  </r>
  <r>
    <s v="TX00-27"/>
    <s v="Chitrasen"/>
    <x v="11"/>
    <s v="claul9@multiply.com"/>
    <x v="0"/>
    <x v="7"/>
    <x v="2"/>
    <x v="4"/>
    <n v="95"/>
    <s v="SUCCESSFUL"/>
    <n v="9.5"/>
    <n v="2023"/>
    <n v="4"/>
    <s v="YEAR-Q4"/>
  </r>
  <r>
    <s v="TX00-28"/>
    <s v="Bhuvan"/>
    <x v="21"/>
    <s v="bpals@theatlantic.com"/>
    <x v="4"/>
    <x v="20"/>
    <x v="1"/>
    <x v="4"/>
    <n v="290"/>
    <s v="SUCCESSFUL"/>
    <n v="29"/>
    <n v="2023"/>
    <n v="4"/>
    <s v="YEAR-Q4"/>
  </r>
  <r>
    <s v="TX00-29"/>
    <s v="Kamalakshi"/>
    <x v="23"/>
    <s v="kmukundan7@netlog.com"/>
    <x v="9"/>
    <x v="21"/>
    <x v="2"/>
    <x v="5"/>
    <m/>
    <s v="UNSUCCESSFUL"/>
    <n v="0"/>
    <n v="2023"/>
    <n v="4"/>
    <s v="YEAR-Q4"/>
  </r>
  <r>
    <s v="TX00-30"/>
    <s v="Nazeer"/>
    <x v="24"/>
    <s v="nbasha.mustafa@prweb.com"/>
    <x v="0"/>
    <x v="22"/>
    <x v="0"/>
    <x v="5"/>
    <n v="1290"/>
    <s v="SUCCESSFUL"/>
    <n v="129"/>
    <n v="2023"/>
    <n v="4"/>
    <s v="YEAR-Q4"/>
  </r>
  <r>
    <s v="TX00-31"/>
    <s v="Deepit"/>
    <x v="25"/>
    <s v="dranjana@360.cn"/>
    <x v="8"/>
    <x v="23"/>
    <x v="0"/>
    <x v="5"/>
    <n v="390"/>
    <s v="SUCCESSFUL"/>
    <n v="39"/>
    <n v="2023"/>
    <n v="4"/>
    <s v="YEAR-Q4"/>
  </r>
  <r>
    <s v="TX00-32"/>
    <s v="Ilesh"/>
    <x v="26"/>
    <s v="idasgupta1@yolasite.com"/>
    <x v="9"/>
    <x v="24"/>
    <x v="1"/>
    <x v="5"/>
    <n v="385"/>
    <s v="SUCCESSFUL"/>
    <n v="38.5"/>
    <n v="2023"/>
    <n v="4"/>
    <s v="YEAR-Q4"/>
  </r>
  <r>
    <s v="TX00-33"/>
    <s v="Baruna"/>
    <x v="17"/>
    <s v="bogale@gov.uk"/>
    <x v="8"/>
    <x v="25"/>
    <x v="0"/>
    <x v="5"/>
    <n v="60"/>
    <s v="SUCCESSFUL"/>
    <n v="6"/>
    <n v="2023"/>
    <n v="4"/>
    <s v="YEAR-Q4"/>
  </r>
  <r>
    <s v="TX00-34"/>
    <s v="Jaipal"/>
    <x v="27"/>
    <s v="jpotanapudi7@usnews.com"/>
    <x v="6"/>
    <x v="26"/>
    <x v="1"/>
    <x v="5"/>
    <n v="1580"/>
    <s v="SUCCESSFUL"/>
    <n v="158"/>
    <n v="2023"/>
    <n v="4"/>
    <s v="YEAR-Q4"/>
  </r>
  <r>
    <s v="TX00-35"/>
    <s v="Sukhdev"/>
    <x v="28"/>
    <s v="snageshwar@ucla.edu"/>
    <x v="10"/>
    <x v="27"/>
    <x v="0"/>
    <x v="5"/>
    <n v="695"/>
    <s v="SUCCESSFUL"/>
    <n v="69.5"/>
    <n v="2023"/>
    <n v="4"/>
    <s v="YEAR-Q4"/>
  </r>
  <r>
    <s v="TX00-36"/>
    <s v="Deepit"/>
    <x v="25"/>
    <s v="dranjana@360.cn"/>
    <x v="8"/>
    <x v="28"/>
    <x v="0"/>
    <x v="5"/>
    <n v="940"/>
    <s v="SUCCESSFUL"/>
    <n v="94"/>
    <n v="2023"/>
    <n v="4"/>
    <s v="YEAR-Q4"/>
  </r>
  <r>
    <s v="TX00-37"/>
    <s v="Jagajeet"/>
    <x v="29"/>
    <s v="jviraj@nba.com"/>
    <x v="7"/>
    <x v="29"/>
    <x v="2"/>
    <x v="5"/>
    <n v="1730"/>
    <s v="SUCCESSFUL"/>
    <n v="173"/>
    <n v="2023"/>
    <n v="4"/>
    <s v="YEAR-Q4"/>
  </r>
  <r>
    <s v="TX00-38"/>
    <s v="Devrat"/>
    <x v="30"/>
    <s v="ddamarsingh@cam.ac.uk"/>
    <x v="1"/>
    <x v="30"/>
    <x v="0"/>
    <x v="6"/>
    <m/>
    <s v="UNSUCCESSFUL"/>
    <n v="0"/>
    <n v="2023"/>
    <n v="4"/>
    <s v="YEAR-Q4"/>
  </r>
  <r>
    <s v="TX00-39"/>
    <s v="Asija"/>
    <x v="31"/>
    <s v="apothireddy@psu.edu"/>
    <x v="4"/>
    <x v="8"/>
    <x v="0"/>
    <x v="6"/>
    <m/>
    <s v="UNSUCCESSFUL"/>
    <n v="0"/>
    <n v="2023"/>
    <n v="4"/>
    <s v="YEAR-Q4"/>
  </r>
  <r>
    <s v="TX00-40"/>
    <s v="Rushil"/>
    <x v="32"/>
    <s v="rkripa1@narod.ru"/>
    <x v="8"/>
    <x v="31"/>
    <x v="1"/>
    <x v="6"/>
    <n v="450"/>
    <s v="SUCCESSFUL"/>
    <n v="45"/>
    <n v="2023"/>
    <n v="4"/>
    <s v="YEAR-Q4"/>
  </r>
  <r>
    <s v="TX00-41"/>
    <s v="Karuna"/>
    <x v="33"/>
    <s v="kpashupathy3@netlog.com"/>
    <x v="3"/>
    <x v="27"/>
    <x v="1"/>
    <x v="6"/>
    <n v="35"/>
    <s v="SUCCESSFUL"/>
    <n v="3.5"/>
    <n v="2023"/>
    <n v="4"/>
    <s v="YEAR-Q4"/>
  </r>
  <r>
    <s v="TX00-42"/>
    <s v="Makshi"/>
    <x v="34"/>
    <s v="mvinutha6@samsung.com"/>
    <x v="7"/>
    <x v="32"/>
    <x v="0"/>
    <x v="6"/>
    <n v="90"/>
    <s v="SUCCESSFUL"/>
    <n v="9"/>
    <n v="2023"/>
    <n v="4"/>
    <s v="YEAR-Q4"/>
  </r>
  <r>
    <s v="TX00-43"/>
    <s v="Shulabh"/>
    <x v="35"/>
    <s v="squtub.sundaramoorthy@wikispaces.com"/>
    <x v="2"/>
    <x v="8"/>
    <x v="1"/>
    <x v="6"/>
    <n v="930"/>
    <s v="SUCCESSFUL"/>
    <n v="93"/>
    <n v="2023"/>
    <n v="4"/>
    <s v="YEAR-Q4"/>
  </r>
  <r>
    <s v="TX00-44"/>
    <s v="Bhuvan"/>
    <x v="21"/>
    <s v="bpals@theatlantic.com"/>
    <x v="4"/>
    <x v="33"/>
    <x v="0"/>
    <x v="6"/>
    <n v="990"/>
    <s v="SUCCESSFUL"/>
    <n v="99"/>
    <n v="2023"/>
    <n v="4"/>
    <s v="YEAR-Q4"/>
  </r>
  <r>
    <s v="TX00-45"/>
    <s v="Mardav"/>
    <x v="19"/>
    <s v="mramaswami2@indiatimes.com"/>
    <x v="3"/>
    <x v="13"/>
    <x v="1"/>
    <x v="7"/>
    <m/>
    <s v="UNSUCCESSFUL"/>
    <n v="0"/>
    <n v="2023"/>
    <n v="4"/>
    <s v="YEAR-Q4"/>
  </r>
  <r>
    <s v="TX00-46"/>
    <s v="Shevantilal"/>
    <x v="36"/>
    <s v="smuppala@stumbleupon.com"/>
    <x v="3"/>
    <x v="24"/>
    <x v="1"/>
    <x v="7"/>
    <m/>
    <s v="UNSUCCESSFUL"/>
    <n v="0"/>
    <n v="2023"/>
    <n v="4"/>
    <s v="YEAR-Q4"/>
  </r>
  <r>
    <s v="TX00-47"/>
    <s v="Mayur"/>
    <x v="37"/>
    <s v="mkousika4@typepad.com"/>
    <x v="11"/>
    <x v="34"/>
    <x v="0"/>
    <x v="7"/>
    <n v="20"/>
    <s v="SUCCESSFUL"/>
    <n v="2"/>
    <n v="2023"/>
    <n v="4"/>
    <s v="YEAR-Q4"/>
  </r>
  <r>
    <s v="TX00-48"/>
    <s v="Chandana"/>
    <x v="38"/>
    <s v="csannidhi.surnilla@nydailynews.com"/>
    <x v="7"/>
    <x v="35"/>
    <x v="1"/>
    <x v="7"/>
    <n v="890"/>
    <s v="SUCCESSFUL"/>
    <n v="89"/>
    <n v="2023"/>
    <n v="4"/>
    <s v="YEAR-Q4"/>
  </r>
  <r>
    <s v="TX00-49"/>
    <s v="Rupak"/>
    <x v="39"/>
    <s v="rmehra@1und1.de"/>
    <x v="3"/>
    <x v="36"/>
    <x v="2"/>
    <x v="7"/>
    <n v="915"/>
    <s v="SUCCESSFUL"/>
    <n v="91.5"/>
    <n v="2023"/>
    <n v="4"/>
    <s v="YEAR-Q4"/>
  </r>
  <r>
    <s v="TX00-50"/>
    <s v="Vasavi"/>
    <x v="40"/>
    <s v="vveeravasarapu4@ibm.com"/>
    <x v="12"/>
    <x v="37"/>
    <x v="1"/>
    <x v="7"/>
    <n v="365"/>
    <s v="SUCCESSFUL"/>
    <n v="36.5"/>
    <n v="2023"/>
    <n v="4"/>
    <s v="YEAR-Q4"/>
  </r>
  <r>
    <s v="TX00-51"/>
    <s v="Lalitchandra"/>
    <x v="41"/>
    <s v="lvadali@alibaba.com"/>
    <x v="5"/>
    <x v="38"/>
    <x v="0"/>
    <x v="7"/>
    <n v="445"/>
    <s v="SUCCESSFUL"/>
    <n v="44.5"/>
    <n v="2023"/>
    <n v="4"/>
    <s v="YEAR-Q4"/>
  </r>
  <r>
    <s v="TX00-52"/>
    <s v="Sawini"/>
    <x v="42"/>
    <s v="schandan@dot.gov"/>
    <x v="1"/>
    <x v="10"/>
    <x v="0"/>
    <x v="8"/>
    <n v="160"/>
    <s v="SUCCESSFUL"/>
    <n v="16"/>
    <n v="2023"/>
    <n v="4"/>
    <s v="YEAR-Q4"/>
  </r>
  <r>
    <s v="TX00-53"/>
    <s v="Deepit"/>
    <x v="25"/>
    <s v="dranjana@360.cn"/>
    <x v="8"/>
    <x v="5"/>
    <x v="0"/>
    <x v="9"/>
    <m/>
    <s v="UNSUCCESSFUL"/>
    <n v="0"/>
    <n v="2023"/>
    <n v="4"/>
    <s v="YEAR-Q4"/>
  </r>
  <r>
    <s v="TX00-54"/>
    <s v="Mardav"/>
    <x v="19"/>
    <s v="mramaswami2@indiatimes.com"/>
    <x v="3"/>
    <x v="26"/>
    <x v="1"/>
    <x v="9"/>
    <n v="195"/>
    <s v="SUCCESSFUL"/>
    <n v="19.5"/>
    <n v="2023"/>
    <n v="4"/>
    <s v="YEAR-Q4"/>
  </r>
  <r>
    <s v="TX00-55"/>
    <s v="Geena"/>
    <x v="43"/>
    <s v="graghavanpillai6@g.co"/>
    <x v="3"/>
    <x v="18"/>
    <x v="0"/>
    <x v="9"/>
    <n v="1000"/>
    <s v="SUCCESSFUL"/>
    <n v="100"/>
    <n v="2023"/>
    <n v="4"/>
    <s v="YEAR-Q4"/>
  </r>
  <r>
    <s v="TX00-56"/>
    <s v="Gopal"/>
    <x v="44"/>
    <s v="gvenkata@flavors.me"/>
    <x v="4"/>
    <x v="39"/>
    <x v="1"/>
    <x v="10"/>
    <m/>
    <s v="UNSUCCESSFUL"/>
    <n v="0"/>
    <n v="2023"/>
    <n v="4"/>
    <s v="YEAR-Q4"/>
  </r>
  <r>
    <s v="TX00-57"/>
    <s v="Kantimoy"/>
    <x v="45"/>
    <s v="kpritish5@jigsy.com"/>
    <x v="12"/>
    <x v="10"/>
    <x v="0"/>
    <x v="10"/>
    <m/>
    <s v="UNSUCCESSFUL"/>
    <n v="0"/>
    <n v="2023"/>
    <n v="4"/>
    <s v="YEAR-Q4"/>
  </r>
  <r>
    <s v="TX00-58"/>
    <s v="Sravanthi"/>
    <x v="46"/>
    <s v="schalaki@artisteer.com"/>
    <x v="2"/>
    <x v="40"/>
    <x v="0"/>
    <x v="10"/>
    <m/>
    <s v="UNSUCCESSFUL"/>
    <n v="0"/>
    <n v="2023"/>
    <n v="4"/>
    <s v="YEAR-Q4"/>
  </r>
  <r>
    <s v="TX00-59"/>
    <s v="Sreenivasa"/>
    <x v="47"/>
    <s v="snaik.gudiwada3@indiatimes.com"/>
    <x v="3"/>
    <x v="5"/>
    <x v="0"/>
    <x v="10"/>
    <n v="185"/>
    <s v="SUCCESSFUL"/>
    <n v="18.5"/>
    <n v="2023"/>
    <n v="4"/>
    <s v="YEAR-Q4"/>
  </r>
  <r>
    <s v="TX00-60"/>
    <s v="Venkat"/>
    <x v="48"/>
    <s v="vkodi4@reference.com"/>
    <x v="13"/>
    <x v="7"/>
    <x v="0"/>
    <x v="10"/>
    <n v="545"/>
    <s v="SUCCESSFUL"/>
    <n v="54.5"/>
    <n v="2023"/>
    <n v="4"/>
    <s v="YEAR-Q4"/>
  </r>
  <r>
    <s v="TX00-61"/>
    <s v="Asija"/>
    <x v="31"/>
    <s v="apothireddy@psu.edu"/>
    <x v="4"/>
    <x v="34"/>
    <x v="0"/>
    <x v="10"/>
    <n v="1095"/>
    <s v="SUCCESSFUL"/>
    <n v="109.5"/>
    <n v="2023"/>
    <n v="4"/>
    <s v="YEAR-Q4"/>
  </r>
  <r>
    <s v="TX00-62"/>
    <s v="Kaishori"/>
    <x v="49"/>
    <s v="kharathi.kateel@home.pl"/>
    <x v="4"/>
    <x v="6"/>
    <x v="2"/>
    <x v="10"/>
    <n v="570"/>
    <s v="SUCCESSFUL"/>
    <n v="57"/>
    <n v="2023"/>
    <n v="4"/>
    <s v="YEAR-Q4"/>
  </r>
  <r>
    <s v="TX00-63"/>
    <s v="Gumwant"/>
    <x v="50"/>
    <s v="gveera9@tuttocitta.it"/>
    <x v="4"/>
    <x v="15"/>
    <x v="2"/>
    <x v="10"/>
    <n v="1240"/>
    <s v="SUCCESSFUL"/>
    <n v="124"/>
    <n v="2023"/>
    <n v="4"/>
    <s v="YEAR-Q4"/>
  </r>
  <r>
    <s v="TX00-64"/>
    <s v="Upendra"/>
    <x v="51"/>
    <s v="uswati@naver.com"/>
    <x v="8"/>
    <x v="41"/>
    <x v="0"/>
    <x v="10"/>
    <n v="25"/>
    <s v="SUCCESSFUL"/>
    <n v="2.5"/>
    <n v="2023"/>
    <n v="4"/>
    <s v="YEAR-Q4"/>
  </r>
  <r>
    <s v="TX00-65"/>
    <s v="Sahas"/>
    <x v="52"/>
    <s v="ssanabhi.shrikant3@ted.com"/>
    <x v="0"/>
    <x v="20"/>
    <x v="1"/>
    <x v="10"/>
    <n v="1620"/>
    <s v="SUCCESSFUL"/>
    <n v="162"/>
    <n v="2023"/>
    <n v="4"/>
    <s v="YEAR-Q4"/>
  </r>
  <r>
    <s v="TX00-66"/>
    <s v="Mahindra"/>
    <x v="53"/>
    <s v="msreedharan1@tinypic.com"/>
    <x v="0"/>
    <x v="10"/>
    <x v="0"/>
    <x v="11"/>
    <n v="515"/>
    <s v="SUCCESSFUL"/>
    <n v="51.5"/>
    <n v="2023"/>
    <n v="4"/>
    <s v="YEAR-Q4"/>
  </r>
  <r>
    <s v="TX00-67"/>
    <s v="Raghuveer"/>
    <x v="10"/>
    <s v="ryettugunna@reddit.com"/>
    <x v="5"/>
    <x v="38"/>
    <x v="2"/>
    <x v="11"/>
    <n v="60"/>
    <s v="SUCCESSFUL"/>
    <n v="6"/>
    <n v="2023"/>
    <n v="4"/>
    <s v="YEAR-Q4"/>
  </r>
  <r>
    <s v="TX00-68"/>
    <s v="Devrat"/>
    <x v="30"/>
    <s v="ddamarsingh@cam.ac.uk"/>
    <x v="1"/>
    <x v="1"/>
    <x v="0"/>
    <x v="11"/>
    <n v="20"/>
    <s v="SUCCESSFUL"/>
    <n v="2"/>
    <n v="2023"/>
    <n v="4"/>
    <s v="YEAR-Q4"/>
  </r>
  <r>
    <s v="TX00-69"/>
    <s v="Chandana"/>
    <x v="38"/>
    <s v="csannidhi.surnilla@nydailynews.com"/>
    <x v="7"/>
    <x v="24"/>
    <x v="0"/>
    <x v="11"/>
    <n v="565"/>
    <s v="SUCCESSFUL"/>
    <n v="56.5"/>
    <n v="2023"/>
    <n v="4"/>
    <s v="YEAR-Q4"/>
  </r>
  <r>
    <s v="TX00-70"/>
    <s v="Suman"/>
    <x v="9"/>
    <s v="skatte@flavors.me"/>
    <x v="2"/>
    <x v="13"/>
    <x v="3"/>
    <x v="12"/>
    <m/>
    <s v="UNSUCCESSFUL"/>
    <n v="0"/>
    <n v="2023"/>
    <n v="4"/>
    <s v="YEAR-Q4"/>
  </r>
  <r>
    <s v="TX00-71"/>
    <s v="Pragya"/>
    <x v="54"/>
    <s v="pnilufar4@comsenz.com"/>
    <x v="4"/>
    <x v="3"/>
    <x v="2"/>
    <x v="12"/>
    <n v="940"/>
    <s v="SUCCESSFUL"/>
    <n v="94"/>
    <n v="2023"/>
    <n v="4"/>
    <s v="YEAR-Q4"/>
  </r>
  <r>
    <s v="TX00-72"/>
    <s v="Deepit"/>
    <x v="25"/>
    <s v="dranjana@360.cn"/>
    <x v="8"/>
    <x v="42"/>
    <x v="2"/>
    <x v="12"/>
    <n v="1000"/>
    <s v="SUCCESSFUL"/>
    <n v="100"/>
    <n v="2023"/>
    <n v="4"/>
    <s v="YEAR-Q4"/>
  </r>
  <r>
    <s v="TX00-73"/>
    <s v="Anjushri"/>
    <x v="18"/>
    <s v="achandiramani3@theatlantic.com"/>
    <x v="1"/>
    <x v="43"/>
    <x v="1"/>
    <x v="12"/>
    <n v="175"/>
    <s v="SUCCESSFUL"/>
    <n v="17.5"/>
    <n v="2023"/>
    <n v="4"/>
    <s v="YEAR-Q4"/>
  </r>
  <r>
    <s v="TX00-74"/>
    <s v="Anjushri"/>
    <x v="18"/>
    <s v="achandiramani3@theatlantic.com"/>
    <x v="1"/>
    <x v="19"/>
    <x v="0"/>
    <x v="13"/>
    <m/>
    <s v="UNSUCCESSFUL"/>
    <n v="0"/>
    <n v="2023"/>
    <n v="4"/>
    <s v="YEAR-Q4"/>
  </r>
  <r>
    <s v="TX00-75"/>
    <s v="Sukhdev"/>
    <x v="28"/>
    <s v="snageshwar@ucla.edu"/>
    <x v="10"/>
    <x v="44"/>
    <x v="2"/>
    <x v="13"/>
    <m/>
    <s v="UNSUCCESSFUL"/>
    <n v="0"/>
    <n v="2023"/>
    <n v="4"/>
    <s v="YEAR-Q4"/>
  </r>
  <r>
    <s v="TX00-76"/>
    <s v="Sahas"/>
    <x v="52"/>
    <s v="ssanabhi.shrikant3@ted.com"/>
    <x v="0"/>
    <x v="36"/>
    <x v="1"/>
    <x v="13"/>
    <n v="755"/>
    <s v="SUCCESSFUL"/>
    <n v="75.5"/>
    <n v="2023"/>
    <n v="4"/>
    <s v="YEAR-Q4"/>
  </r>
  <r>
    <s v="TX00-77"/>
    <s v="Sameer"/>
    <x v="55"/>
    <s v="sshashank.sapra@oaic.gov.au"/>
    <x v="0"/>
    <x v="36"/>
    <x v="2"/>
    <x v="13"/>
    <n v="1415"/>
    <s v="SUCCESSFUL"/>
    <n v="141.5"/>
    <n v="2023"/>
    <n v="4"/>
    <s v="YEAR-Q4"/>
  </r>
  <r>
    <s v="TX00-78"/>
    <s v="Mahindra"/>
    <x v="53"/>
    <s v="msreedharan1@tinypic.com"/>
    <x v="0"/>
    <x v="34"/>
    <x v="0"/>
    <x v="13"/>
    <n v="780"/>
    <s v="SUCCESSFUL"/>
    <n v="78"/>
    <n v="2023"/>
    <n v="4"/>
    <s v="YEAR-Q4"/>
  </r>
  <r>
    <s v="TX00-79"/>
    <s v="Shattesh"/>
    <x v="56"/>
    <s v="sutpat1@github.com"/>
    <x v="9"/>
    <x v="26"/>
    <x v="2"/>
    <x v="13"/>
    <n v="855"/>
    <s v="SUCCESSFUL"/>
    <n v="85.5"/>
    <n v="2023"/>
    <n v="4"/>
    <s v="YEAR-Q4"/>
  </r>
  <r>
    <s v="TX00-80"/>
    <s v="Amal"/>
    <x v="57"/>
    <s v="animesh@spotify.com"/>
    <x v="4"/>
    <x v="31"/>
    <x v="0"/>
    <x v="13"/>
    <n v="605"/>
    <s v="SUCCESSFUL"/>
    <n v="60.5"/>
    <n v="2023"/>
    <n v="4"/>
    <s v="YEAR-Q4"/>
  </r>
  <r>
    <s v="TX00-81"/>
    <s v="Duran"/>
    <x v="58"/>
    <s v="dappala@elegantthemes.com"/>
    <x v="3"/>
    <x v="2"/>
    <x v="1"/>
    <x v="14"/>
    <m/>
    <s v="UNSUCCESSFUL"/>
    <n v="0"/>
    <n v="2023"/>
    <n v="4"/>
    <s v="YEAR-Q4"/>
  </r>
  <r>
    <s v="TX00-82"/>
    <s v="Lalit"/>
    <x v="22"/>
    <s v="lkothari@blogtalkradio.com"/>
    <x v="0"/>
    <x v="45"/>
    <x v="1"/>
    <x v="14"/>
    <m/>
    <s v="UNSUCCESSFUL"/>
    <n v="0"/>
    <n v="2023"/>
    <n v="4"/>
    <s v="YEAR-Q4"/>
  </r>
  <r>
    <s v="TX00-83"/>
    <s v="Mardav"/>
    <x v="19"/>
    <s v="mramaswami2@indiatimes.com"/>
    <x v="3"/>
    <x v="22"/>
    <x v="2"/>
    <x v="14"/>
    <n v="475"/>
    <s v="SUCCESSFUL"/>
    <n v="47.5"/>
    <n v="2023"/>
    <n v="4"/>
    <s v="YEAR-Q4"/>
  </r>
  <r>
    <s v="TX00-84"/>
    <s v="Parasuramudu"/>
    <x v="6"/>
    <s v="pjamakayala@hhs.gov"/>
    <x v="4"/>
    <x v="38"/>
    <x v="0"/>
    <x v="14"/>
    <n v="405"/>
    <s v="SUCCESSFUL"/>
    <n v="40.5"/>
    <n v="2023"/>
    <n v="4"/>
    <s v="YEAR-Q4"/>
  </r>
  <r>
    <s v="TX00-85"/>
    <s v="Lalit"/>
    <x v="22"/>
    <s v="lkothari@blogtalkradio.com"/>
    <x v="0"/>
    <x v="36"/>
    <x v="2"/>
    <x v="14"/>
    <n v="1200"/>
    <s v="SUCCESSFUL"/>
    <n v="120"/>
    <n v="2023"/>
    <n v="4"/>
    <s v="YEAR-Q4"/>
  </r>
  <r>
    <s v="TX00-86"/>
    <s v="Sarojini"/>
    <x v="59"/>
    <s v="snaueshwara@netscape.com"/>
    <x v="3"/>
    <x v="41"/>
    <x v="1"/>
    <x v="14"/>
    <n v="425"/>
    <s v="SUCCESSFUL"/>
    <n v="42.5"/>
    <n v="2023"/>
    <n v="4"/>
    <s v="YEAR-Q4"/>
  </r>
  <r>
    <s v="TX00-87"/>
    <s v="Sahas"/>
    <x v="52"/>
    <s v="ssanabhi.shrikant3@ted.com"/>
    <x v="0"/>
    <x v="41"/>
    <x v="0"/>
    <x v="14"/>
    <n v="1230"/>
    <s v="SUCCESSFUL"/>
    <n v="123"/>
    <n v="2023"/>
    <n v="4"/>
    <s v="YEAR-Q4"/>
  </r>
  <r>
    <s v="TX00-88"/>
    <s v="Parasuramudu"/>
    <x v="6"/>
    <s v="pjamakayala@hhs.gov"/>
    <x v="4"/>
    <x v="45"/>
    <x v="1"/>
    <x v="14"/>
    <n v="880"/>
    <s v="SUCCESSFUL"/>
    <n v="88"/>
    <n v="2023"/>
    <n v="4"/>
    <s v="YEAR-Q4"/>
  </r>
  <r>
    <s v="TX00-89"/>
    <s v="Devasree"/>
    <x v="60"/>
    <s v="dfullara.saurin3@prnewswire.com"/>
    <x v="8"/>
    <x v="45"/>
    <x v="0"/>
    <x v="15"/>
    <m/>
    <s v="UNSUCCESSFUL"/>
    <n v="0"/>
    <n v="2023"/>
    <n v="4"/>
    <s v="YEAR-Q4"/>
  </r>
  <r>
    <s v="TX00-90"/>
    <s v="Sahas"/>
    <x v="52"/>
    <s v="ssanabhi.shrikant3@ted.com"/>
    <x v="0"/>
    <x v="41"/>
    <x v="1"/>
    <x v="15"/>
    <m/>
    <s v="UNSUCCESSFUL"/>
    <n v="0"/>
    <n v="2023"/>
    <n v="4"/>
    <s v="YEAR-Q4"/>
  </r>
  <r>
    <s v="TX00-91"/>
    <s v="Mardav"/>
    <x v="19"/>
    <s v="mramaswami2@indiatimes.com"/>
    <x v="3"/>
    <x v="28"/>
    <x v="0"/>
    <x v="15"/>
    <m/>
    <s v="UNSUCCESSFUL"/>
    <n v="0"/>
    <n v="2023"/>
    <n v="4"/>
    <s v="YEAR-Q4"/>
  </r>
  <r>
    <s v="TX00-92"/>
    <s v="Venkat"/>
    <x v="48"/>
    <s v="vkodi4@reference.com"/>
    <x v="13"/>
    <x v="5"/>
    <x v="0"/>
    <x v="15"/>
    <m/>
    <s v="UNSUCCESSFUL"/>
    <n v="0"/>
    <n v="2023"/>
    <n v="4"/>
    <s v="YEAR-Q4"/>
  </r>
  <r>
    <s v="TX00-93"/>
    <s v="Shulabh"/>
    <x v="35"/>
    <s v="squtub.sundaramoorthy@wikispaces.com"/>
    <x v="2"/>
    <x v="46"/>
    <x v="1"/>
    <x v="15"/>
    <n v="1100"/>
    <s v="SUCCESSFUL"/>
    <n v="110"/>
    <n v="2023"/>
    <n v="4"/>
    <s v="YEAR-Q4"/>
  </r>
  <r>
    <s v="TX00-94"/>
    <s v="Sarayu"/>
    <x v="4"/>
    <s v="sragunathan2@nhs.uk"/>
    <x v="3"/>
    <x v="47"/>
    <x v="1"/>
    <x v="15"/>
    <n v="815"/>
    <s v="SUCCESSFUL"/>
    <n v="81.5"/>
    <n v="2023"/>
    <n v="4"/>
    <s v="YEAR-Q4"/>
  </r>
  <r>
    <s v="TX00-95"/>
    <s v="Kaishori"/>
    <x v="49"/>
    <s v="kharathi.kateel@home.pl"/>
    <x v="4"/>
    <x v="24"/>
    <x v="2"/>
    <x v="16"/>
    <n v="1350"/>
    <s v="SUCCESSFUL"/>
    <n v="135"/>
    <n v="2023"/>
    <n v="4"/>
    <s v="YEAR-Q4"/>
  </r>
  <r>
    <s v="TX00-96"/>
    <s v="Duran"/>
    <x v="58"/>
    <s v="dappala@elegantthemes.com"/>
    <x v="3"/>
    <x v="27"/>
    <x v="2"/>
    <x v="16"/>
    <n v="990"/>
    <s v="SUCCESSFUL"/>
    <n v="99"/>
    <n v="2023"/>
    <n v="4"/>
    <s v="YEAR-Q4"/>
  </r>
  <r>
    <s v="TX00-97"/>
    <s v="Kantimoy"/>
    <x v="45"/>
    <s v="kpritish5@jigsy.com"/>
    <x v="12"/>
    <x v="27"/>
    <x v="1"/>
    <x v="16"/>
    <n v="735"/>
    <s v="SUCCESSFUL"/>
    <n v="73.5"/>
    <n v="2023"/>
    <n v="4"/>
    <s v="YEAR-Q4"/>
  </r>
  <r>
    <s v="TX00-98"/>
    <s v="Jaishree"/>
    <x v="61"/>
    <s v="jatasi.yavatkar7@theglobeandmail.com"/>
    <x v="2"/>
    <x v="30"/>
    <x v="0"/>
    <x v="17"/>
    <n v="640"/>
    <s v="SUCCESSFUL"/>
    <n v="64"/>
    <n v="2023"/>
    <n v="4"/>
    <s v="YEAR-Q4"/>
  </r>
  <r>
    <s v="TX00-99"/>
    <s v="Kantimoy"/>
    <x v="45"/>
    <s v="kpritish5@jigsy.com"/>
    <x v="12"/>
    <x v="16"/>
    <x v="1"/>
    <x v="17"/>
    <n v="525"/>
    <s v="SUCCESSFUL"/>
    <n v="52.5"/>
    <n v="2023"/>
    <n v="4"/>
    <s v="YEAR-Q4"/>
  </r>
  <r>
    <s v="TX01-00"/>
    <s v="Pragya"/>
    <x v="54"/>
    <s v="pnilufar4@comsenz.com"/>
    <x v="4"/>
    <x v="37"/>
    <x v="0"/>
    <x v="18"/>
    <m/>
    <s v="UNSUCCESSFUL"/>
    <n v="0"/>
    <n v="2023"/>
    <n v="4"/>
    <s v="YEAR-Q4"/>
  </r>
  <r>
    <s v="TX01-01"/>
    <s v="Rameshwari"/>
    <x v="62"/>
    <s v="rchikodi6@histats.com"/>
    <x v="7"/>
    <x v="48"/>
    <x v="2"/>
    <x v="18"/>
    <n v="1085"/>
    <s v="SUCCESSFUL"/>
    <n v="108.5"/>
    <n v="2023"/>
    <n v="4"/>
    <s v="YEAR-Q4"/>
  </r>
  <r>
    <s v="TX01-02"/>
    <s v="Vasu"/>
    <x v="63"/>
    <s v="vnandin@zimbio.com"/>
    <x v="0"/>
    <x v="3"/>
    <x v="0"/>
    <x v="18"/>
    <n v="1945"/>
    <s v="SUCCESSFUL"/>
    <n v="194.5"/>
    <n v="2023"/>
    <n v="4"/>
    <s v="YEAR-Q4"/>
  </r>
  <r>
    <s v="TX01-03"/>
    <s v="Ilesh"/>
    <x v="26"/>
    <s v="idasgupta1@yolasite.com"/>
    <x v="9"/>
    <x v="7"/>
    <x v="0"/>
    <x v="18"/>
    <n v="495"/>
    <s v="SUCCESSFUL"/>
    <n v="49.5"/>
    <n v="2023"/>
    <n v="4"/>
    <s v="YEAR-Q4"/>
  </r>
  <r>
    <s v="TX01-04"/>
    <s v="Oorjit"/>
    <x v="64"/>
    <s v="onandanavanam@ustream.tv"/>
    <x v="1"/>
    <x v="15"/>
    <x v="0"/>
    <x v="18"/>
    <n v="755"/>
    <s v="SUCCESSFUL"/>
    <n v="75.5"/>
    <n v="2023"/>
    <n v="4"/>
    <s v="YEAR-Q4"/>
  </r>
  <r>
    <s v="TX01-05"/>
    <s v="Shulabh"/>
    <x v="35"/>
    <s v="squtub.sundaramoorthy@wikispaces.com"/>
    <x v="2"/>
    <x v="36"/>
    <x v="0"/>
    <x v="18"/>
    <n v="1645"/>
    <s v="SUCCESSFUL"/>
    <n v="164.5"/>
    <n v="2023"/>
    <n v="4"/>
    <s v="YEAR-Q4"/>
  </r>
  <r>
    <s v="TX01-06"/>
    <s v="Madhumati"/>
    <x v="20"/>
    <s v="mgazala.soumitra4@domainmarket.com"/>
    <x v="5"/>
    <x v="44"/>
    <x v="1"/>
    <x v="19"/>
    <m/>
    <s v="UNSUCCESSFUL"/>
    <n v="0"/>
    <n v="2023"/>
    <n v="4"/>
    <s v="YEAR-Q4"/>
  </r>
  <r>
    <s v="TX01-07"/>
    <s v="Tarala"/>
    <x v="65"/>
    <s v="tvishaal@mozilla.org"/>
    <x v="1"/>
    <x v="49"/>
    <x v="0"/>
    <x v="19"/>
    <n v="70"/>
    <s v="SUCCESSFUL"/>
    <n v="7"/>
    <n v="2023"/>
    <n v="4"/>
    <s v="YEAR-Q4"/>
  </r>
  <r>
    <s v="TX01-08"/>
    <s v="Shubhra"/>
    <x v="66"/>
    <s v="spotla1@1688.com"/>
    <x v="3"/>
    <x v="20"/>
    <x v="0"/>
    <x v="19"/>
    <n v="435"/>
    <s v="SUCCESSFUL"/>
    <n v="43.5"/>
    <n v="2023"/>
    <n v="4"/>
    <s v="YEAR-Q4"/>
  </r>
  <r>
    <s v="TX01-09"/>
    <s v="Yedukondalu"/>
    <x v="0"/>
    <s v="ypanditula@hugedomains.com"/>
    <x v="0"/>
    <x v="10"/>
    <x v="0"/>
    <x v="19"/>
    <n v="480"/>
    <s v="SUCCESSFUL"/>
    <n v="48"/>
    <n v="2023"/>
    <n v="4"/>
    <s v="YEAR-Q4"/>
  </r>
  <r>
    <s v="TX01-10"/>
    <s v="Kulbhushan"/>
    <x v="67"/>
    <s v="kmoorthy6@cmu.edu"/>
    <x v="8"/>
    <x v="24"/>
    <x v="1"/>
    <x v="19"/>
    <n v="135"/>
    <s v="SUCCESSFUL"/>
    <n v="13.5"/>
    <n v="2023"/>
    <n v="4"/>
    <s v="YEAR-Q4"/>
  </r>
  <r>
    <s v="TX01-11"/>
    <s v="Kevalkumar"/>
    <x v="68"/>
    <s v="ksolanki5@who.int"/>
    <x v="2"/>
    <x v="31"/>
    <x v="2"/>
    <x v="19"/>
    <n v="1380"/>
    <s v="SUCCESSFUL"/>
    <n v="138"/>
    <n v="2023"/>
    <n v="4"/>
    <s v="YEAR-Q4"/>
  </r>
  <r>
    <s v="TX01-12"/>
    <s v="Mahindra"/>
    <x v="53"/>
    <s v="msreedharan1@tinypic.com"/>
    <x v="0"/>
    <x v="8"/>
    <x v="0"/>
    <x v="19"/>
    <n v="415"/>
    <s v="SUCCESSFUL"/>
    <n v="41.5"/>
    <n v="2023"/>
    <n v="4"/>
    <s v="YEAR-Q4"/>
  </r>
  <r>
    <s v="TX01-13"/>
    <s v="Sahas"/>
    <x v="52"/>
    <s v="ssanabhi.shrikant3@ted.com"/>
    <x v="0"/>
    <x v="10"/>
    <x v="0"/>
    <x v="19"/>
    <n v="325"/>
    <s v="SUCCESSFUL"/>
    <n v="32.5"/>
    <n v="2023"/>
    <n v="4"/>
    <s v="YEAR-Q4"/>
  </r>
  <r>
    <s v="TX01-14"/>
    <s v="Kamalakshi"/>
    <x v="23"/>
    <s v="kmukundan7@netlog.com"/>
    <x v="9"/>
    <x v="4"/>
    <x v="1"/>
    <x v="20"/>
    <n v="370"/>
    <s v="SUCCESSFUL"/>
    <n v="37"/>
    <n v="2023"/>
    <n v="4"/>
    <s v="YEAR-Q4"/>
  </r>
  <r>
    <s v="TX01-15"/>
    <s v="Ayog"/>
    <x v="69"/>
    <s v="achakrabarti@elegantthemes.com"/>
    <x v="5"/>
    <x v="19"/>
    <x v="2"/>
    <x v="20"/>
    <n v="775"/>
    <s v="SUCCESSFUL"/>
    <n v="77.5"/>
    <n v="2023"/>
    <n v="4"/>
    <s v="YEAR-Q4"/>
  </r>
  <r>
    <s v="TX01-16"/>
    <s v="Sameer"/>
    <x v="55"/>
    <s v="sshashank.sapra@oaic.gov.au"/>
    <x v="0"/>
    <x v="31"/>
    <x v="0"/>
    <x v="20"/>
    <n v="1315"/>
    <s v="SUCCESSFUL"/>
    <n v="131.5"/>
    <n v="2023"/>
    <n v="4"/>
    <s v="YEAR-Q4"/>
  </r>
  <r>
    <s v="TX01-17"/>
    <s v="Rameshwari"/>
    <x v="62"/>
    <s v="rchikodi6@histats.com"/>
    <x v="7"/>
    <x v="50"/>
    <x v="2"/>
    <x v="20"/>
    <n v="1720"/>
    <s v="SUCCESSFUL"/>
    <n v="172"/>
    <n v="2023"/>
    <n v="4"/>
    <s v="YEAR-Q4"/>
  </r>
  <r>
    <s v="TX01-18"/>
    <s v="Venkat"/>
    <x v="48"/>
    <s v="vkodi4@reference.com"/>
    <x v="13"/>
    <x v="48"/>
    <x v="0"/>
    <x v="21"/>
    <m/>
    <s v="UNSUCCESSFUL"/>
    <n v="0"/>
    <n v="2023"/>
    <n v="4"/>
    <s v="YEAR-Q4"/>
  </r>
  <r>
    <s v="TX01-19"/>
    <s v="Chandana"/>
    <x v="38"/>
    <s v="csannidhi.surnilla@nydailynews.com"/>
    <x v="7"/>
    <x v="45"/>
    <x v="1"/>
    <x v="21"/>
    <n v="170"/>
    <s v="SUCCESSFUL"/>
    <n v="17"/>
    <n v="2023"/>
    <n v="4"/>
    <s v="YEAR-Q4"/>
  </r>
  <r>
    <s v="TX01-20"/>
    <s v="Subbarao"/>
    <x v="3"/>
    <s v="smalladi@gmpg.org"/>
    <x v="3"/>
    <x v="7"/>
    <x v="1"/>
    <x v="22"/>
    <m/>
    <s v="UNSUCCESSFUL"/>
    <n v="0"/>
    <n v="2023"/>
    <n v="4"/>
    <s v="YEAR-Q4"/>
  </r>
  <r>
    <s v="TX01-21"/>
    <s v="Ilesh"/>
    <x v="26"/>
    <s v="idasgupta1@yolasite.com"/>
    <x v="9"/>
    <x v="34"/>
    <x v="1"/>
    <x v="22"/>
    <n v="395"/>
    <s v="SUCCESSFUL"/>
    <n v="39.5"/>
    <n v="2023"/>
    <n v="4"/>
    <s v="YEAR-Q4"/>
  </r>
  <r>
    <s v="TX01-22"/>
    <s v="Madhumati"/>
    <x v="20"/>
    <s v="mgazala.soumitra4@domainmarket.com"/>
    <x v="5"/>
    <x v="35"/>
    <x v="1"/>
    <x v="22"/>
    <n v="1030"/>
    <s v="SUCCESSFUL"/>
    <n v="103"/>
    <n v="2023"/>
    <n v="4"/>
    <s v="YEAR-Q4"/>
  </r>
  <r>
    <s v="TX01-23"/>
    <s v="Pratigya"/>
    <x v="15"/>
    <s v="prema@hubpages.com"/>
    <x v="7"/>
    <x v="13"/>
    <x v="0"/>
    <x v="22"/>
    <n v="1235"/>
    <s v="SUCCESSFUL"/>
    <n v="123.5"/>
    <n v="2023"/>
    <n v="4"/>
    <s v="YEAR-Q4"/>
  </r>
  <r>
    <s v="TX01-24"/>
    <s v="Lalitchandra"/>
    <x v="41"/>
    <s v="lvadali@alibaba.com"/>
    <x v="5"/>
    <x v="51"/>
    <x v="0"/>
    <x v="22"/>
    <n v="700"/>
    <s v="SUCCESSFUL"/>
    <n v="70"/>
    <n v="2023"/>
    <n v="4"/>
    <s v="YEAR-Q4"/>
  </r>
  <r>
    <s v="TX01-25"/>
    <s v="Parasuramudu"/>
    <x v="6"/>
    <s v="pjamakayala@hhs.gov"/>
    <x v="4"/>
    <x v="0"/>
    <x v="3"/>
    <x v="23"/>
    <m/>
    <s v="UNSUCCESSFUL"/>
    <n v="0"/>
    <n v="2023"/>
    <n v="4"/>
    <s v="YEAR-Q4"/>
  </r>
  <r>
    <s v="TX01-26"/>
    <s v="Anjushri"/>
    <x v="18"/>
    <s v="achandiramani3@theatlantic.com"/>
    <x v="1"/>
    <x v="49"/>
    <x v="1"/>
    <x v="23"/>
    <n v="1135"/>
    <s v="SUCCESSFUL"/>
    <n v="113.5"/>
    <n v="2023"/>
    <n v="4"/>
    <s v="YEAR-Q4"/>
  </r>
  <r>
    <s v="TX01-27"/>
    <s v="Makshi"/>
    <x v="34"/>
    <s v="mvinutha6@samsung.com"/>
    <x v="7"/>
    <x v="18"/>
    <x v="0"/>
    <x v="23"/>
    <n v="225"/>
    <s v="SUCCESSFUL"/>
    <n v="22.5"/>
    <n v="2023"/>
    <n v="4"/>
    <s v="YEAR-Q4"/>
  </r>
  <r>
    <s v="TX01-28"/>
    <s v="Chitrasen"/>
    <x v="11"/>
    <s v="claul9@multiply.com"/>
    <x v="0"/>
    <x v="41"/>
    <x v="0"/>
    <x v="24"/>
    <m/>
    <s v="UNSUCCESSFUL"/>
    <n v="0"/>
    <n v="2023"/>
    <n v="4"/>
    <s v="YEAR-Q4"/>
  </r>
  <r>
    <s v="TX01-29"/>
    <s v="Narois"/>
    <x v="14"/>
    <s v="nmotiwala@oracle.com"/>
    <x v="6"/>
    <x v="7"/>
    <x v="2"/>
    <x v="24"/>
    <n v="760"/>
    <s v="SUCCESSFUL"/>
    <n v="76"/>
    <n v="2023"/>
    <n v="4"/>
    <s v="YEAR-Q4"/>
  </r>
  <r>
    <s v="TX01-30"/>
    <s v="Ramalingam"/>
    <x v="70"/>
    <s v="rkothapeta@nbcnews.com"/>
    <x v="0"/>
    <x v="41"/>
    <x v="2"/>
    <x v="24"/>
    <n v="30"/>
    <s v="SUCCESSFUL"/>
    <n v="3"/>
    <n v="2023"/>
    <n v="4"/>
    <s v="YEAR-Q4"/>
  </r>
  <r>
    <s v="TX01-31"/>
    <s v="Agrata"/>
    <x v="71"/>
    <s v="arajarama9@360.cn"/>
    <x v="1"/>
    <x v="19"/>
    <x v="2"/>
    <x v="24"/>
    <n v="1120"/>
    <s v="SUCCESSFUL"/>
    <n v="112"/>
    <n v="2023"/>
    <n v="4"/>
    <s v="YEAR-Q4"/>
  </r>
  <r>
    <s v="TX01-32"/>
    <s v="Yedukondalu"/>
    <x v="0"/>
    <s v="ypanditula@hugedomains.com"/>
    <x v="0"/>
    <x v="18"/>
    <x v="0"/>
    <x v="24"/>
    <n v="315"/>
    <s v="SUCCESSFUL"/>
    <n v="31.5"/>
    <n v="2023"/>
    <n v="4"/>
    <s v="YEAR-Q4"/>
  </r>
  <r>
    <s v="TX01-33"/>
    <s v="Jaipal"/>
    <x v="27"/>
    <s v="jpotanapudi7@usnews.com"/>
    <x v="6"/>
    <x v="29"/>
    <x v="0"/>
    <x v="24"/>
    <n v="1365"/>
    <s v="SUCCESSFUL"/>
    <n v="136.5"/>
    <n v="2023"/>
    <n v="4"/>
    <s v="YEAR-Q4"/>
  </r>
  <r>
    <s v="TX01-34"/>
    <s v="Devrat"/>
    <x v="30"/>
    <s v="ddamarsingh@cam.ac.uk"/>
    <x v="1"/>
    <x v="52"/>
    <x v="1"/>
    <x v="24"/>
    <n v="225"/>
    <s v="SUCCESSFUL"/>
    <n v="22.5"/>
    <n v="2023"/>
    <n v="4"/>
    <s v="YEAR-Q4"/>
  </r>
  <r>
    <s v="TX01-35"/>
    <s v="Piyali"/>
    <x v="72"/>
    <s v="pmahanthapa9@senate.gov"/>
    <x v="1"/>
    <x v="25"/>
    <x v="2"/>
    <x v="24"/>
    <n v="780"/>
    <s v="SUCCESSFUL"/>
    <n v="78"/>
    <n v="2023"/>
    <n v="4"/>
    <s v="YEAR-Q4"/>
  </r>
  <r>
    <s v="TX01-36"/>
    <s v="Jaishree"/>
    <x v="61"/>
    <s v="jatasi.yavatkar7@theglobeandmail.com"/>
    <x v="2"/>
    <x v="31"/>
    <x v="1"/>
    <x v="25"/>
    <m/>
    <s v="UNSUCCESSFUL"/>
    <n v="0"/>
    <n v="2023"/>
    <n v="4"/>
    <s v="YEAR-Q4"/>
  </r>
  <r>
    <s v="TX01-37"/>
    <s v="Parasuramudu"/>
    <x v="6"/>
    <s v="pjamakayala@hhs.gov"/>
    <x v="4"/>
    <x v="53"/>
    <x v="1"/>
    <x v="25"/>
    <m/>
    <s v="UNSUCCESSFUL"/>
    <n v="0"/>
    <n v="2023"/>
    <n v="4"/>
    <s v="YEAR-Q4"/>
  </r>
  <r>
    <s v="TX01-38"/>
    <s v="Anumati"/>
    <x v="73"/>
    <s v="ashyamari.meherhomji@apple.com"/>
    <x v="0"/>
    <x v="24"/>
    <x v="3"/>
    <x v="25"/>
    <m/>
    <s v="UNSUCCESSFUL"/>
    <n v="0"/>
    <n v="2023"/>
    <n v="4"/>
    <s v="YEAR-Q4"/>
  </r>
  <r>
    <s v="TX01-39"/>
    <s v="Sartaj"/>
    <x v="74"/>
    <s v="sprobal@webnode.com"/>
    <x v="13"/>
    <x v="45"/>
    <x v="0"/>
    <x v="25"/>
    <n v="450"/>
    <s v="SUCCESSFUL"/>
    <n v="45"/>
    <n v="2023"/>
    <n v="4"/>
    <s v="YEAR-Q4"/>
  </r>
  <r>
    <s v="TX01-40"/>
    <s v="Geena"/>
    <x v="43"/>
    <s v="graghavanpillai6@g.co"/>
    <x v="3"/>
    <x v="8"/>
    <x v="0"/>
    <x v="25"/>
    <n v="765"/>
    <s v="SUCCESSFUL"/>
    <n v="76.5"/>
    <n v="2023"/>
    <n v="4"/>
    <s v="YEAR-Q4"/>
  </r>
  <r>
    <s v="TX01-41"/>
    <s v="Shattesh"/>
    <x v="56"/>
    <s v="sutpat1@github.com"/>
    <x v="9"/>
    <x v="3"/>
    <x v="2"/>
    <x v="26"/>
    <m/>
    <s v="UNSUCCESSFUL"/>
    <n v="0"/>
    <n v="2023"/>
    <n v="4"/>
    <s v="YEAR-Q4"/>
  </r>
  <r>
    <s v="TX01-42"/>
    <s v="Abhaya"/>
    <x v="16"/>
    <s v="apriyavardhan9@netvibes.com"/>
    <x v="5"/>
    <x v="34"/>
    <x v="1"/>
    <x v="26"/>
    <m/>
    <s v="UNSUCCESSFUL"/>
    <n v="0"/>
    <n v="2023"/>
    <n v="4"/>
    <s v="YEAR-Q4"/>
  </r>
  <r>
    <s v="TX01-43"/>
    <s v="Narois"/>
    <x v="14"/>
    <s v="nmotiwala@oracle.com"/>
    <x v="6"/>
    <x v="54"/>
    <x v="1"/>
    <x v="26"/>
    <m/>
    <s v="UNSUCCESSFUL"/>
    <n v="0"/>
    <n v="2023"/>
    <n v="4"/>
    <s v="YEAR-Q4"/>
  </r>
  <r>
    <s v="TX01-44"/>
    <s v="Amlankusum"/>
    <x v="13"/>
    <s v="arajabhushan@yandex.ru"/>
    <x v="4"/>
    <x v="41"/>
    <x v="2"/>
    <x v="26"/>
    <n v="1290"/>
    <s v="SUCCESSFUL"/>
    <n v="129"/>
    <n v="2023"/>
    <n v="4"/>
    <s v="YEAR-Q4"/>
  </r>
  <r>
    <s v="TX01-45"/>
    <s v="Asija"/>
    <x v="31"/>
    <s v="apothireddy@psu.edu"/>
    <x v="4"/>
    <x v="36"/>
    <x v="3"/>
    <x v="27"/>
    <m/>
    <s v="UNSUCCESSFUL"/>
    <n v="0"/>
    <n v="2023"/>
    <n v="4"/>
    <s v="YEAR-Q4"/>
  </r>
  <r>
    <s v="TX01-46"/>
    <s v="Rupak"/>
    <x v="39"/>
    <s v="rmehra@1und1.de"/>
    <x v="3"/>
    <x v="55"/>
    <x v="2"/>
    <x v="27"/>
    <m/>
    <s v="UNSUCCESSFUL"/>
    <n v="0"/>
    <n v="2023"/>
    <n v="4"/>
    <s v="YEAR-Q4"/>
  </r>
  <r>
    <s v="TX01-47"/>
    <s v="Ranajay"/>
    <x v="75"/>
    <s v="rkailashnath.richa8@wisc.edu"/>
    <x v="5"/>
    <x v="10"/>
    <x v="0"/>
    <x v="27"/>
    <n v="1275"/>
    <s v="SUCCESSFUL"/>
    <n v="127.5"/>
    <n v="2023"/>
    <n v="4"/>
    <s v="YEAR-Q4"/>
  </r>
  <r>
    <s v="TX01-48"/>
    <s v="Makshi"/>
    <x v="34"/>
    <s v="mvinutha6@samsung.com"/>
    <x v="7"/>
    <x v="8"/>
    <x v="0"/>
    <x v="27"/>
    <n v="690"/>
    <s v="SUCCESSFUL"/>
    <n v="69"/>
    <n v="2023"/>
    <n v="4"/>
    <s v="YEAR-Q4"/>
  </r>
  <r>
    <s v="TX01-49"/>
    <s v="Rushil"/>
    <x v="32"/>
    <s v="rkripa1@narod.ru"/>
    <x v="8"/>
    <x v="10"/>
    <x v="3"/>
    <x v="27"/>
    <n v="2075"/>
    <s v="SUCCESSFUL"/>
    <n v="207.5"/>
    <n v="2023"/>
    <n v="4"/>
    <s v="YEAR-Q4"/>
  </r>
  <r>
    <s v="TX01-50"/>
    <s v="Kunja"/>
    <x v="76"/>
    <s v="kprashanta.vibha6@samsung.com"/>
    <x v="0"/>
    <x v="38"/>
    <x v="1"/>
    <x v="27"/>
    <n v="295"/>
    <s v="SUCCESSFUL"/>
    <n v="29.5"/>
    <n v="2023"/>
    <n v="4"/>
    <s v="YEAR-Q4"/>
  </r>
  <r>
    <s v="TX01-51"/>
    <s v="Kevalkumar"/>
    <x v="68"/>
    <s v="ksolanki5@who.int"/>
    <x v="2"/>
    <x v="8"/>
    <x v="1"/>
    <x v="27"/>
    <n v="120"/>
    <s v="SUCCESSFUL"/>
    <n v="12"/>
    <n v="2023"/>
    <n v="4"/>
    <s v="YEAR-Q4"/>
  </r>
  <r>
    <s v="TX01-52"/>
    <s v="Sameer"/>
    <x v="55"/>
    <s v="sshashank.sapra@oaic.gov.au"/>
    <x v="0"/>
    <x v="46"/>
    <x v="1"/>
    <x v="27"/>
    <n v="755"/>
    <s v="SUCCESSFUL"/>
    <n v="75.5"/>
    <n v="2023"/>
    <n v="4"/>
    <s v="YEAR-Q4"/>
  </r>
  <r>
    <s v="TX01-53"/>
    <s v="Karuna"/>
    <x v="33"/>
    <s v="kpashupathy3@netlog.com"/>
    <x v="3"/>
    <x v="2"/>
    <x v="1"/>
    <x v="27"/>
    <n v="525"/>
    <s v="SUCCESSFUL"/>
    <n v="52.5"/>
    <n v="2023"/>
    <n v="4"/>
    <s v="YEAR-Q4"/>
  </r>
  <r>
    <s v="TX01-54"/>
    <s v="Tarala"/>
    <x v="65"/>
    <s v="tvishaal@mozilla.org"/>
    <x v="1"/>
    <x v="35"/>
    <x v="3"/>
    <x v="28"/>
    <n v="300"/>
    <s v="SUCCESSFUL"/>
    <n v="30"/>
    <n v="2023"/>
    <n v="4"/>
    <s v="YEAR-Q4"/>
  </r>
  <r>
    <s v="TX01-55"/>
    <s v="Shulabh"/>
    <x v="35"/>
    <s v="squtub.sundaramoorthy@wikispaces.com"/>
    <x v="2"/>
    <x v="21"/>
    <x v="1"/>
    <x v="28"/>
    <n v="1540"/>
    <s v="SUCCESSFUL"/>
    <n v="154"/>
    <n v="2023"/>
    <n v="4"/>
    <s v="YEAR-Q4"/>
  </r>
  <r>
    <s v="TX01-56"/>
    <s v="Suman"/>
    <x v="9"/>
    <s v="skatte@flavors.me"/>
    <x v="2"/>
    <x v="45"/>
    <x v="0"/>
    <x v="28"/>
    <n v="400"/>
    <s v="SUCCESSFUL"/>
    <n v="40"/>
    <n v="2023"/>
    <n v="4"/>
    <s v="YEAR-Q4"/>
  </r>
  <r>
    <s v="TX01-57"/>
    <s v="Vasu"/>
    <x v="63"/>
    <s v="vnandin@zimbio.com"/>
    <x v="0"/>
    <x v="42"/>
    <x v="1"/>
    <x v="28"/>
    <n v="375"/>
    <s v="SUCCESSFUL"/>
    <n v="37.5"/>
    <n v="2023"/>
    <n v="4"/>
    <s v="YEAR-Q4"/>
  </r>
  <r>
    <s v="TX01-58"/>
    <s v="Sravanthi"/>
    <x v="46"/>
    <s v="schalaki@artisteer.com"/>
    <x v="2"/>
    <x v="23"/>
    <x v="0"/>
    <x v="29"/>
    <m/>
    <s v="UNSUCCESSFUL"/>
    <n v="0"/>
    <n v="2023"/>
    <n v="4"/>
    <s v="YEAR-Q4"/>
  </r>
  <r>
    <s v="TX01-59"/>
    <s v="Subbarao"/>
    <x v="3"/>
    <s v="smalladi@gmpg.org"/>
    <x v="3"/>
    <x v="22"/>
    <x v="2"/>
    <x v="29"/>
    <n v="190"/>
    <s v="SUCCESSFUL"/>
    <n v="19"/>
    <n v="2023"/>
    <n v="4"/>
    <s v="YEAR-Q4"/>
  </r>
  <r>
    <s v="TX01-60"/>
    <s v="Agrata"/>
    <x v="71"/>
    <s v="arajarama9@360.cn"/>
    <x v="1"/>
    <x v="22"/>
    <x v="1"/>
    <x v="29"/>
    <n v="515"/>
    <s v="SUCCESSFUL"/>
    <n v="51.5"/>
    <n v="2023"/>
    <n v="4"/>
    <s v="YEAR-Q1"/>
  </r>
  <r>
    <s v="TX01-61"/>
    <s v="Nazeer"/>
    <x v="24"/>
    <s v="nbasha.mustafa@prweb.com"/>
    <x v="0"/>
    <x v="2"/>
    <x v="2"/>
    <x v="30"/>
    <m/>
    <s v="UNSUCCESSFUL"/>
    <n v="0"/>
    <n v="2024"/>
    <n v="1"/>
    <s v="YEAR-Q1"/>
  </r>
  <r>
    <s v="TX01-62"/>
    <s v="Godavari"/>
    <x v="77"/>
    <s v="gveena3@pcworld.com"/>
    <x v="8"/>
    <x v="20"/>
    <x v="0"/>
    <x v="30"/>
    <n v="85"/>
    <s v="SUCCESSFUL"/>
    <n v="8.5"/>
    <n v="2024"/>
    <n v="1"/>
    <s v="YEAR-Q1"/>
  </r>
  <r>
    <s v="TX01-63"/>
    <s v="Kunja"/>
    <x v="76"/>
    <s v="kprashanta.vibha6@samsung.com"/>
    <x v="0"/>
    <x v="10"/>
    <x v="1"/>
    <x v="30"/>
    <n v="125"/>
    <s v="SUCCESSFUL"/>
    <n v="12.5"/>
    <n v="2024"/>
    <n v="1"/>
    <s v="YEAR-Q1"/>
  </r>
  <r>
    <s v="TX01-64"/>
    <s v="Rameshwari"/>
    <x v="62"/>
    <s v="rchikodi6@histats.com"/>
    <x v="7"/>
    <x v="7"/>
    <x v="0"/>
    <x v="31"/>
    <m/>
    <s v="UNSUCCESSFUL"/>
    <n v="0"/>
    <n v="2024"/>
    <n v="1"/>
    <s v="YEAR-Q1"/>
  </r>
  <r>
    <s v="TX01-65"/>
    <s v="Parasuramudu"/>
    <x v="6"/>
    <s v="pjamakayala@hhs.gov"/>
    <x v="4"/>
    <x v="40"/>
    <x v="1"/>
    <x v="31"/>
    <n v="565"/>
    <s v="SUCCESSFUL"/>
    <n v="56.5"/>
    <n v="2024"/>
    <n v="1"/>
    <s v="YEAR-Q1"/>
  </r>
  <r>
    <s v="TX01-66"/>
    <s v="Subbarao"/>
    <x v="3"/>
    <s v="smalladi@gmpg.org"/>
    <x v="3"/>
    <x v="56"/>
    <x v="1"/>
    <x v="31"/>
    <n v="835"/>
    <s v="SUCCESSFUL"/>
    <n v="83.5"/>
    <n v="2024"/>
    <n v="1"/>
    <s v="YEAR-Q1"/>
  </r>
  <r>
    <s v="TX01-67"/>
    <s v="Lalitchandra"/>
    <x v="41"/>
    <s v="lvadali@alibaba.com"/>
    <x v="5"/>
    <x v="28"/>
    <x v="0"/>
    <x v="31"/>
    <n v="175"/>
    <s v="SUCCESSFUL"/>
    <n v="17.5"/>
    <n v="2024"/>
    <n v="1"/>
    <s v="YEAR-Q1"/>
  </r>
  <r>
    <s v="TX01-68"/>
    <s v="Sawini"/>
    <x v="42"/>
    <s v="schandan@dot.gov"/>
    <x v="1"/>
    <x v="17"/>
    <x v="0"/>
    <x v="31"/>
    <n v="260"/>
    <s v="SUCCESSFUL"/>
    <n v="26"/>
    <n v="2024"/>
    <n v="1"/>
    <s v="YEAR-Q1"/>
  </r>
  <r>
    <s v="TX01-69"/>
    <s v="Kaishori"/>
    <x v="49"/>
    <s v="kharathi.kateel@home.pl"/>
    <x v="4"/>
    <x v="30"/>
    <x v="2"/>
    <x v="31"/>
    <n v="1175"/>
    <s v="SUCCESSFUL"/>
    <n v="117.5"/>
    <n v="2024"/>
    <n v="1"/>
    <s v="YEAR-Q1"/>
  </r>
  <r>
    <s v="TX01-70"/>
    <s v="Kamalakshi"/>
    <x v="23"/>
    <s v="kmukundan7@netlog.com"/>
    <x v="9"/>
    <x v="45"/>
    <x v="1"/>
    <x v="31"/>
    <n v="770"/>
    <s v="SUCCESSFUL"/>
    <n v="77"/>
    <n v="2024"/>
    <n v="1"/>
    <s v="YEAR-Q1"/>
  </r>
  <r>
    <s v="TX01-71"/>
    <s v="Rupak"/>
    <x v="39"/>
    <s v="rmehra@1und1.de"/>
    <x v="3"/>
    <x v="22"/>
    <x v="3"/>
    <x v="32"/>
    <m/>
    <s v="UNSUCCESSFUL"/>
    <n v="0"/>
    <n v="2024"/>
    <n v="1"/>
    <s v="YEAR-Q1"/>
  </r>
  <r>
    <s v="TX01-72"/>
    <s v="Narois"/>
    <x v="14"/>
    <s v="nmotiwala@oracle.com"/>
    <x v="6"/>
    <x v="27"/>
    <x v="0"/>
    <x v="32"/>
    <m/>
    <s v="UNSUCCESSFUL"/>
    <n v="0"/>
    <n v="2024"/>
    <n v="1"/>
    <s v="YEAR-Q1"/>
  </r>
  <r>
    <s v="TX01-73"/>
    <s v="Sarayu"/>
    <x v="4"/>
    <s v="sragunathan2@nhs.uk"/>
    <x v="3"/>
    <x v="43"/>
    <x v="0"/>
    <x v="32"/>
    <n v="425"/>
    <s v="SUCCESSFUL"/>
    <n v="42.5"/>
    <n v="2024"/>
    <n v="1"/>
    <s v="YEAR-Q1"/>
  </r>
  <r>
    <s v="TX01-74"/>
    <s v="Fullara"/>
    <x v="7"/>
    <s v="fsushanti.mokate8@cisco.com"/>
    <x v="2"/>
    <x v="52"/>
    <x v="0"/>
    <x v="32"/>
    <n v="205"/>
    <s v="SUCCESSFUL"/>
    <n v="20.5"/>
    <n v="2024"/>
    <n v="1"/>
    <s v="YEAR-Q1"/>
  </r>
  <r>
    <s v="TX01-75"/>
    <s v="Ilesh"/>
    <x v="26"/>
    <s v="idasgupta1@yolasite.com"/>
    <x v="9"/>
    <x v="11"/>
    <x v="0"/>
    <x v="33"/>
    <m/>
    <s v="UNSUCCESSFUL"/>
    <n v="0"/>
    <n v="2024"/>
    <n v="1"/>
    <s v="YEAR-Q1"/>
  </r>
  <r>
    <s v="TX01-76"/>
    <s v="Sarojini"/>
    <x v="59"/>
    <s v="snaueshwara@netscape.com"/>
    <x v="3"/>
    <x v="30"/>
    <x v="0"/>
    <x v="33"/>
    <n v="1155"/>
    <s v="SUCCESSFUL"/>
    <n v="115.5"/>
    <n v="2024"/>
    <n v="1"/>
    <s v="YEAR-Q1"/>
  </r>
  <r>
    <s v="TX01-77"/>
    <s v="Lalitchandra"/>
    <x v="41"/>
    <s v="lvadali@alibaba.com"/>
    <x v="5"/>
    <x v="39"/>
    <x v="0"/>
    <x v="33"/>
    <n v="195"/>
    <s v="SUCCESSFUL"/>
    <n v="19.5"/>
    <n v="2024"/>
    <n v="1"/>
    <s v="YEAR-Q1"/>
  </r>
  <r>
    <s v="TX01-78"/>
    <s v="Sawini"/>
    <x v="42"/>
    <s v="schandan@dot.gov"/>
    <x v="1"/>
    <x v="55"/>
    <x v="2"/>
    <x v="33"/>
    <n v="1265"/>
    <s v="SUCCESSFUL"/>
    <n v="126.5"/>
    <n v="2024"/>
    <n v="1"/>
    <s v="YEAR-Q1"/>
  </r>
  <r>
    <s v="TX01-79"/>
    <s v="Rupak"/>
    <x v="39"/>
    <s v="rmehra@1und1.de"/>
    <x v="3"/>
    <x v="13"/>
    <x v="0"/>
    <x v="34"/>
    <n v="1350"/>
    <s v="SUCCESSFUL"/>
    <n v="135"/>
    <n v="2024"/>
    <n v="1"/>
    <s v="YEAR-Q1"/>
  </r>
  <r>
    <s v="TX01-80"/>
    <s v="Devsena"/>
    <x v="78"/>
    <s v="dveluvalapalli@adobe.com"/>
    <x v="9"/>
    <x v="21"/>
    <x v="1"/>
    <x v="34"/>
    <n v="560"/>
    <s v="SUCCESSFUL"/>
    <n v="56"/>
    <n v="2024"/>
    <n v="1"/>
    <s v="YEAR-Q1"/>
  </r>
  <r>
    <s v="TX01-81"/>
    <s v="Kantimoy"/>
    <x v="45"/>
    <s v="kpritish5@jigsy.com"/>
    <x v="12"/>
    <x v="26"/>
    <x v="1"/>
    <x v="35"/>
    <m/>
    <s v="UNSUCCESSFUL"/>
    <n v="0"/>
    <n v="2024"/>
    <n v="1"/>
    <s v="YEAR-Q1"/>
  </r>
  <r>
    <s v="TX01-82"/>
    <s v="Shulabh"/>
    <x v="35"/>
    <s v="squtub.sundaramoorthy@wikispaces.com"/>
    <x v="2"/>
    <x v="3"/>
    <x v="0"/>
    <x v="35"/>
    <m/>
    <s v="UNSUCCESSFUL"/>
    <n v="0"/>
    <n v="2024"/>
    <n v="1"/>
    <s v="YEAR-Q1"/>
  </r>
  <r>
    <s v="TX01-83"/>
    <s v="Piyali"/>
    <x v="72"/>
    <s v="pmahanthapa9@senate.gov"/>
    <x v="1"/>
    <x v="57"/>
    <x v="1"/>
    <x v="35"/>
    <n v="1040"/>
    <s v="SUCCESSFUL"/>
    <n v="104"/>
    <n v="2024"/>
    <n v="1"/>
    <s v="YEAR-Q1"/>
  </r>
  <r>
    <s v="TX01-84"/>
    <s v="Shattesh"/>
    <x v="56"/>
    <s v="sutpat1@github.com"/>
    <x v="9"/>
    <x v="34"/>
    <x v="2"/>
    <x v="35"/>
    <n v="405"/>
    <s v="SUCCESSFUL"/>
    <n v="40.5"/>
    <n v="2024"/>
    <n v="1"/>
    <s v="YEAR-Q1"/>
  </r>
  <r>
    <s v="TX01-85"/>
    <s v="Anjushri"/>
    <x v="18"/>
    <s v="achandiramani3@theatlantic.com"/>
    <x v="1"/>
    <x v="13"/>
    <x v="0"/>
    <x v="35"/>
    <n v="1475"/>
    <s v="SUCCESSFUL"/>
    <n v="147.5"/>
    <n v="2024"/>
    <n v="1"/>
    <s v="YEAR-Q1"/>
  </r>
  <r>
    <s v="TX01-86"/>
    <s v="Sameer"/>
    <x v="55"/>
    <s v="sshashank.sapra@oaic.gov.au"/>
    <x v="0"/>
    <x v="27"/>
    <x v="2"/>
    <x v="35"/>
    <n v="800"/>
    <s v="SUCCESSFUL"/>
    <n v="80"/>
    <n v="2024"/>
    <n v="1"/>
    <s v="YEAR-Q1"/>
  </r>
  <r>
    <s v="TX01-87"/>
    <s v="Mayur"/>
    <x v="37"/>
    <s v="mkousika4@typepad.com"/>
    <x v="11"/>
    <x v="11"/>
    <x v="0"/>
    <x v="35"/>
    <n v="1755"/>
    <s v="SUCCESSFUL"/>
    <n v="175.5"/>
    <n v="2024"/>
    <n v="1"/>
    <s v="YEAR-Q1"/>
  </r>
  <r>
    <s v="TX01-88"/>
    <s v="Narois"/>
    <x v="14"/>
    <s v="nmotiwala@oracle.com"/>
    <x v="6"/>
    <x v="31"/>
    <x v="3"/>
    <x v="35"/>
    <n v="705"/>
    <s v="SUCCESSFUL"/>
    <n v="70.5"/>
    <n v="2024"/>
    <n v="1"/>
    <s v="YEAR-Q1"/>
  </r>
  <r>
    <s v="TX01-89"/>
    <s v="Shubhra"/>
    <x v="66"/>
    <s v="spotla1@1688.com"/>
    <x v="3"/>
    <x v="58"/>
    <x v="3"/>
    <x v="35"/>
    <n v="190"/>
    <s v="SUCCESSFUL"/>
    <n v="19"/>
    <n v="2024"/>
    <n v="1"/>
    <s v="YEAR-Q1"/>
  </r>
  <r>
    <s v="TX01-90"/>
    <s v="Sawini"/>
    <x v="42"/>
    <s v="schandan@dot.gov"/>
    <x v="1"/>
    <x v="16"/>
    <x v="1"/>
    <x v="35"/>
    <n v="965"/>
    <s v="SUCCESSFUL"/>
    <n v="96.5"/>
    <n v="2024"/>
    <n v="1"/>
    <s v="YEAR-Q1"/>
  </r>
  <r>
    <s v="TX01-91"/>
    <s v="Ramalingam"/>
    <x v="70"/>
    <s v="rkothapeta@nbcnews.com"/>
    <x v="0"/>
    <x v="23"/>
    <x v="0"/>
    <x v="36"/>
    <n v="1360"/>
    <s v="SUCCESSFUL"/>
    <n v="136"/>
    <n v="2024"/>
    <n v="1"/>
    <s v="YEAR-Q1"/>
  </r>
  <r>
    <s v="TX01-92"/>
    <s v="Rupak"/>
    <x v="39"/>
    <s v="rmehra@1und1.de"/>
    <x v="3"/>
    <x v="23"/>
    <x v="0"/>
    <x v="36"/>
    <n v="605"/>
    <s v="SUCCESSFUL"/>
    <n v="60.5"/>
    <n v="2024"/>
    <n v="1"/>
    <s v="YEAR-Q1"/>
  </r>
  <r>
    <s v="TX01-93"/>
    <s v="Sreenivasa"/>
    <x v="47"/>
    <s v="snaik.gudiwada3@indiatimes.com"/>
    <x v="3"/>
    <x v="9"/>
    <x v="0"/>
    <x v="36"/>
    <n v="540"/>
    <s v="SUCCESSFUL"/>
    <n v="54"/>
    <n v="2024"/>
    <n v="1"/>
    <s v="YEAR-Q1"/>
  </r>
  <r>
    <s v="TX01-94"/>
    <s v="Ilesh"/>
    <x v="26"/>
    <s v="idasgupta1@yolasite.com"/>
    <x v="9"/>
    <x v="40"/>
    <x v="1"/>
    <x v="37"/>
    <n v="355"/>
    <s v="SUCCESSFUL"/>
    <n v="35.5"/>
    <n v="2024"/>
    <n v="1"/>
    <s v="YEAR-Q1"/>
  </r>
  <r>
    <s v="TX01-95"/>
    <s v="Kulbhushan"/>
    <x v="67"/>
    <s v="kmoorthy6@cmu.edu"/>
    <x v="8"/>
    <x v="44"/>
    <x v="0"/>
    <x v="37"/>
    <n v="860"/>
    <s v="SUCCESSFUL"/>
    <n v="86"/>
    <n v="2024"/>
    <n v="1"/>
    <s v="YEAR-Q1"/>
  </r>
  <r>
    <s v="TX01-96"/>
    <s v="Raghuveer"/>
    <x v="10"/>
    <s v="ryettugunna@reddit.com"/>
    <x v="5"/>
    <x v="54"/>
    <x v="0"/>
    <x v="38"/>
    <m/>
    <s v="UNSUCCESSFUL"/>
    <n v="0"/>
    <n v="2024"/>
    <n v="1"/>
    <s v="YEAR-Q1"/>
  </r>
  <r>
    <s v="TX01-97"/>
    <s v="Anjushri"/>
    <x v="18"/>
    <s v="achandiramani3@theatlantic.com"/>
    <x v="1"/>
    <x v="31"/>
    <x v="1"/>
    <x v="38"/>
    <m/>
    <s v="UNSUCCESSFUL"/>
    <n v="0"/>
    <n v="2024"/>
    <n v="1"/>
    <s v="YEAR-Q1"/>
  </r>
  <r>
    <s v="TX01-98"/>
    <s v="Devsena"/>
    <x v="78"/>
    <s v="dveluvalapalli@adobe.com"/>
    <x v="9"/>
    <x v="3"/>
    <x v="0"/>
    <x v="38"/>
    <n v="435"/>
    <s v="SUCCESSFUL"/>
    <n v="43.5"/>
    <n v="2024"/>
    <n v="1"/>
    <s v="YEAR-Q1"/>
  </r>
  <r>
    <s v="TX01-99"/>
    <s v="Venkat"/>
    <x v="48"/>
    <s v="vkodi4@reference.com"/>
    <x v="13"/>
    <x v="10"/>
    <x v="1"/>
    <x v="38"/>
    <n v="2125"/>
    <s v="SUCCESSFUL"/>
    <n v="212.5"/>
    <n v="2024"/>
    <n v="1"/>
    <s v="YEAR-Q1"/>
  </r>
  <r>
    <s v="TX02-00"/>
    <s v="Jaipal"/>
    <x v="27"/>
    <s v="jpotanapudi7@usnews.com"/>
    <x v="6"/>
    <x v="54"/>
    <x v="2"/>
    <x v="39"/>
    <n v="400"/>
    <s v="SUCCESSFUL"/>
    <n v="40"/>
    <n v="2024"/>
    <n v="1"/>
    <s v="YEAR-Q1"/>
  </r>
  <r>
    <s v="TX02-01"/>
    <s v="Ponnan"/>
    <x v="1"/>
    <s v="pdelhi@yale.edu"/>
    <x v="1"/>
    <x v="10"/>
    <x v="0"/>
    <x v="39"/>
    <n v="1490"/>
    <s v="SUCCESSFUL"/>
    <n v="149"/>
    <n v="2024"/>
    <n v="1"/>
    <s v="YEAR-Q1"/>
  </r>
  <r>
    <s v="TX02-02"/>
    <s v="Shubhra"/>
    <x v="66"/>
    <s v="spotla1@1688.com"/>
    <x v="3"/>
    <x v="15"/>
    <x v="0"/>
    <x v="40"/>
    <m/>
    <s v="UNSUCCESSFUL"/>
    <n v="0"/>
    <n v="2024"/>
    <n v="1"/>
    <s v="YEAR-Q1"/>
  </r>
  <r>
    <s v="TX02-03"/>
    <s v="Prerana"/>
    <x v="2"/>
    <s v="pnishita5@google.de"/>
    <x v="2"/>
    <x v="19"/>
    <x v="1"/>
    <x v="40"/>
    <n v="1045"/>
    <s v="SUCCESSFUL"/>
    <n v="104.5"/>
    <n v="2024"/>
    <n v="1"/>
    <s v="YEAR-Q1"/>
  </r>
  <r>
    <s v="TX02-04"/>
    <s v="Bhuvan"/>
    <x v="21"/>
    <s v="bpals@theatlantic.com"/>
    <x v="4"/>
    <x v="18"/>
    <x v="2"/>
    <x v="40"/>
    <n v="575"/>
    <s v="SUCCESSFUL"/>
    <n v="57.5"/>
    <n v="2024"/>
    <n v="1"/>
    <s v="YEAR-Q1"/>
  </r>
  <r>
    <s v="TX02-05"/>
    <s v="Devrat"/>
    <x v="30"/>
    <s v="ddamarsingh@cam.ac.uk"/>
    <x v="1"/>
    <x v="46"/>
    <x v="0"/>
    <x v="40"/>
    <n v="525"/>
    <s v="SUCCESSFUL"/>
    <n v="52.5"/>
    <n v="2024"/>
    <n v="1"/>
    <s v="YEAR-Q1"/>
  </r>
  <r>
    <s v="TX02-06"/>
    <s v="Suman"/>
    <x v="9"/>
    <s v="skatte@flavors.me"/>
    <x v="2"/>
    <x v="0"/>
    <x v="2"/>
    <x v="41"/>
    <m/>
    <s v="UNSUCCESSFUL"/>
    <n v="0"/>
    <n v="2024"/>
    <n v="1"/>
    <s v="YEAR-Q1"/>
  </r>
  <r>
    <s v="TX02-07"/>
    <s v="Sameer"/>
    <x v="55"/>
    <s v="sshashank.sapra@oaic.gov.au"/>
    <x v="0"/>
    <x v="28"/>
    <x v="1"/>
    <x v="41"/>
    <m/>
    <s v="UNSUCCESSFUL"/>
    <n v="0"/>
    <n v="2024"/>
    <n v="1"/>
    <s v="YEAR-Q1"/>
  </r>
  <r>
    <s v="TX02-08"/>
    <s v="Kaishori"/>
    <x v="49"/>
    <s v="kharathi.kateel@home.pl"/>
    <x v="4"/>
    <x v="56"/>
    <x v="2"/>
    <x v="41"/>
    <n v="1365"/>
    <s v="SUCCESSFUL"/>
    <n v="136.5"/>
    <n v="2024"/>
    <n v="1"/>
    <s v="YEAR-Q1"/>
  </r>
  <r>
    <s v="TX02-09"/>
    <s v="Raghuveer"/>
    <x v="10"/>
    <s v="ryettugunna@reddit.com"/>
    <x v="5"/>
    <x v="3"/>
    <x v="1"/>
    <x v="41"/>
    <n v="135"/>
    <s v="SUCCESSFUL"/>
    <n v="13.5"/>
    <n v="2024"/>
    <n v="1"/>
    <s v="YEAR-Q1"/>
  </r>
  <r>
    <s v="TX02-10"/>
    <s v="Ayog"/>
    <x v="69"/>
    <s v="achakrabarti@elegantthemes.com"/>
    <x v="5"/>
    <x v="42"/>
    <x v="1"/>
    <x v="41"/>
    <n v="655"/>
    <s v="SUCCESSFUL"/>
    <n v="65.5"/>
    <n v="2024"/>
    <n v="1"/>
    <s v="YEAR-Q1"/>
  </r>
  <r>
    <s v="TX02-11"/>
    <s v="Upendra"/>
    <x v="51"/>
    <s v="uswati@naver.com"/>
    <x v="8"/>
    <x v="38"/>
    <x v="0"/>
    <x v="42"/>
    <m/>
    <s v="UNSUCCESSFUL"/>
    <n v="0"/>
    <n v="2024"/>
    <n v="1"/>
    <s v="YEAR-Q1"/>
  </r>
  <r>
    <s v="TX02-12"/>
    <s v="Sartaj"/>
    <x v="74"/>
    <s v="sprobal@webnode.com"/>
    <x v="13"/>
    <x v="27"/>
    <x v="0"/>
    <x v="42"/>
    <n v="785"/>
    <s v="SUCCESSFUL"/>
    <n v="78.5"/>
    <n v="2024"/>
    <n v="1"/>
    <s v="YEAR-Q1"/>
  </r>
  <r>
    <s v="TX02-13"/>
    <s v="Amlankusum"/>
    <x v="13"/>
    <s v="arajabhushan@yandex.ru"/>
    <x v="4"/>
    <x v="13"/>
    <x v="1"/>
    <x v="42"/>
    <n v="75"/>
    <s v="SUCCESSFUL"/>
    <n v="7.5"/>
    <n v="2024"/>
    <n v="1"/>
    <s v="YEAR-Q1"/>
  </r>
  <r>
    <s v="TX02-14"/>
    <s v="Deepit"/>
    <x v="25"/>
    <s v="dranjana@360.cn"/>
    <x v="8"/>
    <x v="2"/>
    <x v="2"/>
    <x v="43"/>
    <n v="880"/>
    <s v="SUCCESSFUL"/>
    <n v="88"/>
    <n v="2024"/>
    <n v="1"/>
    <s v="YEAR-Q1"/>
  </r>
  <r>
    <s v="TX02-15"/>
    <s v="Hridaynath"/>
    <x v="79"/>
    <s v="htendulkar9@php.net"/>
    <x v="3"/>
    <x v="48"/>
    <x v="0"/>
    <x v="43"/>
    <n v="90"/>
    <s v="SUCCESSFUL"/>
    <n v="9"/>
    <n v="2024"/>
    <n v="1"/>
    <s v="YEAR-Q1"/>
  </r>
  <r>
    <s v="TX02-16"/>
    <s v="Sreenivasa"/>
    <x v="47"/>
    <s v="snaik.gudiwada3@indiatimes.com"/>
    <x v="3"/>
    <x v="55"/>
    <x v="1"/>
    <x v="43"/>
    <n v="940"/>
    <s v="SUCCESSFUL"/>
    <n v="94"/>
    <n v="2024"/>
    <n v="1"/>
    <s v="YEAR-Q1"/>
  </r>
  <r>
    <s v="TX02-17"/>
    <s v="Indu"/>
    <x v="12"/>
    <s v="ivarada.sumedh@stumbleupon.com"/>
    <x v="1"/>
    <x v="44"/>
    <x v="0"/>
    <x v="43"/>
    <n v="65"/>
    <s v="SUCCESSFUL"/>
    <n v="6.5"/>
    <n v="2024"/>
    <n v="1"/>
    <s v="YEAR-Q1"/>
  </r>
  <r>
    <s v="TX02-18"/>
    <s v="Lalitchandra"/>
    <x v="41"/>
    <s v="lvadali@alibaba.com"/>
    <x v="5"/>
    <x v="58"/>
    <x v="0"/>
    <x v="43"/>
    <n v="15"/>
    <s v="SUCCESSFUL"/>
    <n v="1.5"/>
    <n v="2024"/>
    <n v="1"/>
    <s v="YEAR-Q1"/>
  </r>
  <r>
    <s v="TX02-19"/>
    <s v="Abhaya"/>
    <x v="16"/>
    <s v="apriyavardhan9@netvibes.com"/>
    <x v="5"/>
    <x v="20"/>
    <x v="1"/>
    <x v="43"/>
    <n v="945"/>
    <s v="SUCCESSFUL"/>
    <n v="94.5"/>
    <n v="2024"/>
    <n v="1"/>
    <s v="YEAR-Q1"/>
  </r>
  <r>
    <s v="TX02-20"/>
    <s v="Ayog"/>
    <x v="69"/>
    <s v="achakrabarti@elegantthemes.com"/>
    <x v="5"/>
    <x v="23"/>
    <x v="2"/>
    <x v="44"/>
    <n v="395"/>
    <s v="SUCCESSFUL"/>
    <n v="39.5"/>
    <n v="2024"/>
    <n v="1"/>
    <s v="YEAR-Q1"/>
  </r>
  <r>
    <s v="TX02-21"/>
    <s v="Narois"/>
    <x v="14"/>
    <s v="nmotiwala@oracle.com"/>
    <x v="6"/>
    <x v="47"/>
    <x v="2"/>
    <x v="45"/>
    <m/>
    <s v="UNSUCCESSFUL"/>
    <n v="0"/>
    <n v="2024"/>
    <n v="1"/>
    <s v="YEAR-Q1"/>
  </r>
  <r>
    <s v="TX02-22"/>
    <s v="Rushil"/>
    <x v="32"/>
    <s v="rkripa1@narod.ru"/>
    <x v="8"/>
    <x v="16"/>
    <x v="0"/>
    <x v="45"/>
    <m/>
    <s v="UNSUCCESSFUL"/>
    <n v="0"/>
    <n v="2024"/>
    <n v="1"/>
    <s v="YEAR-Q1"/>
  </r>
  <r>
    <s v="TX02-23"/>
    <s v="Mardav"/>
    <x v="19"/>
    <s v="mramaswami2@indiatimes.com"/>
    <x v="3"/>
    <x v="25"/>
    <x v="1"/>
    <x v="45"/>
    <m/>
    <s v="UNSUCCESSFUL"/>
    <n v="0"/>
    <n v="2024"/>
    <n v="1"/>
    <s v="YEAR-Q1"/>
  </r>
  <r>
    <s v="TX02-24"/>
    <s v="Shubhra"/>
    <x v="66"/>
    <s v="spotla1@1688.com"/>
    <x v="3"/>
    <x v="59"/>
    <x v="1"/>
    <x v="45"/>
    <n v="945"/>
    <s v="SUCCESSFUL"/>
    <n v="94.5"/>
    <n v="2024"/>
    <n v="1"/>
    <s v="YEAR-Q1"/>
  </r>
  <r>
    <s v="TX02-25"/>
    <s v="Nazeer"/>
    <x v="24"/>
    <s v="nbasha.mustafa@prweb.com"/>
    <x v="0"/>
    <x v="54"/>
    <x v="1"/>
    <x v="45"/>
    <n v="595"/>
    <s v="SUCCESSFUL"/>
    <n v="59.5"/>
    <n v="2024"/>
    <n v="1"/>
    <s v="YEAR-Q1"/>
  </r>
  <r>
    <s v="TX02-26"/>
    <s v="Amlankusum"/>
    <x v="13"/>
    <s v="arajabhushan@yandex.ru"/>
    <x v="4"/>
    <x v="15"/>
    <x v="1"/>
    <x v="46"/>
    <m/>
    <s v="UNSUCCESSFUL"/>
    <n v="0"/>
    <n v="2024"/>
    <n v="1"/>
    <s v="YEAR-Q1"/>
  </r>
  <r>
    <s v="TX02-27"/>
    <s v="Ayog"/>
    <x v="69"/>
    <s v="achakrabarti@elegantthemes.com"/>
    <x v="5"/>
    <x v="47"/>
    <x v="0"/>
    <x v="46"/>
    <m/>
    <s v="UNSUCCESSFUL"/>
    <n v="0"/>
    <n v="2024"/>
    <n v="1"/>
    <s v="YEAR-Q1"/>
  </r>
  <r>
    <s v="TX02-28"/>
    <s v="Shevantilal"/>
    <x v="36"/>
    <s v="smuppala@stumbleupon.com"/>
    <x v="3"/>
    <x v="0"/>
    <x v="2"/>
    <x v="46"/>
    <n v="365"/>
    <s v="SUCCESSFUL"/>
    <n v="36.5"/>
    <n v="2024"/>
    <n v="1"/>
    <s v="YEAR-Q1"/>
  </r>
  <r>
    <s v="TX02-29"/>
    <s v="Devrat"/>
    <x v="30"/>
    <s v="ddamarsingh@cam.ac.uk"/>
    <x v="1"/>
    <x v="30"/>
    <x v="0"/>
    <x v="46"/>
    <n v="1680"/>
    <s v="SUCCESSFUL"/>
    <n v="168"/>
    <n v="2024"/>
    <n v="1"/>
    <s v="YEAR-Q1"/>
  </r>
  <r>
    <s v="TX02-30"/>
    <s v="Vasavi"/>
    <x v="40"/>
    <s v="vveeravasarapu4@ibm.com"/>
    <x v="12"/>
    <x v="4"/>
    <x v="2"/>
    <x v="46"/>
    <n v="835"/>
    <s v="SUCCESSFUL"/>
    <n v="83.5"/>
    <n v="2024"/>
    <n v="1"/>
    <s v="YEAR-Q1"/>
  </r>
  <r>
    <s v="TX02-31"/>
    <s v="Gopal"/>
    <x v="44"/>
    <s v="gvenkata@flavors.me"/>
    <x v="4"/>
    <x v="7"/>
    <x v="1"/>
    <x v="46"/>
    <n v="190"/>
    <s v="SUCCESSFUL"/>
    <n v="19"/>
    <n v="2024"/>
    <n v="1"/>
    <s v="YEAR-Q1"/>
  </r>
  <r>
    <s v="TX02-32"/>
    <s v="Anumati"/>
    <x v="73"/>
    <s v="ashyamari.meherhomji@apple.com"/>
    <x v="0"/>
    <x v="36"/>
    <x v="0"/>
    <x v="47"/>
    <m/>
    <s v="UNSUCCESSFUL"/>
    <n v="0"/>
    <n v="2024"/>
    <n v="1"/>
    <s v="YEAR-Q1"/>
  </r>
  <r>
    <s v="TX02-33"/>
    <s v="Kantimoy"/>
    <x v="45"/>
    <s v="kpritish5@jigsy.com"/>
    <x v="12"/>
    <x v="21"/>
    <x v="1"/>
    <x v="47"/>
    <m/>
    <s v="UNSUCCESSFUL"/>
    <n v="0"/>
    <n v="2024"/>
    <n v="1"/>
    <s v="YEAR-Q1"/>
  </r>
  <r>
    <s v="TX02-34"/>
    <s v="Makshi"/>
    <x v="34"/>
    <s v="mvinutha6@samsung.com"/>
    <x v="7"/>
    <x v="16"/>
    <x v="3"/>
    <x v="47"/>
    <n v="1815"/>
    <s v="SUCCESSFUL"/>
    <n v="181.5"/>
    <n v="2024"/>
    <n v="1"/>
    <s v="YEAR-Q1"/>
  </r>
  <r>
    <s v="TX02-35"/>
    <s v="Mahindra"/>
    <x v="53"/>
    <s v="msreedharan1@tinypic.com"/>
    <x v="0"/>
    <x v="7"/>
    <x v="1"/>
    <x v="47"/>
    <n v="720"/>
    <s v="SUCCESSFUL"/>
    <n v="72"/>
    <n v="2024"/>
    <n v="1"/>
    <s v="YEAR-Q1"/>
  </r>
  <r>
    <s v="TX02-36"/>
    <s v="Ranajay"/>
    <x v="75"/>
    <s v="rkailashnath.richa8@wisc.edu"/>
    <x v="5"/>
    <x v="51"/>
    <x v="0"/>
    <x v="47"/>
    <n v="75"/>
    <s v="SUCCESSFUL"/>
    <n v="7.5"/>
    <n v="2024"/>
    <n v="1"/>
    <s v="YEAR-Q1"/>
  </r>
  <r>
    <s v="TX02-37"/>
    <s v="Shevantilal"/>
    <x v="36"/>
    <s v="smuppala@stumbleupon.com"/>
    <x v="3"/>
    <x v="60"/>
    <x v="2"/>
    <x v="48"/>
    <m/>
    <s v="UNSUCCESSFUL"/>
    <n v="0"/>
    <n v="2024"/>
    <n v="1"/>
    <s v="YEAR-Q1"/>
  </r>
  <r>
    <s v="TX02-38"/>
    <s v="Tarala"/>
    <x v="65"/>
    <s v="tvishaal@mozilla.org"/>
    <x v="1"/>
    <x v="5"/>
    <x v="0"/>
    <x v="48"/>
    <m/>
    <s v="UNSUCCESSFUL"/>
    <n v="0"/>
    <n v="2024"/>
    <n v="1"/>
    <s v="YEAR-Q1"/>
  </r>
  <r>
    <s v="TX02-39"/>
    <s v="Shiuli"/>
    <x v="80"/>
    <s v="ssapna@slate.com"/>
    <x v="4"/>
    <x v="41"/>
    <x v="1"/>
    <x v="48"/>
    <n v="485"/>
    <s v="SUCCESSFUL"/>
    <n v="48.5"/>
    <n v="2024"/>
    <n v="1"/>
    <s v="YEAR-Q1"/>
  </r>
  <r>
    <s v="TX02-40"/>
    <s v="Prasanna"/>
    <x v="81"/>
    <s v="plakshmi.payasam2@apache.org"/>
    <x v="3"/>
    <x v="36"/>
    <x v="2"/>
    <x v="48"/>
    <n v="5"/>
    <s v="SUCCESSFUL"/>
    <n v="0.5"/>
    <n v="2024"/>
    <n v="1"/>
    <s v="YEAR-Q1"/>
  </r>
  <r>
    <s v="TX02-41"/>
    <s v="Mahindra"/>
    <x v="53"/>
    <s v="msreedharan1@tinypic.com"/>
    <x v="0"/>
    <x v="15"/>
    <x v="2"/>
    <x v="48"/>
    <n v="530"/>
    <s v="SUCCESSFUL"/>
    <n v="53"/>
    <n v="2024"/>
    <n v="1"/>
    <s v="YEAR-Q1"/>
  </r>
  <r>
    <s v="TX02-42"/>
    <s v="Sreenivasa"/>
    <x v="47"/>
    <s v="snaik.gudiwada3@indiatimes.com"/>
    <x v="3"/>
    <x v="24"/>
    <x v="1"/>
    <x v="48"/>
    <n v="1500"/>
    <s v="SUCCESSFUL"/>
    <n v="150"/>
    <n v="2024"/>
    <n v="1"/>
    <s v="YEAR-Q1"/>
  </r>
  <r>
    <s v="TX02-43"/>
    <s v="Agrata"/>
    <x v="71"/>
    <s v="arajarama9@360.cn"/>
    <x v="1"/>
    <x v="49"/>
    <x v="0"/>
    <x v="49"/>
    <n v="630"/>
    <s v="SUCCESSFUL"/>
    <n v="63"/>
    <n v="2024"/>
    <n v="1"/>
    <s v="YEAR-Q1"/>
  </r>
  <r>
    <s v="TX02-44"/>
    <s v="Pragya"/>
    <x v="54"/>
    <s v="pnilufar4@comsenz.com"/>
    <x v="4"/>
    <x v="13"/>
    <x v="1"/>
    <x v="49"/>
    <n v="445"/>
    <s v="SUCCESSFUL"/>
    <n v="44.5"/>
    <n v="2024"/>
    <n v="1"/>
    <s v="YEAR-Q1"/>
  </r>
  <r>
    <s v="TX02-45"/>
    <s v="Ramnath"/>
    <x v="82"/>
    <s v="rravuri8@blinklist.com"/>
    <x v="1"/>
    <x v="15"/>
    <x v="1"/>
    <x v="49"/>
    <n v="910"/>
    <s v="SUCCESSFUL"/>
    <n v="91"/>
    <n v="2024"/>
    <n v="1"/>
    <s v="YEAR-Q1"/>
  </r>
  <r>
    <s v="TX02-46"/>
    <s v="Sukhdev"/>
    <x v="28"/>
    <s v="snageshwar@ucla.edu"/>
    <x v="10"/>
    <x v="7"/>
    <x v="0"/>
    <x v="49"/>
    <n v="915"/>
    <s v="SUCCESSFUL"/>
    <n v="91.5"/>
    <n v="2024"/>
    <n v="1"/>
    <s v="YEAR-Q1"/>
  </r>
  <r>
    <s v="TX02-47"/>
    <s v="Bhuvan"/>
    <x v="21"/>
    <s v="bpals@theatlantic.com"/>
    <x v="4"/>
    <x v="3"/>
    <x v="0"/>
    <x v="49"/>
    <n v="45"/>
    <s v="SUCCESSFUL"/>
    <n v="4.5"/>
    <n v="2024"/>
    <n v="1"/>
    <s v="YEAR-Q1"/>
  </r>
  <r>
    <s v="TX02-48"/>
    <s v="Yedukondalu"/>
    <x v="0"/>
    <s v="ypanditula@hugedomains.com"/>
    <x v="0"/>
    <x v="30"/>
    <x v="1"/>
    <x v="50"/>
    <m/>
    <s v="UNSUCCESSFUL"/>
    <n v="0"/>
    <n v="2024"/>
    <n v="1"/>
    <s v="YEAR-Q1"/>
  </r>
  <r>
    <s v="TX02-49"/>
    <s v="Amlankusum"/>
    <x v="13"/>
    <s v="arajabhushan@yandex.ru"/>
    <x v="4"/>
    <x v="45"/>
    <x v="1"/>
    <x v="50"/>
    <n v="20"/>
    <s v="SUCCESSFUL"/>
    <n v="2"/>
    <n v="2024"/>
    <n v="1"/>
    <s v="YEAR-Q1"/>
  </r>
  <r>
    <s v="TX02-50"/>
    <s v="Chandana"/>
    <x v="38"/>
    <s v="csannidhi.surnilla@nydailynews.com"/>
    <x v="7"/>
    <x v="42"/>
    <x v="1"/>
    <x v="50"/>
    <n v="860"/>
    <s v="SUCCESSFUL"/>
    <n v="86"/>
    <n v="2024"/>
    <n v="1"/>
    <s v="YEAR-Q1"/>
  </r>
  <r>
    <s v="TX02-51"/>
    <s v="Hemavati"/>
    <x v="8"/>
    <s v="hmuthiah@theatlantic.com"/>
    <x v="2"/>
    <x v="21"/>
    <x v="2"/>
    <x v="50"/>
    <n v="945"/>
    <s v="SUCCESSFUL"/>
    <n v="94.5"/>
    <n v="2024"/>
    <n v="1"/>
    <s v="YEAR-Q1"/>
  </r>
  <r>
    <s v="TX02-52"/>
    <s v="Abhaya"/>
    <x v="16"/>
    <s v="apriyavardhan9@netvibes.com"/>
    <x v="5"/>
    <x v="47"/>
    <x v="2"/>
    <x v="50"/>
    <n v="330"/>
    <s v="SUCCESSFUL"/>
    <n v="33"/>
    <n v="2024"/>
    <n v="1"/>
    <s v="YEAR-Q1"/>
  </r>
  <r>
    <s v="TX02-53"/>
    <s v="Godavari"/>
    <x v="77"/>
    <s v="gveena3@pcworld.com"/>
    <x v="8"/>
    <x v="40"/>
    <x v="0"/>
    <x v="51"/>
    <m/>
    <s v="UNSUCCESSFUL"/>
    <n v="0"/>
    <n v="2024"/>
    <n v="1"/>
    <s v="YEAR-Q1"/>
  </r>
  <r>
    <s v="TX02-54"/>
    <s v="Shubhra"/>
    <x v="66"/>
    <s v="spotla1@1688.com"/>
    <x v="3"/>
    <x v="7"/>
    <x v="0"/>
    <x v="51"/>
    <m/>
    <s v="UNSUCCESSFUL"/>
    <n v="0"/>
    <n v="2024"/>
    <n v="1"/>
    <s v="YEAR-Q1"/>
  </r>
  <r>
    <s v="TX02-55"/>
    <s v="Agrata"/>
    <x v="71"/>
    <s v="arajarama9@360.cn"/>
    <x v="1"/>
    <x v="13"/>
    <x v="0"/>
    <x v="51"/>
    <m/>
    <s v="UNSUCCESSFUL"/>
    <n v="0"/>
    <n v="2024"/>
    <n v="1"/>
    <s v="YEAR-Q1"/>
  </r>
  <r>
    <s v="TX02-56"/>
    <s v="Sameer"/>
    <x v="55"/>
    <s v="sshashank.sapra@oaic.gov.au"/>
    <x v="0"/>
    <x v="19"/>
    <x v="0"/>
    <x v="52"/>
    <m/>
    <s v="UNSUCCESSFUL"/>
    <n v="0"/>
    <n v="2024"/>
    <n v="1"/>
    <s v="YEAR-Q1"/>
  </r>
  <r>
    <s v="TX02-57"/>
    <s v="Abhaya"/>
    <x v="16"/>
    <s v="apriyavardhan9@netvibes.com"/>
    <x v="5"/>
    <x v="16"/>
    <x v="1"/>
    <x v="52"/>
    <m/>
    <s v="UNSUCCESSFUL"/>
    <n v="0"/>
    <n v="2024"/>
    <n v="1"/>
    <s v="YEAR-Q1"/>
  </r>
  <r>
    <s v="TX02-58"/>
    <s v="Agrata"/>
    <x v="71"/>
    <s v="arajarama9@360.cn"/>
    <x v="1"/>
    <x v="7"/>
    <x v="3"/>
    <x v="52"/>
    <n v="1535"/>
    <s v="SUCCESSFUL"/>
    <n v="153.5"/>
    <n v="2024"/>
    <n v="1"/>
    <s v="YEAR-Q1"/>
  </r>
  <r>
    <s v="TX02-59"/>
    <s v="Sahaj"/>
    <x v="83"/>
    <s v="sjonnalagadda@globo.com"/>
    <x v="5"/>
    <x v="6"/>
    <x v="2"/>
    <x v="52"/>
    <n v="590"/>
    <s v="SUCCESSFUL"/>
    <n v="59"/>
    <n v="2024"/>
    <n v="1"/>
    <s v="YEAR-Q1"/>
  </r>
  <r>
    <s v="TX02-60"/>
    <s v="Raghuveer"/>
    <x v="10"/>
    <s v="ryettugunna@reddit.com"/>
    <x v="5"/>
    <x v="53"/>
    <x v="0"/>
    <x v="52"/>
    <n v="385"/>
    <s v="SUCCESSFUL"/>
    <n v="38.5"/>
    <n v="2024"/>
    <n v="1"/>
    <s v="YEAR-Q1"/>
  </r>
  <r>
    <s v="TX02-61"/>
    <s v="Gopal"/>
    <x v="44"/>
    <s v="gvenkata@flavors.me"/>
    <x v="4"/>
    <x v="10"/>
    <x v="0"/>
    <x v="53"/>
    <m/>
    <s v="UNSUCCESSFUL"/>
    <n v="0"/>
    <n v="2024"/>
    <n v="1"/>
    <s v="YEAR-Q1"/>
  </r>
  <r>
    <s v="TX02-62"/>
    <s v="Suman"/>
    <x v="9"/>
    <s v="skatte@flavors.me"/>
    <x v="2"/>
    <x v="37"/>
    <x v="1"/>
    <x v="53"/>
    <n v="645"/>
    <s v="SUCCESSFUL"/>
    <n v="64.5"/>
    <n v="2024"/>
    <n v="1"/>
    <s v="YEAR-Q1"/>
  </r>
  <r>
    <s v="TX02-63"/>
    <s v="Shevantilal"/>
    <x v="36"/>
    <s v="smuppala@stumbleupon.com"/>
    <x v="3"/>
    <x v="16"/>
    <x v="0"/>
    <x v="53"/>
    <n v="750"/>
    <s v="SUCCESSFUL"/>
    <n v="75"/>
    <n v="2024"/>
    <n v="1"/>
    <s v="YEAR-Q1"/>
  </r>
  <r>
    <s v="TX02-64"/>
    <s v="Rameshwari"/>
    <x v="62"/>
    <s v="rchikodi6@histats.com"/>
    <x v="7"/>
    <x v="27"/>
    <x v="3"/>
    <x v="53"/>
    <n v="110"/>
    <s v="SUCCESSFUL"/>
    <n v="11"/>
    <n v="2024"/>
    <n v="1"/>
    <s v="YEAR-Q1"/>
  </r>
  <r>
    <s v="TX02-65"/>
    <s v="Lalit"/>
    <x v="22"/>
    <s v="lkothari@blogtalkradio.com"/>
    <x v="0"/>
    <x v="29"/>
    <x v="2"/>
    <x v="53"/>
    <n v="280"/>
    <s v="SUCCESSFUL"/>
    <n v="28"/>
    <n v="2024"/>
    <n v="1"/>
    <s v="YEAR-Q1"/>
  </r>
  <r>
    <s v="TX02-66"/>
    <s v="Ramnath"/>
    <x v="82"/>
    <s v="rravuri8@blinklist.com"/>
    <x v="1"/>
    <x v="32"/>
    <x v="3"/>
    <x v="54"/>
    <m/>
    <s v="UNSUCCESSFUL"/>
    <n v="0"/>
    <n v="2024"/>
    <n v="1"/>
    <s v="YEAR-Q1"/>
  </r>
  <r>
    <s v="TX02-67"/>
    <s v="Devrat"/>
    <x v="30"/>
    <s v="ddamarsingh@cam.ac.uk"/>
    <x v="1"/>
    <x v="24"/>
    <x v="2"/>
    <x v="54"/>
    <n v="195"/>
    <s v="SUCCESSFUL"/>
    <n v="19.5"/>
    <n v="2024"/>
    <n v="1"/>
    <s v="YEAR-Q1"/>
  </r>
  <r>
    <s v="TX02-68"/>
    <s v="Vasavi"/>
    <x v="40"/>
    <s v="vveeravasarapu4@ibm.com"/>
    <x v="12"/>
    <x v="19"/>
    <x v="3"/>
    <x v="54"/>
    <n v="810"/>
    <s v="SUCCESSFUL"/>
    <n v="81"/>
    <n v="2024"/>
    <n v="1"/>
    <s v="YEAR-Q1"/>
  </r>
  <r>
    <s v="TX02-69"/>
    <s v="Mahindra"/>
    <x v="53"/>
    <s v="msreedharan1@tinypic.com"/>
    <x v="0"/>
    <x v="57"/>
    <x v="2"/>
    <x v="54"/>
    <n v="690"/>
    <s v="SUCCESSFUL"/>
    <n v="69"/>
    <n v="2024"/>
    <n v="1"/>
    <s v="YEAR-Q1"/>
  </r>
  <r>
    <s v="TX02-70"/>
    <s v="Prerana"/>
    <x v="2"/>
    <s v="pnishita5@google.de"/>
    <x v="2"/>
    <x v="11"/>
    <x v="0"/>
    <x v="54"/>
    <n v="300"/>
    <s v="SUCCESSFUL"/>
    <n v="30"/>
    <n v="2024"/>
    <n v="1"/>
    <s v="YEAR-Q1"/>
  </r>
  <r>
    <s v="TX02-71"/>
    <s v="Jagajeet"/>
    <x v="29"/>
    <s v="jviraj@nba.com"/>
    <x v="7"/>
    <x v="37"/>
    <x v="0"/>
    <x v="54"/>
    <n v="825"/>
    <s v="SUCCESSFUL"/>
    <n v="82.5"/>
    <n v="2024"/>
    <n v="1"/>
    <s v="YEAR-Q1"/>
  </r>
  <r>
    <s v="TX02-72"/>
    <s v="John"/>
    <x v="84"/>
    <s v="jjoseph@bluehost.com"/>
    <x v="3"/>
    <x v="22"/>
    <x v="0"/>
    <x v="54"/>
    <n v="460"/>
    <s v="SUCCESSFUL"/>
    <n v="46"/>
    <n v="2024"/>
    <n v="1"/>
    <s v="YEAR-Q1"/>
  </r>
  <r>
    <s v="TX02-73"/>
    <s v="Sarayu"/>
    <x v="4"/>
    <s v="sragunathan2@nhs.uk"/>
    <x v="3"/>
    <x v="0"/>
    <x v="2"/>
    <x v="55"/>
    <m/>
    <s v="UNSUCCESSFUL"/>
    <n v="0"/>
    <n v="2024"/>
    <n v="1"/>
    <s v="YEAR-Q1"/>
  </r>
  <r>
    <s v="TX02-74"/>
    <s v="Gopal"/>
    <x v="44"/>
    <s v="gvenkata@flavors.me"/>
    <x v="4"/>
    <x v="28"/>
    <x v="0"/>
    <x v="55"/>
    <m/>
    <s v="UNSUCCESSFUL"/>
    <n v="0"/>
    <n v="2024"/>
    <n v="1"/>
    <s v="YEAR-Q1"/>
  </r>
  <r>
    <s v="TX02-75"/>
    <s v="Ramalingam"/>
    <x v="70"/>
    <s v="rkothapeta@nbcnews.com"/>
    <x v="0"/>
    <x v="14"/>
    <x v="2"/>
    <x v="55"/>
    <n v="210"/>
    <s v="SUCCESSFUL"/>
    <n v="21"/>
    <n v="2024"/>
    <n v="1"/>
    <s v="YEAR-Q1"/>
  </r>
  <r>
    <s v="TX02-76"/>
    <s v="Asija"/>
    <x v="31"/>
    <s v="apothireddy@psu.edu"/>
    <x v="4"/>
    <x v="41"/>
    <x v="1"/>
    <x v="55"/>
    <n v="1170"/>
    <s v="SUCCESSFUL"/>
    <n v="117"/>
    <n v="2024"/>
    <n v="1"/>
    <s v="YEAR-Q1"/>
  </r>
  <r>
    <s v="TX02-77"/>
    <s v="Sahaj"/>
    <x v="83"/>
    <s v="sjonnalagadda@globo.com"/>
    <x v="5"/>
    <x v="38"/>
    <x v="1"/>
    <x v="55"/>
    <n v="645"/>
    <s v="SUCCESSFUL"/>
    <n v="64.5"/>
    <n v="2024"/>
    <n v="1"/>
    <s v="YEAR-Q1"/>
  </r>
  <r>
    <s v="TX02-78"/>
    <s v="Madhumati"/>
    <x v="20"/>
    <s v="mgazala.soumitra4@domainmarket.com"/>
    <x v="5"/>
    <x v="4"/>
    <x v="2"/>
    <x v="55"/>
    <n v="785"/>
    <s v="SUCCESSFUL"/>
    <n v="78.5"/>
    <n v="2024"/>
    <n v="1"/>
    <s v="YEAR-Q1"/>
  </r>
  <r>
    <s v="TX02-79"/>
    <s v="Suman"/>
    <x v="9"/>
    <s v="skatte@flavors.me"/>
    <x v="2"/>
    <x v="34"/>
    <x v="0"/>
    <x v="56"/>
    <m/>
    <s v="UNSUCCESSFUL"/>
    <n v="0"/>
    <n v="2024"/>
    <n v="1"/>
    <s v="YEAR-Q1"/>
  </r>
  <r>
    <s v="TX02-80"/>
    <s v="Subbarao"/>
    <x v="3"/>
    <s v="smalladi@gmpg.org"/>
    <x v="3"/>
    <x v="12"/>
    <x v="1"/>
    <x v="56"/>
    <m/>
    <s v="UNSUCCESSFUL"/>
    <n v="0"/>
    <n v="2024"/>
    <n v="1"/>
    <s v="YEAR-Q1"/>
  </r>
  <r>
    <s v="TX02-81"/>
    <s v="Gumwant"/>
    <x v="50"/>
    <s v="gveera9@tuttocitta.it"/>
    <x v="4"/>
    <x v="42"/>
    <x v="0"/>
    <x v="56"/>
    <m/>
    <s v="UNSUCCESSFUL"/>
    <n v="0"/>
    <n v="2024"/>
    <n v="1"/>
    <s v="YEAR-Q1"/>
  </r>
  <r>
    <s v="TX02-82"/>
    <s v="Mahindra"/>
    <x v="53"/>
    <s v="msreedharan1@tinypic.com"/>
    <x v="0"/>
    <x v="37"/>
    <x v="1"/>
    <x v="56"/>
    <m/>
    <s v="UNSUCCESSFUL"/>
    <n v="0"/>
    <n v="2024"/>
    <n v="1"/>
    <s v="YEAR-Q1"/>
  </r>
  <r>
    <s v="TX02-83"/>
    <s v="Ranajay"/>
    <x v="75"/>
    <s v="rkailashnath.richa8@wisc.edu"/>
    <x v="5"/>
    <x v="32"/>
    <x v="0"/>
    <x v="56"/>
    <m/>
    <s v="UNSUCCESSFUL"/>
    <n v="0"/>
    <n v="2024"/>
    <n v="1"/>
    <s v="YEAR-Q1"/>
  </r>
  <r>
    <s v="TX02-84"/>
    <s v="Sahas"/>
    <x v="52"/>
    <s v="ssanabhi.shrikant3@ted.com"/>
    <x v="0"/>
    <x v="11"/>
    <x v="1"/>
    <x v="56"/>
    <n v="785"/>
    <s v="SUCCESSFUL"/>
    <n v="78.5"/>
    <n v="2024"/>
    <n v="1"/>
    <s v="YEAR-Q1"/>
  </r>
  <r>
    <s v="TX02-85"/>
    <s v="Raghuveer"/>
    <x v="10"/>
    <s v="ryettugunna@reddit.com"/>
    <x v="5"/>
    <x v="34"/>
    <x v="1"/>
    <x v="56"/>
    <n v="690"/>
    <s v="SUCCESSFUL"/>
    <n v="69"/>
    <n v="2024"/>
    <n v="1"/>
    <s v="YEAR-Q1"/>
  </r>
  <r>
    <s v="TX02-86"/>
    <s v="Devasree"/>
    <x v="60"/>
    <s v="dfullara.saurin3@prnewswire.com"/>
    <x v="8"/>
    <x v="20"/>
    <x v="1"/>
    <x v="56"/>
    <n v="585"/>
    <s v="SUCCESSFUL"/>
    <n v="58.5"/>
    <n v="2024"/>
    <n v="1"/>
    <s v="YEAR-Q1"/>
  </r>
  <r>
    <s v="TX02-87"/>
    <s v="Shiuli"/>
    <x v="80"/>
    <s v="ssapna@slate.com"/>
    <x v="4"/>
    <x v="5"/>
    <x v="3"/>
    <x v="56"/>
    <n v="375"/>
    <s v="SUCCESSFUL"/>
    <n v="37.5"/>
    <n v="2024"/>
    <n v="1"/>
    <s v="YEAR-Q1"/>
  </r>
  <r>
    <s v="TX02-88"/>
    <s v="Kaishori"/>
    <x v="49"/>
    <s v="kharathi.kateel@home.pl"/>
    <x v="4"/>
    <x v="13"/>
    <x v="2"/>
    <x v="56"/>
    <n v="730"/>
    <s v="SUCCESSFUL"/>
    <n v="73"/>
    <n v="2024"/>
    <n v="1"/>
    <s v="YEAR-Q1"/>
  </r>
  <r>
    <s v="TX02-89"/>
    <s v="Pragya"/>
    <x v="54"/>
    <s v="pnilufar4@comsenz.com"/>
    <x v="4"/>
    <x v="56"/>
    <x v="1"/>
    <x v="56"/>
    <n v="690"/>
    <s v="SUCCESSFUL"/>
    <n v="69"/>
    <n v="2024"/>
    <n v="1"/>
    <s v="YEAR-Q1"/>
  </r>
  <r>
    <s v="TX02-90"/>
    <s v="Ayog"/>
    <x v="69"/>
    <s v="achakrabarti@elegantthemes.com"/>
    <x v="5"/>
    <x v="35"/>
    <x v="0"/>
    <x v="56"/>
    <n v="420"/>
    <s v="SUCCESSFUL"/>
    <n v="42"/>
    <n v="2024"/>
    <n v="1"/>
    <s v="YEAR-Q1"/>
  </r>
  <r>
    <s v="TX02-91"/>
    <s v="Shevantilal"/>
    <x v="36"/>
    <s v="smuppala@stumbleupon.com"/>
    <x v="3"/>
    <x v="15"/>
    <x v="2"/>
    <x v="57"/>
    <m/>
    <s v="UNSUCCESSFUL"/>
    <n v="0"/>
    <n v="2024"/>
    <n v="1"/>
    <s v="YEAR-Q1"/>
  </r>
  <r>
    <s v="TX02-92"/>
    <s v="Dinanath"/>
    <x v="85"/>
    <s v="dsimhambhatla@amazon.co.jp"/>
    <x v="13"/>
    <x v="5"/>
    <x v="1"/>
    <x v="57"/>
    <m/>
    <s v="UNSUCCESSFUL"/>
    <n v="0"/>
    <n v="2024"/>
    <n v="1"/>
    <s v="YEAR-Q1"/>
  </r>
  <r>
    <s v="TX02-93"/>
    <s v="Duran"/>
    <x v="58"/>
    <s v="dappala@elegantthemes.com"/>
    <x v="3"/>
    <x v="5"/>
    <x v="0"/>
    <x v="57"/>
    <n v="370"/>
    <s v="SUCCESSFUL"/>
    <n v="37"/>
    <n v="2024"/>
    <n v="1"/>
    <s v="YEAR-Q1"/>
  </r>
  <r>
    <s v="TX02-94"/>
    <s v="Kunja"/>
    <x v="76"/>
    <s v="kprashanta.vibha6@samsung.com"/>
    <x v="0"/>
    <x v="47"/>
    <x v="0"/>
    <x v="57"/>
    <n v="565"/>
    <s v="SUCCESSFUL"/>
    <n v="56.5"/>
    <n v="2024"/>
    <n v="1"/>
    <s v="YEAR-Q1"/>
  </r>
  <r>
    <s v="TX02-95"/>
    <s v="Vasu"/>
    <x v="63"/>
    <s v="vnandin@zimbio.com"/>
    <x v="0"/>
    <x v="21"/>
    <x v="1"/>
    <x v="57"/>
    <n v="140"/>
    <s v="SUCCESSFUL"/>
    <n v="14"/>
    <n v="2024"/>
    <n v="1"/>
    <s v="YEAR-Q1"/>
  </r>
  <r>
    <s v="TX02-96"/>
    <s v="Suman"/>
    <x v="9"/>
    <s v="skatte@flavors.me"/>
    <x v="2"/>
    <x v="16"/>
    <x v="2"/>
    <x v="58"/>
    <m/>
    <s v="UNSUCCESSFUL"/>
    <n v="0"/>
    <n v="2024"/>
    <n v="1"/>
    <s v="YEAR-Q1"/>
  </r>
  <r>
    <s v="TX02-97"/>
    <s v="Krittika"/>
    <x v="86"/>
    <s v="kgaekwad@mit.edu"/>
    <x v="2"/>
    <x v="60"/>
    <x v="2"/>
    <x v="58"/>
    <m/>
    <s v="UNSUCCESSFUL"/>
    <n v="0"/>
    <n v="2024"/>
    <n v="1"/>
    <s v="YEAR-Q1"/>
  </r>
  <r>
    <s v="TX02-98"/>
    <s v="Kamalakshi"/>
    <x v="23"/>
    <s v="kmukundan7@netlog.com"/>
    <x v="9"/>
    <x v="22"/>
    <x v="3"/>
    <x v="58"/>
    <m/>
    <s v="UNSUCCESSFUL"/>
    <n v="0"/>
    <n v="2024"/>
    <n v="1"/>
    <s v="YEAR-Q1"/>
  </r>
  <r>
    <s v="TX02-99"/>
    <s v="John"/>
    <x v="84"/>
    <s v="jjoseph@bluehost.com"/>
    <x v="3"/>
    <x v="61"/>
    <x v="1"/>
    <x v="58"/>
    <n v="405"/>
    <s v="SUCCESSFUL"/>
    <n v="40.5"/>
    <n v="2024"/>
    <n v="1"/>
    <s v="YEAR-Q1"/>
  </r>
  <r>
    <s v="TX03-00"/>
    <s v="Raghuveer"/>
    <x v="10"/>
    <s v="ryettugunna@reddit.com"/>
    <x v="5"/>
    <x v="29"/>
    <x v="2"/>
    <x v="59"/>
    <n v="80"/>
    <s v="SUCCESSFUL"/>
    <n v="8"/>
    <n v="2024"/>
    <n v="1"/>
    <s v="YEAR-Q1"/>
  </r>
  <r>
    <s v="TX03-01"/>
    <s v="Bhuvan"/>
    <x v="21"/>
    <s v="bpals@theatlantic.com"/>
    <x v="4"/>
    <x v="10"/>
    <x v="0"/>
    <x v="59"/>
    <n v="1110"/>
    <s v="SUCCESSFUL"/>
    <n v="111"/>
    <n v="2024"/>
    <n v="1"/>
    <s v="YEAR-Q1"/>
  </r>
  <r>
    <s v="TX03-02"/>
    <s v="Hridaynath"/>
    <x v="79"/>
    <s v="htendulkar9@php.net"/>
    <x v="3"/>
    <x v="52"/>
    <x v="0"/>
    <x v="59"/>
    <n v="1655"/>
    <s v="SUCCESSFUL"/>
    <n v="165.5"/>
    <n v="2024"/>
    <n v="1"/>
    <s v="YEAR-Q1"/>
  </r>
  <r>
    <s v="TX03-03"/>
    <s v="Vasu"/>
    <x v="63"/>
    <s v="vnandin@zimbio.com"/>
    <x v="0"/>
    <x v="53"/>
    <x v="0"/>
    <x v="59"/>
    <n v="505"/>
    <s v="SUCCESSFUL"/>
    <n v="50.5"/>
    <n v="2024"/>
    <n v="1"/>
    <s v="YEAR-Q1"/>
  </r>
  <r>
    <s v="TX03-04"/>
    <s v="Hridaynath"/>
    <x v="79"/>
    <s v="htendulkar9@php.net"/>
    <x v="3"/>
    <x v="38"/>
    <x v="2"/>
    <x v="60"/>
    <m/>
    <s v="UNSUCCESSFUL"/>
    <n v="0"/>
    <n v="2024"/>
    <n v="1"/>
    <s v="YEAR-Q1"/>
  </r>
  <r>
    <s v="TX03-05"/>
    <s v="Gowri"/>
    <x v="87"/>
    <s v="gsankar.chakrala@spotify.com"/>
    <x v="0"/>
    <x v="59"/>
    <x v="0"/>
    <x v="60"/>
    <n v="830"/>
    <s v="SUCCESSFUL"/>
    <n v="83"/>
    <n v="2024"/>
    <n v="1"/>
    <s v="YEAR-Q1"/>
  </r>
  <r>
    <s v="TX03-06"/>
    <s v="Bhuvan"/>
    <x v="21"/>
    <s v="bpals@theatlantic.com"/>
    <x v="4"/>
    <x v="3"/>
    <x v="2"/>
    <x v="60"/>
    <n v="710"/>
    <s v="SUCCESSFUL"/>
    <n v="71"/>
    <n v="2024"/>
    <n v="1"/>
    <s v="YEAR-Q1"/>
  </r>
  <r>
    <s v="TX03-07"/>
    <s v="Geena"/>
    <x v="43"/>
    <s v="graghavanpillai6@g.co"/>
    <x v="3"/>
    <x v="22"/>
    <x v="2"/>
    <x v="60"/>
    <n v="795"/>
    <s v="SUCCESSFUL"/>
    <n v="79.5"/>
    <n v="2024"/>
    <n v="1"/>
    <s v="YEAR-Q1"/>
  </r>
  <r>
    <s v="TX03-08"/>
    <s v="Geena"/>
    <x v="43"/>
    <s v="graghavanpillai6@g.co"/>
    <x v="3"/>
    <x v="13"/>
    <x v="1"/>
    <x v="60"/>
    <n v="875"/>
    <s v="SUCCESSFUL"/>
    <n v="87.5"/>
    <n v="2024"/>
    <n v="1"/>
    <s v="YEAR-Q1"/>
  </r>
  <r>
    <s v="TX03-09"/>
    <s v="Deepit"/>
    <x v="25"/>
    <s v="dranjana@360.cn"/>
    <x v="8"/>
    <x v="39"/>
    <x v="1"/>
    <x v="60"/>
    <n v="150"/>
    <s v="SUCCESSFUL"/>
    <n v="15"/>
    <n v="2024"/>
    <n v="1"/>
    <s v="YEAR-Q1"/>
  </r>
  <r>
    <s v="TX03-10"/>
    <s v="Sawini"/>
    <x v="42"/>
    <s v="schandan@dot.gov"/>
    <x v="1"/>
    <x v="42"/>
    <x v="1"/>
    <x v="60"/>
    <n v="815"/>
    <s v="SUCCESSFUL"/>
    <n v="81.5"/>
    <n v="2024"/>
    <n v="1"/>
    <s v="YEAR-Q1"/>
  </r>
  <r>
    <s v="TX03-11"/>
    <s v="Gowri"/>
    <x v="87"/>
    <s v="gsankar.chakrala@spotify.com"/>
    <x v="0"/>
    <x v="4"/>
    <x v="0"/>
    <x v="60"/>
    <n v="30"/>
    <s v="SUCCESSFUL"/>
    <n v="3"/>
    <n v="2024"/>
    <n v="1"/>
    <s v="YEAR-Q1"/>
  </r>
  <r>
    <s v="TX03-12"/>
    <s v="Chandana"/>
    <x v="38"/>
    <s v="csannidhi.surnilla@nydailynews.com"/>
    <x v="7"/>
    <x v="7"/>
    <x v="1"/>
    <x v="61"/>
    <m/>
    <s v="UNSUCCESSFUL"/>
    <n v="0"/>
    <n v="2024"/>
    <n v="1"/>
    <s v="YEAR-Q1"/>
  </r>
  <r>
    <s v="TX03-13"/>
    <s v="Lalit"/>
    <x v="22"/>
    <s v="lkothari@blogtalkradio.com"/>
    <x v="0"/>
    <x v="22"/>
    <x v="2"/>
    <x v="61"/>
    <n v="500"/>
    <s v="SUCCESSFUL"/>
    <n v="50"/>
    <n v="2024"/>
    <n v="1"/>
    <s v="YEAR-Q1"/>
  </r>
  <r>
    <s v="TX03-14"/>
    <s v="Hridaynath"/>
    <x v="79"/>
    <s v="htendulkar9@php.net"/>
    <x v="3"/>
    <x v="31"/>
    <x v="1"/>
    <x v="61"/>
    <n v="110"/>
    <s v="SUCCESSFUL"/>
    <n v="11"/>
    <n v="2024"/>
    <n v="1"/>
    <s v="YEAR-Q1"/>
  </r>
  <r>
    <s v="TX03-15"/>
    <s v="Ilesh"/>
    <x v="26"/>
    <s v="idasgupta1@yolasite.com"/>
    <x v="9"/>
    <x v="54"/>
    <x v="1"/>
    <x v="61"/>
    <n v="1145"/>
    <s v="SUCCESSFUL"/>
    <n v="114.5"/>
    <n v="2024"/>
    <n v="1"/>
    <s v="YEAR-Q1"/>
  </r>
  <r>
    <s v="TX03-16"/>
    <s v="Kunja"/>
    <x v="76"/>
    <s v="kprashanta.vibha6@samsung.com"/>
    <x v="0"/>
    <x v="38"/>
    <x v="1"/>
    <x v="61"/>
    <n v="15"/>
    <s v="SUCCESSFUL"/>
    <n v="1.5"/>
    <n v="2024"/>
    <n v="1"/>
    <s v="YEAR-Q1"/>
  </r>
  <r>
    <s v="TX03-17"/>
    <s v="Anjushri"/>
    <x v="18"/>
    <s v="achandiramani3@theatlantic.com"/>
    <x v="1"/>
    <x v="25"/>
    <x v="1"/>
    <x v="62"/>
    <m/>
    <s v="UNSUCCESSFUL"/>
    <n v="0"/>
    <n v="2024"/>
    <n v="1"/>
    <s v="YEAR-Q1"/>
  </r>
  <r>
    <s v="TX03-18"/>
    <s v="Mayur"/>
    <x v="37"/>
    <s v="mkousika4@typepad.com"/>
    <x v="11"/>
    <x v="59"/>
    <x v="0"/>
    <x v="62"/>
    <n v="25"/>
    <s v="SUCCESSFUL"/>
    <n v="2.5"/>
    <n v="2024"/>
    <n v="1"/>
    <s v="YEAR-Q1"/>
  </r>
  <r>
    <s v="TX03-19"/>
    <s v="Asija"/>
    <x v="31"/>
    <s v="apothireddy@psu.edu"/>
    <x v="4"/>
    <x v="41"/>
    <x v="1"/>
    <x v="62"/>
    <n v="1420"/>
    <s v="SUCCESSFUL"/>
    <n v="142"/>
    <n v="2024"/>
    <n v="1"/>
    <s v="YEAR-Q1"/>
  </r>
  <r>
    <s v="TX03-20"/>
    <s v="Devasree"/>
    <x v="60"/>
    <s v="dfullara.saurin3@prnewswire.com"/>
    <x v="8"/>
    <x v="14"/>
    <x v="0"/>
    <x v="62"/>
    <n v="570"/>
    <s v="SUCCESSFUL"/>
    <n v="57"/>
    <n v="2024"/>
    <n v="1"/>
    <s v="YEAR-Q1"/>
  </r>
  <r>
    <s v="TX03-21"/>
    <s v="Prerana"/>
    <x v="2"/>
    <s v="pnishita5@google.de"/>
    <x v="2"/>
    <x v="44"/>
    <x v="2"/>
    <x v="63"/>
    <n v="515"/>
    <s v="SUCCESSFUL"/>
    <n v="51.5"/>
    <n v="2024"/>
    <n v="1"/>
    <s v="YEAR-Q1"/>
  </r>
  <r>
    <s v="TX03-22"/>
    <s v="Prerana"/>
    <x v="2"/>
    <s v="pnishita5@google.de"/>
    <x v="2"/>
    <x v="56"/>
    <x v="2"/>
    <x v="63"/>
    <n v="130"/>
    <s v="SUCCESSFUL"/>
    <n v="13"/>
    <n v="2024"/>
    <n v="1"/>
    <s v="YEAR-Q1"/>
  </r>
  <r>
    <s v="TX03-23"/>
    <s v="Tarala"/>
    <x v="65"/>
    <s v="tvishaal@mozilla.org"/>
    <x v="1"/>
    <x v="10"/>
    <x v="1"/>
    <x v="63"/>
    <n v="1315"/>
    <s v="SUCCESSFUL"/>
    <n v="131.5"/>
    <n v="2024"/>
    <n v="1"/>
    <s v="YEAR-Q1"/>
  </r>
  <r>
    <s v="TX03-24"/>
    <s v="Rupak"/>
    <x v="39"/>
    <s v="rmehra@1und1.de"/>
    <x v="3"/>
    <x v="41"/>
    <x v="0"/>
    <x v="63"/>
    <n v="250"/>
    <s v="SUCCESSFUL"/>
    <n v="25"/>
    <n v="2024"/>
    <n v="1"/>
    <s v="YEAR-Q1"/>
  </r>
  <r>
    <s v="TX03-25"/>
    <s v="Krishnakanta"/>
    <x v="88"/>
    <s v="kvellanki2@netscape.com"/>
    <x v="5"/>
    <x v="55"/>
    <x v="0"/>
    <x v="63"/>
    <n v="490"/>
    <s v="SUCCESSFUL"/>
    <n v="49"/>
    <n v="2024"/>
    <n v="1"/>
    <s v="YEAR-Q1"/>
  </r>
  <r>
    <s v="TX03-26"/>
    <s v="Devsena"/>
    <x v="78"/>
    <s v="dveluvalapalli@adobe.com"/>
    <x v="9"/>
    <x v="6"/>
    <x v="0"/>
    <x v="64"/>
    <m/>
    <s v="UNSUCCESSFUL"/>
    <n v="0"/>
    <n v="2024"/>
    <n v="1"/>
    <s v="YEAR-Q1"/>
  </r>
  <r>
    <s v="TX03-27"/>
    <s v="Sartaj"/>
    <x v="74"/>
    <s v="sprobal@webnode.com"/>
    <x v="13"/>
    <x v="15"/>
    <x v="1"/>
    <x v="64"/>
    <m/>
    <s v="UNSUCCESSFUL"/>
    <n v="0"/>
    <n v="2024"/>
    <n v="1"/>
    <s v="YEAR-Q1"/>
  </r>
  <r>
    <s v="TX03-28"/>
    <s v="Devasree"/>
    <x v="60"/>
    <s v="dfullara.saurin3@prnewswire.com"/>
    <x v="8"/>
    <x v="8"/>
    <x v="1"/>
    <x v="64"/>
    <m/>
    <s v="UNSUCCESSFUL"/>
    <n v="0"/>
    <n v="2024"/>
    <n v="1"/>
    <s v="YEAR-Q1"/>
  </r>
  <r>
    <s v="TX03-29"/>
    <s v="Pratigya"/>
    <x v="15"/>
    <s v="prema@hubpages.com"/>
    <x v="7"/>
    <x v="25"/>
    <x v="0"/>
    <x v="64"/>
    <n v="345"/>
    <s v="SUCCESSFUL"/>
    <n v="34.5"/>
    <n v="2024"/>
    <n v="1"/>
    <s v="YEAR-Q1"/>
  </r>
  <r>
    <s v="TX03-30"/>
    <s v="Parasuramudu"/>
    <x v="6"/>
    <s v="pjamakayala@hhs.gov"/>
    <x v="4"/>
    <x v="41"/>
    <x v="0"/>
    <x v="64"/>
    <n v="80"/>
    <s v="SUCCESSFUL"/>
    <n v="8"/>
    <n v="2024"/>
    <n v="1"/>
    <s v="YEAR-Q1"/>
  </r>
  <r>
    <s v="TX03-31"/>
    <s v="Ramalingam"/>
    <x v="70"/>
    <s v="rkothapeta@nbcnews.com"/>
    <x v="0"/>
    <x v="55"/>
    <x v="1"/>
    <x v="64"/>
    <n v="745"/>
    <s v="SUCCESSFUL"/>
    <n v="74.5"/>
    <n v="2024"/>
    <n v="1"/>
    <s v="YEAR-Q1"/>
  </r>
  <r>
    <s v="TX03-32"/>
    <s v="Piyali"/>
    <x v="72"/>
    <s v="pmahanthapa9@senate.gov"/>
    <x v="1"/>
    <x v="9"/>
    <x v="1"/>
    <x v="65"/>
    <m/>
    <s v="UNSUCCESSFUL"/>
    <n v="0"/>
    <n v="2024"/>
    <n v="1"/>
    <s v="YEAR-Q1"/>
  </r>
  <r>
    <s v="TX03-33"/>
    <s v="Vinanti"/>
    <x v="5"/>
    <s v="vchoudhari6@businessinsider.com"/>
    <x v="2"/>
    <x v="61"/>
    <x v="0"/>
    <x v="65"/>
    <m/>
    <s v="UNSUCCESSFUL"/>
    <n v="0"/>
    <n v="2024"/>
    <n v="1"/>
    <s v="YEAR-Q1"/>
  </r>
  <r>
    <s v="TX03-34"/>
    <s v="Indu"/>
    <x v="12"/>
    <s v="ivarada.sumedh@stumbleupon.com"/>
    <x v="1"/>
    <x v="10"/>
    <x v="0"/>
    <x v="65"/>
    <n v="370"/>
    <s v="SUCCESSFUL"/>
    <n v="37"/>
    <n v="2024"/>
    <n v="1"/>
    <s v="YEAR-Q1"/>
  </r>
  <r>
    <s v="TX03-35"/>
    <s v="Gowri"/>
    <x v="87"/>
    <s v="gsankar.chakrala@spotify.com"/>
    <x v="0"/>
    <x v="31"/>
    <x v="2"/>
    <x v="65"/>
    <n v="775"/>
    <s v="SUCCESSFUL"/>
    <n v="77.5"/>
    <n v="2024"/>
    <n v="1"/>
    <s v="YEAR-Q1"/>
  </r>
  <r>
    <s v="TX03-36"/>
    <s v="Lalit"/>
    <x v="22"/>
    <s v="lkothari@blogtalkradio.com"/>
    <x v="0"/>
    <x v="22"/>
    <x v="0"/>
    <x v="66"/>
    <m/>
    <s v="UNSUCCESSFUL"/>
    <n v="0"/>
    <n v="2024"/>
    <n v="1"/>
    <s v="YEAR-Q1"/>
  </r>
  <r>
    <s v="TX03-37"/>
    <s v="Jagajeet"/>
    <x v="29"/>
    <s v="jviraj@nba.com"/>
    <x v="7"/>
    <x v="41"/>
    <x v="1"/>
    <x v="66"/>
    <m/>
    <s v="UNSUCCESSFUL"/>
    <n v="0"/>
    <n v="2024"/>
    <n v="1"/>
    <s v="YEAR-Q1"/>
  </r>
  <r>
    <s v="TX03-38"/>
    <s v="Kaishori"/>
    <x v="49"/>
    <s v="kharathi.kateel@home.pl"/>
    <x v="4"/>
    <x v="15"/>
    <x v="0"/>
    <x v="66"/>
    <n v="380"/>
    <s v="SUCCESSFUL"/>
    <n v="38"/>
    <n v="2024"/>
    <n v="1"/>
    <s v="YEAR-Q1"/>
  </r>
  <r>
    <s v="TX03-39"/>
    <s v="Devasree"/>
    <x v="60"/>
    <s v="dfullara.saurin3@prnewswire.com"/>
    <x v="8"/>
    <x v="8"/>
    <x v="2"/>
    <x v="66"/>
    <n v="285"/>
    <s v="SUCCESSFUL"/>
    <n v="28.5"/>
    <n v="2024"/>
    <n v="1"/>
    <s v="YEAR-Q1"/>
  </r>
  <r>
    <s v="TX03-40"/>
    <s v="Karuna"/>
    <x v="33"/>
    <s v="kpashupathy3@netlog.com"/>
    <x v="3"/>
    <x v="10"/>
    <x v="0"/>
    <x v="67"/>
    <m/>
    <s v="UNSUCCESSFUL"/>
    <n v="0"/>
    <n v="2024"/>
    <n v="1"/>
    <s v="YEAR-Q1"/>
  </r>
  <r>
    <s v="TX03-41"/>
    <s v="Devasree"/>
    <x v="60"/>
    <s v="dfullara.saurin3@prnewswire.com"/>
    <x v="8"/>
    <x v="33"/>
    <x v="1"/>
    <x v="67"/>
    <n v="765"/>
    <s v="SUCCESSFUL"/>
    <n v="76.5"/>
    <n v="2024"/>
    <n v="1"/>
    <s v="YEAR-Q1"/>
  </r>
  <r>
    <s v="TX03-42"/>
    <s v="Vasavi"/>
    <x v="40"/>
    <s v="vveeravasarapu4@ibm.com"/>
    <x v="12"/>
    <x v="33"/>
    <x v="1"/>
    <x v="67"/>
    <n v="200"/>
    <s v="SUCCESSFUL"/>
    <n v="20"/>
    <n v="2024"/>
    <n v="1"/>
    <s v="YEAR-Q1"/>
  </r>
  <r>
    <s v="TX03-43"/>
    <s v="Chandana"/>
    <x v="38"/>
    <s v="csannidhi.surnilla@nydailynews.com"/>
    <x v="7"/>
    <x v="3"/>
    <x v="0"/>
    <x v="67"/>
    <n v="785"/>
    <s v="SUCCESSFUL"/>
    <n v="78.5"/>
    <n v="2024"/>
    <n v="1"/>
    <s v="YEAR-Q1"/>
  </r>
  <r>
    <s v="TX03-44"/>
    <s v="Kulbhushan"/>
    <x v="67"/>
    <s v="kmoorthy6@cmu.edu"/>
    <x v="8"/>
    <x v="48"/>
    <x v="0"/>
    <x v="67"/>
    <n v="955"/>
    <s v="SUCCESSFUL"/>
    <n v="95.5"/>
    <n v="2024"/>
    <n v="1"/>
    <s v="YEAR-Q1"/>
  </r>
  <r>
    <s v="TX03-45"/>
    <s v="Tarala"/>
    <x v="65"/>
    <s v="tvishaal@mozilla.org"/>
    <x v="1"/>
    <x v="44"/>
    <x v="1"/>
    <x v="67"/>
    <n v="1315"/>
    <s v="SUCCESSFUL"/>
    <n v="131.5"/>
    <n v="2024"/>
    <n v="1"/>
    <s v="YEAR-Q1"/>
  </r>
  <r>
    <s v="TX03-46"/>
    <s v="Nazeer"/>
    <x v="24"/>
    <s v="nbasha.mustafa@prweb.com"/>
    <x v="0"/>
    <x v="10"/>
    <x v="2"/>
    <x v="68"/>
    <m/>
    <s v="UNSUCCESSFUL"/>
    <n v="0"/>
    <n v="2024"/>
    <n v="1"/>
    <s v="YEAR-Q1"/>
  </r>
  <r>
    <s v="TX03-47"/>
    <s v="Sahas"/>
    <x v="52"/>
    <s v="ssanabhi.shrikant3@ted.com"/>
    <x v="0"/>
    <x v="22"/>
    <x v="0"/>
    <x v="68"/>
    <n v="590"/>
    <s v="SUCCESSFUL"/>
    <n v="59"/>
    <n v="2024"/>
    <n v="1"/>
    <s v="YEAR-Q1"/>
  </r>
  <r>
    <s v="TX03-48"/>
    <s v="Lalit"/>
    <x v="22"/>
    <s v="lkothari@blogtalkradio.com"/>
    <x v="0"/>
    <x v="42"/>
    <x v="2"/>
    <x v="68"/>
    <n v="1080"/>
    <s v="SUCCESSFUL"/>
    <n v="108"/>
    <n v="2024"/>
    <n v="1"/>
    <s v="YEAR-Q1"/>
  </r>
  <r>
    <s v="TX03-49"/>
    <s v="Agrata"/>
    <x v="71"/>
    <s v="arajarama9@360.cn"/>
    <x v="1"/>
    <x v="0"/>
    <x v="1"/>
    <x v="68"/>
    <n v="145"/>
    <s v="SUCCESSFUL"/>
    <n v="14.5"/>
    <n v="2024"/>
    <n v="1"/>
    <s v="YEAR-Q1"/>
  </r>
  <r>
    <s v="TX03-50"/>
    <s v="Amal"/>
    <x v="57"/>
    <s v="animesh@spotify.com"/>
    <x v="4"/>
    <x v="57"/>
    <x v="2"/>
    <x v="69"/>
    <m/>
    <s v="UNSUCCESSFUL"/>
    <n v="0"/>
    <n v="2024"/>
    <n v="1"/>
    <s v="YEAR-Q1"/>
  </r>
  <r>
    <s v="TX03-51"/>
    <s v="Sahas"/>
    <x v="52"/>
    <s v="ssanabhi.shrikant3@ted.com"/>
    <x v="0"/>
    <x v="41"/>
    <x v="0"/>
    <x v="69"/>
    <n v="280"/>
    <s v="SUCCESSFUL"/>
    <n v="28"/>
    <n v="2024"/>
    <n v="1"/>
    <s v="YEAR-Q1"/>
  </r>
  <r>
    <s v="TX03-52"/>
    <s v="Sartaj"/>
    <x v="74"/>
    <s v="sprobal@webnode.com"/>
    <x v="13"/>
    <x v="61"/>
    <x v="3"/>
    <x v="69"/>
    <n v="335"/>
    <s v="SUCCESSFUL"/>
    <n v="33.5"/>
    <n v="2024"/>
    <n v="1"/>
    <s v="YEAR-Q1"/>
  </r>
  <r>
    <s v="TX03-53"/>
    <s v="Devrat"/>
    <x v="30"/>
    <s v="ddamarsingh@cam.ac.uk"/>
    <x v="1"/>
    <x v="42"/>
    <x v="2"/>
    <x v="69"/>
    <n v="830"/>
    <s v="SUCCESSFUL"/>
    <n v="83"/>
    <n v="2024"/>
    <n v="1"/>
    <s v="YEAR-Q1"/>
  </r>
  <r>
    <s v="TX03-54"/>
    <s v="Kaishori"/>
    <x v="49"/>
    <s v="kharathi.kateel@home.pl"/>
    <x v="4"/>
    <x v="8"/>
    <x v="2"/>
    <x v="70"/>
    <m/>
    <s v="UNSUCCESSFUL"/>
    <n v="0"/>
    <n v="2024"/>
    <n v="1"/>
    <s v="YEAR-Q1"/>
  </r>
  <r>
    <s v="TX03-55"/>
    <s v="Shevantilal"/>
    <x v="36"/>
    <s v="smuppala@stumbleupon.com"/>
    <x v="3"/>
    <x v="37"/>
    <x v="0"/>
    <x v="70"/>
    <m/>
    <s v="UNSUCCESSFUL"/>
    <n v="0"/>
    <n v="2024"/>
    <n v="1"/>
    <s v="YEAR-Q1"/>
  </r>
  <r>
    <s v="TX03-56"/>
    <s v="Madhumati"/>
    <x v="20"/>
    <s v="mgazala.soumitra4@domainmarket.com"/>
    <x v="5"/>
    <x v="17"/>
    <x v="1"/>
    <x v="70"/>
    <n v="505"/>
    <s v="SUCCESSFUL"/>
    <n v="50.5"/>
    <n v="2024"/>
    <n v="1"/>
    <s v="YEAR-Q1"/>
  </r>
  <r>
    <s v="TX03-57"/>
    <s v="Ramnath"/>
    <x v="82"/>
    <s v="rravuri8@blinklist.com"/>
    <x v="1"/>
    <x v="22"/>
    <x v="2"/>
    <x v="70"/>
    <n v="140"/>
    <s v="SUCCESSFUL"/>
    <n v="14"/>
    <n v="2024"/>
    <n v="1"/>
    <s v="YEAR-Q1"/>
  </r>
  <r>
    <s v="TX03-58"/>
    <s v="Krishnakanta"/>
    <x v="88"/>
    <s v="kvellanki2@netscape.com"/>
    <x v="5"/>
    <x v="17"/>
    <x v="0"/>
    <x v="70"/>
    <n v="125"/>
    <s v="SUCCESSFUL"/>
    <n v="12.5"/>
    <n v="2024"/>
    <n v="1"/>
    <s v="YEAR-Q1"/>
  </r>
  <r>
    <s v="TX03-59"/>
    <s v="Suchira"/>
    <x v="89"/>
    <s v="sbhanupriya.tapti3@trellian.com"/>
    <x v="5"/>
    <x v="24"/>
    <x v="0"/>
    <x v="70"/>
    <n v="730"/>
    <s v="SUCCESSFUL"/>
    <n v="73"/>
    <n v="2024"/>
    <n v="1"/>
    <s v="YEAR-Q1"/>
  </r>
  <r>
    <s v="TX03-60"/>
    <s v="Sarojini"/>
    <x v="59"/>
    <s v="snaueshwara@netscape.com"/>
    <x v="3"/>
    <x v="8"/>
    <x v="0"/>
    <x v="71"/>
    <m/>
    <s v="UNSUCCESSFUL"/>
    <n v="0"/>
    <n v="2024"/>
    <n v="1"/>
    <s v="YEAR-Q1"/>
  </r>
  <r>
    <s v="TX03-61"/>
    <s v="Abhaya"/>
    <x v="16"/>
    <s v="apriyavardhan9@netvibes.com"/>
    <x v="5"/>
    <x v="19"/>
    <x v="2"/>
    <x v="71"/>
    <n v="775"/>
    <s v="SUCCESSFUL"/>
    <n v="77.5"/>
    <n v="2024"/>
    <n v="1"/>
    <s v="YEAR-Q1"/>
  </r>
  <r>
    <s v="TX03-62"/>
    <s v="Kevalkumar"/>
    <x v="68"/>
    <s v="ksolanki5@who.int"/>
    <x v="2"/>
    <x v="3"/>
    <x v="2"/>
    <x v="71"/>
    <n v="1385"/>
    <s v="SUCCESSFUL"/>
    <n v="138.5"/>
    <n v="2024"/>
    <n v="1"/>
    <s v="YEAR-Q1"/>
  </r>
  <r>
    <s v="TX03-63"/>
    <s v="Suman"/>
    <x v="9"/>
    <s v="skatte@flavors.me"/>
    <x v="2"/>
    <x v="47"/>
    <x v="2"/>
    <x v="71"/>
    <n v="455"/>
    <s v="SUCCESSFUL"/>
    <n v="45.5"/>
    <n v="2024"/>
    <n v="1"/>
    <s v="YEAR-Q1"/>
  </r>
  <r>
    <s v="TX03-64"/>
    <s v="Dinanath"/>
    <x v="85"/>
    <s v="dsimhambhatla@amazon.co.jp"/>
    <x v="13"/>
    <x v="33"/>
    <x v="2"/>
    <x v="72"/>
    <m/>
    <s v="UNSUCCESSFUL"/>
    <n v="0"/>
    <n v="2024"/>
    <n v="1"/>
    <s v="YEAR-Q1"/>
  </r>
  <r>
    <s v="TX03-65"/>
    <s v="Asija"/>
    <x v="31"/>
    <s v="apothireddy@psu.edu"/>
    <x v="4"/>
    <x v="19"/>
    <x v="0"/>
    <x v="72"/>
    <m/>
    <s v="UNSUCCESSFUL"/>
    <n v="0"/>
    <n v="2024"/>
    <n v="1"/>
    <s v="YEAR-Q1"/>
  </r>
  <r>
    <s v="TX03-66"/>
    <s v="Rameshwari"/>
    <x v="62"/>
    <s v="rchikodi6@histats.com"/>
    <x v="7"/>
    <x v="55"/>
    <x v="0"/>
    <x v="72"/>
    <n v="530"/>
    <s v="SUCCESSFUL"/>
    <n v="53"/>
    <n v="2024"/>
    <n v="1"/>
    <s v="YEAR-Q1"/>
  </r>
  <r>
    <s v="TX03-67"/>
    <s v="Hridaynath"/>
    <x v="79"/>
    <s v="htendulkar9@php.net"/>
    <x v="3"/>
    <x v="24"/>
    <x v="2"/>
    <x v="72"/>
    <n v="775"/>
    <s v="SUCCESSFUL"/>
    <n v="77.5"/>
    <n v="2024"/>
    <n v="1"/>
    <s v="YEAR-Q1"/>
  </r>
  <r>
    <s v="TX03-68"/>
    <s v="Mahindra"/>
    <x v="53"/>
    <s v="msreedharan1@tinypic.com"/>
    <x v="0"/>
    <x v="19"/>
    <x v="0"/>
    <x v="72"/>
    <n v="965"/>
    <s v="SUCCESSFUL"/>
    <n v="96.5"/>
    <n v="2024"/>
    <n v="1"/>
    <s v="YEAR-Q1"/>
  </r>
  <r>
    <s v="TX03-69"/>
    <s v="Gowri"/>
    <x v="87"/>
    <s v="gsankar.chakrala@spotify.com"/>
    <x v="0"/>
    <x v="48"/>
    <x v="1"/>
    <x v="72"/>
    <n v="1140"/>
    <s v="SUCCESSFUL"/>
    <n v="114"/>
    <n v="2024"/>
    <n v="1"/>
    <s v="YEAR-Q1"/>
  </r>
  <r>
    <s v="TX03-70"/>
    <s v="Ranajay"/>
    <x v="75"/>
    <s v="rkailashnath.richa8@wisc.edu"/>
    <x v="5"/>
    <x v="3"/>
    <x v="2"/>
    <x v="72"/>
    <n v="790"/>
    <s v="SUCCESSFUL"/>
    <n v="79"/>
    <n v="2024"/>
    <n v="1"/>
    <s v="YEAR-Q1"/>
  </r>
  <r>
    <s v="TX03-71"/>
    <s v="Shevantilal"/>
    <x v="36"/>
    <s v="smuppala@stumbleupon.com"/>
    <x v="3"/>
    <x v="45"/>
    <x v="2"/>
    <x v="72"/>
    <n v="695"/>
    <s v="SUCCESSFUL"/>
    <n v="69.5"/>
    <n v="2024"/>
    <n v="1"/>
    <s v="YEAR-Q1"/>
  </r>
  <r>
    <s v="TX03-72"/>
    <s v="Narois"/>
    <x v="14"/>
    <s v="nmotiwala@oracle.com"/>
    <x v="6"/>
    <x v="15"/>
    <x v="1"/>
    <x v="73"/>
    <n v="1115"/>
    <s v="SUCCESSFUL"/>
    <n v="111.5"/>
    <n v="2024"/>
    <n v="1"/>
    <s v="YEAR-Q1"/>
  </r>
  <r>
    <s v="TX03-73"/>
    <s v="Gumwant"/>
    <x v="50"/>
    <s v="gveera9@tuttocitta.it"/>
    <x v="4"/>
    <x v="12"/>
    <x v="0"/>
    <x v="73"/>
    <n v="785"/>
    <s v="SUCCESSFUL"/>
    <n v="78.5"/>
    <n v="2024"/>
    <n v="1"/>
    <s v="YEAR-Q1"/>
  </r>
  <r>
    <s v="TX03-74"/>
    <s v="Vinanti"/>
    <x v="5"/>
    <s v="vchoudhari6@businessinsider.com"/>
    <x v="2"/>
    <x v="31"/>
    <x v="1"/>
    <x v="73"/>
    <n v="255"/>
    <s v="SUCCESSFUL"/>
    <n v="25.5"/>
    <n v="2024"/>
    <n v="1"/>
    <s v="YEAR-Q1"/>
  </r>
  <r>
    <s v="TX03-75"/>
    <s v="Shattesh"/>
    <x v="56"/>
    <s v="sutpat1@github.com"/>
    <x v="9"/>
    <x v="21"/>
    <x v="0"/>
    <x v="73"/>
    <n v="15"/>
    <s v="SUCCESSFUL"/>
    <n v="1.5"/>
    <n v="2024"/>
    <n v="1"/>
    <s v="YEAR-Q1"/>
  </r>
  <r>
    <s v="TX03-76"/>
    <s v="Hridaynath"/>
    <x v="79"/>
    <s v="htendulkar9@php.net"/>
    <x v="3"/>
    <x v="57"/>
    <x v="1"/>
    <x v="73"/>
    <n v="440"/>
    <s v="SUCCESSFUL"/>
    <n v="44"/>
    <n v="2024"/>
    <n v="1"/>
    <s v="YEAR-Q1"/>
  </r>
  <r>
    <s v="TX03-77"/>
    <s v="Gopal"/>
    <x v="44"/>
    <s v="gvenkata@flavors.me"/>
    <x v="4"/>
    <x v="35"/>
    <x v="2"/>
    <x v="73"/>
    <n v="1615"/>
    <s v="SUCCESSFUL"/>
    <n v="161.5"/>
    <n v="2024"/>
    <n v="1"/>
    <s v="YEAR-Q1"/>
  </r>
  <r>
    <s v="TX03-78"/>
    <s v="Hridaynath"/>
    <x v="79"/>
    <s v="htendulkar9@php.net"/>
    <x v="3"/>
    <x v="18"/>
    <x v="0"/>
    <x v="73"/>
    <n v="195"/>
    <s v="SUCCESSFUL"/>
    <n v="19.5"/>
    <n v="2024"/>
    <n v="1"/>
    <s v="YEAR-Q1"/>
  </r>
  <r>
    <s v="TX03-79"/>
    <s v="Sravanthi"/>
    <x v="46"/>
    <s v="schalaki@artisteer.com"/>
    <x v="2"/>
    <x v="31"/>
    <x v="2"/>
    <x v="74"/>
    <m/>
    <s v="UNSUCCESSFUL"/>
    <n v="0"/>
    <n v="2024"/>
    <n v="1"/>
    <s v="YEAR-Q1"/>
  </r>
  <r>
    <s v="TX03-80"/>
    <s v="Amlankusum"/>
    <x v="13"/>
    <s v="arajabhushan@yandex.ru"/>
    <x v="4"/>
    <x v="9"/>
    <x v="1"/>
    <x v="74"/>
    <n v="765"/>
    <s v="SUCCESSFUL"/>
    <n v="76.5"/>
    <n v="2024"/>
    <n v="1"/>
    <s v="YEAR-Q1"/>
  </r>
  <r>
    <s v="TX03-81"/>
    <s v="Sravanthi"/>
    <x v="46"/>
    <s v="schalaki@artisteer.com"/>
    <x v="2"/>
    <x v="0"/>
    <x v="2"/>
    <x v="74"/>
    <n v="175"/>
    <s v="SUCCESSFUL"/>
    <n v="17.5"/>
    <n v="2024"/>
    <n v="1"/>
    <s v="YEAR-Q1"/>
  </r>
  <r>
    <s v="TX03-82"/>
    <s v="Vanmala"/>
    <x v="90"/>
    <s v="vshriharsha@infoseek.co.jp"/>
    <x v="9"/>
    <x v="31"/>
    <x v="3"/>
    <x v="74"/>
    <n v="270"/>
    <s v="SUCCESSFUL"/>
    <n v="27"/>
    <n v="2024"/>
    <n v="1"/>
    <s v="YEAR-Q1"/>
  </r>
  <r>
    <s v="TX03-83"/>
    <s v="Shevantilal"/>
    <x v="36"/>
    <s v="smuppala@stumbleupon.com"/>
    <x v="3"/>
    <x v="31"/>
    <x v="2"/>
    <x v="75"/>
    <m/>
    <s v="UNSUCCESSFUL"/>
    <n v="0"/>
    <n v="2024"/>
    <n v="1"/>
    <s v="YEAR-Q1"/>
  </r>
  <r>
    <s v="TX03-84"/>
    <s v="Pragya"/>
    <x v="54"/>
    <s v="pnilufar4@comsenz.com"/>
    <x v="4"/>
    <x v="34"/>
    <x v="1"/>
    <x v="75"/>
    <n v="525"/>
    <s v="SUCCESSFUL"/>
    <n v="52.5"/>
    <n v="2024"/>
    <n v="1"/>
    <s v="YEAR-Q1"/>
  </r>
  <r>
    <s v="TX03-85"/>
    <s v="Subbarao"/>
    <x v="3"/>
    <s v="smalladi@gmpg.org"/>
    <x v="3"/>
    <x v="54"/>
    <x v="0"/>
    <x v="75"/>
    <n v="710"/>
    <s v="SUCCESSFUL"/>
    <n v="71"/>
    <n v="2024"/>
    <n v="1"/>
    <s v="YEAR-Q1"/>
  </r>
  <r>
    <s v="TX03-86"/>
    <s v="Venkat"/>
    <x v="48"/>
    <s v="vkodi4@reference.com"/>
    <x v="13"/>
    <x v="33"/>
    <x v="1"/>
    <x v="75"/>
    <n v="1220"/>
    <s v="SUCCESSFUL"/>
    <n v="122"/>
    <n v="2024"/>
    <n v="1"/>
    <s v="YEAR-Q1"/>
  </r>
  <r>
    <s v="TX03-87"/>
    <s v="Sahas"/>
    <x v="52"/>
    <s v="ssanabhi.shrikant3@ted.com"/>
    <x v="0"/>
    <x v="18"/>
    <x v="2"/>
    <x v="75"/>
    <n v="85"/>
    <s v="SUCCESSFUL"/>
    <n v="8.5"/>
    <n v="2024"/>
    <n v="1"/>
    <s v="YEAR-Q1"/>
  </r>
  <r>
    <s v="TX03-88"/>
    <s v="Pratigya"/>
    <x v="15"/>
    <s v="prema@hubpages.com"/>
    <x v="7"/>
    <x v="25"/>
    <x v="2"/>
    <x v="75"/>
    <n v="875"/>
    <s v="SUCCESSFUL"/>
    <n v="87.5"/>
    <n v="2024"/>
    <n v="1"/>
    <s v="YEAR-Q1"/>
  </r>
  <r>
    <s v="TX03-89"/>
    <s v="Sameer"/>
    <x v="55"/>
    <s v="sshashank.sapra@oaic.gov.au"/>
    <x v="0"/>
    <x v="48"/>
    <x v="0"/>
    <x v="75"/>
    <n v="185"/>
    <s v="SUCCESSFUL"/>
    <n v="18.5"/>
    <n v="2024"/>
    <n v="1"/>
    <s v="YEAR-Q1"/>
  </r>
  <r>
    <s v="TX03-90"/>
    <s v="Ilesh"/>
    <x v="26"/>
    <s v="idasgupta1@yolasite.com"/>
    <x v="9"/>
    <x v="41"/>
    <x v="2"/>
    <x v="75"/>
    <n v="610"/>
    <s v="SUCCESSFUL"/>
    <n v="61"/>
    <n v="2024"/>
    <n v="1"/>
    <s v="YEAR-Q1"/>
  </r>
  <r>
    <s v="TX03-91"/>
    <s v="Shattesh"/>
    <x v="56"/>
    <s v="sutpat1@github.com"/>
    <x v="9"/>
    <x v="49"/>
    <x v="0"/>
    <x v="76"/>
    <m/>
    <s v="UNSUCCESSFUL"/>
    <n v="0"/>
    <n v="2024"/>
    <n v="1"/>
    <s v="YEAR-Q1"/>
  </r>
  <r>
    <s v="TX03-92"/>
    <s v="Sameer"/>
    <x v="55"/>
    <s v="sshashank.sapra@oaic.gov.au"/>
    <x v="0"/>
    <x v="36"/>
    <x v="3"/>
    <x v="76"/>
    <n v="865"/>
    <s v="SUCCESSFUL"/>
    <n v="86.5"/>
    <n v="2024"/>
    <n v="1"/>
    <s v="YEAR-Q1"/>
  </r>
  <r>
    <s v="TX03-93"/>
    <s v="Tarala"/>
    <x v="65"/>
    <s v="tvishaal@mozilla.org"/>
    <x v="1"/>
    <x v="25"/>
    <x v="0"/>
    <x v="77"/>
    <m/>
    <s v="UNSUCCESSFUL"/>
    <n v="0"/>
    <n v="2024"/>
    <n v="1"/>
    <s v="YEAR-Q1"/>
  </r>
  <r>
    <s v="TX03-94"/>
    <s v="Sartaj"/>
    <x v="74"/>
    <s v="sprobal@webnode.com"/>
    <x v="13"/>
    <x v="14"/>
    <x v="3"/>
    <x v="77"/>
    <n v="365"/>
    <s v="SUCCESSFUL"/>
    <n v="36.5"/>
    <n v="2024"/>
    <n v="1"/>
    <s v="YEAR-Q1"/>
  </r>
  <r>
    <s v="TX03-95"/>
    <s v="Prasanna"/>
    <x v="81"/>
    <s v="plakshmi.payasam2@apache.org"/>
    <x v="3"/>
    <x v="7"/>
    <x v="2"/>
    <x v="77"/>
    <n v="390"/>
    <s v="SUCCESSFUL"/>
    <n v="39"/>
    <n v="2024"/>
    <n v="1"/>
    <s v="YEAR-Q1"/>
  </r>
  <r>
    <s v="TX03-96"/>
    <s v="Nazeer"/>
    <x v="24"/>
    <s v="nbasha.mustafa@prweb.com"/>
    <x v="0"/>
    <x v="54"/>
    <x v="0"/>
    <x v="78"/>
    <m/>
    <s v="UNSUCCESSFUL"/>
    <n v="0"/>
    <n v="2024"/>
    <n v="1"/>
    <s v="YEAR-Q1"/>
  </r>
  <r>
    <s v="TX03-97"/>
    <s v="Anumati"/>
    <x v="73"/>
    <s v="ashyamari.meherhomji@apple.com"/>
    <x v="0"/>
    <x v="31"/>
    <x v="1"/>
    <x v="78"/>
    <m/>
    <s v="UNSUCCESSFUL"/>
    <n v="0"/>
    <n v="2024"/>
    <n v="1"/>
    <s v="YEAR-Q1"/>
  </r>
  <r>
    <s v="TX03-98"/>
    <s v="Rushil"/>
    <x v="32"/>
    <s v="rkripa1@narod.ru"/>
    <x v="8"/>
    <x v="3"/>
    <x v="0"/>
    <x v="78"/>
    <n v="640"/>
    <s v="SUCCESSFUL"/>
    <n v="64"/>
    <n v="2024"/>
    <n v="1"/>
    <s v="YEAR-Q1"/>
  </r>
  <r>
    <s v="TX03-99"/>
    <s v="Sahas"/>
    <x v="52"/>
    <s v="ssanabhi.shrikant3@ted.com"/>
    <x v="0"/>
    <x v="2"/>
    <x v="3"/>
    <x v="78"/>
    <n v="365"/>
    <s v="SUCCESSFUL"/>
    <n v="36.5"/>
    <n v="2024"/>
    <n v="1"/>
    <s v="YEAR-Q1"/>
  </r>
  <r>
    <s v="TX04-00"/>
    <s v="Subbarao"/>
    <x v="3"/>
    <s v="smalladi@gmpg.org"/>
    <x v="3"/>
    <x v="49"/>
    <x v="1"/>
    <x v="78"/>
    <n v="420"/>
    <s v="SUCCESSFUL"/>
    <n v="42"/>
    <n v="2024"/>
    <n v="1"/>
    <s v="YEAR-Q1"/>
  </r>
  <r>
    <s v="TX04-01"/>
    <s v="Deepit"/>
    <x v="25"/>
    <s v="dranjana@360.cn"/>
    <x v="8"/>
    <x v="3"/>
    <x v="1"/>
    <x v="79"/>
    <m/>
    <s v="UNSUCCESSFUL"/>
    <n v="0"/>
    <n v="2024"/>
    <n v="1"/>
    <s v="YEAR-Q1"/>
  </r>
  <r>
    <s v="TX04-02"/>
    <s v="Gumwant"/>
    <x v="50"/>
    <s v="gveera9@tuttocitta.it"/>
    <x v="4"/>
    <x v="24"/>
    <x v="2"/>
    <x v="79"/>
    <m/>
    <s v="UNSUCCESSFUL"/>
    <n v="0"/>
    <n v="2024"/>
    <n v="1"/>
    <s v="YEAR-Q1"/>
  </r>
  <r>
    <s v="TX04-03"/>
    <s v="Ponnan"/>
    <x v="1"/>
    <s v="pdelhi@yale.edu"/>
    <x v="1"/>
    <x v="56"/>
    <x v="1"/>
    <x v="79"/>
    <n v="325"/>
    <s v="SUCCESSFUL"/>
    <n v="32.5"/>
    <n v="2024"/>
    <n v="1"/>
    <s v="YEAR-Q1"/>
  </r>
  <r>
    <s v="TX04-04"/>
    <s v="Kunja"/>
    <x v="76"/>
    <s v="kprashanta.vibha6@samsung.com"/>
    <x v="0"/>
    <x v="57"/>
    <x v="0"/>
    <x v="80"/>
    <n v="1300"/>
    <s v="SUCCESSFUL"/>
    <n v="130"/>
    <n v="2024"/>
    <n v="1"/>
    <s v="YEAR-Q1"/>
  </r>
  <r>
    <s v="TX04-05"/>
    <s v="Ranajay"/>
    <x v="75"/>
    <s v="rkailashnath.richa8@wisc.edu"/>
    <x v="5"/>
    <x v="44"/>
    <x v="0"/>
    <x v="80"/>
    <n v="270"/>
    <s v="SUCCESSFUL"/>
    <n v="27"/>
    <n v="2024"/>
    <n v="1"/>
    <s v="YEAR-Q1"/>
  </r>
  <r>
    <s v="TX04-06"/>
    <s v="Sameer"/>
    <x v="55"/>
    <s v="sshashank.sapra@oaic.gov.au"/>
    <x v="0"/>
    <x v="33"/>
    <x v="2"/>
    <x v="81"/>
    <m/>
    <s v="UNSUCCESSFUL"/>
    <n v="0"/>
    <n v="2024"/>
    <n v="1"/>
    <s v="YEAR-Q1"/>
  </r>
  <r>
    <s v="TX04-07"/>
    <s v="Amlankusum"/>
    <x v="13"/>
    <s v="arajabhushan@yandex.ru"/>
    <x v="4"/>
    <x v="52"/>
    <x v="0"/>
    <x v="81"/>
    <n v="975"/>
    <s v="SUCCESSFUL"/>
    <n v="97.5"/>
    <n v="2024"/>
    <n v="1"/>
    <s v="YEAR-Q1"/>
  </r>
  <r>
    <s v="TX04-08"/>
    <s v="Hemavati"/>
    <x v="8"/>
    <s v="hmuthiah@theatlantic.com"/>
    <x v="2"/>
    <x v="23"/>
    <x v="0"/>
    <x v="81"/>
    <n v="415"/>
    <s v="SUCCESSFUL"/>
    <n v="41.5"/>
    <n v="2024"/>
    <n v="1"/>
    <s v="YEAR-Q1"/>
  </r>
  <r>
    <s v="TX04-09"/>
    <s v="Mahindra"/>
    <x v="53"/>
    <s v="msreedharan1@tinypic.com"/>
    <x v="0"/>
    <x v="38"/>
    <x v="2"/>
    <x v="81"/>
    <n v="935"/>
    <s v="SUCCESSFUL"/>
    <n v="93.5"/>
    <n v="2024"/>
    <n v="1"/>
    <s v="YEAR-Q1"/>
  </r>
  <r>
    <s v="TX04-10"/>
    <s v="Rameshwari"/>
    <x v="62"/>
    <s v="rchikodi6@histats.com"/>
    <x v="7"/>
    <x v="22"/>
    <x v="1"/>
    <x v="81"/>
    <n v="185"/>
    <s v="SUCCESSFUL"/>
    <n v="18.5"/>
    <n v="2024"/>
    <n v="1"/>
    <s v="YEAR-Q1"/>
  </r>
  <r>
    <s v="TX04-11"/>
    <s v="Venkat"/>
    <x v="48"/>
    <s v="vkodi4@reference.com"/>
    <x v="13"/>
    <x v="51"/>
    <x v="0"/>
    <x v="81"/>
    <n v="395"/>
    <s v="SUCCESSFUL"/>
    <n v="39.5"/>
    <n v="2024"/>
    <n v="1"/>
    <s v="YEAR-Q1"/>
  </r>
  <r>
    <s v="TX04-12"/>
    <s v="Kulbhushan"/>
    <x v="67"/>
    <s v="kmoorthy6@cmu.edu"/>
    <x v="8"/>
    <x v="42"/>
    <x v="0"/>
    <x v="82"/>
    <n v="10"/>
    <s v="SUCCESSFUL"/>
    <n v="1"/>
    <n v="2024"/>
    <n v="1"/>
    <s v="YEAR-Q1"/>
  </r>
  <r>
    <s v="TX04-13"/>
    <s v="Krittika"/>
    <x v="86"/>
    <s v="kgaekwad@mit.edu"/>
    <x v="2"/>
    <x v="34"/>
    <x v="0"/>
    <x v="82"/>
    <n v="1550"/>
    <s v="SUCCESSFUL"/>
    <n v="155"/>
    <n v="2024"/>
    <n v="1"/>
    <s v="YEAR-Q1"/>
  </r>
  <r>
    <s v="TX04-14"/>
    <s v="Piyali"/>
    <x v="72"/>
    <s v="pmahanthapa9@senate.gov"/>
    <x v="1"/>
    <x v="18"/>
    <x v="1"/>
    <x v="82"/>
    <n v="10"/>
    <s v="SUCCESSFUL"/>
    <n v="1"/>
    <n v="2024"/>
    <n v="1"/>
    <s v="YEAR-Q1"/>
  </r>
  <r>
    <s v="TX04-15"/>
    <s v="Kantimoy"/>
    <x v="45"/>
    <s v="kpritish5@jigsy.com"/>
    <x v="12"/>
    <x v="52"/>
    <x v="0"/>
    <x v="82"/>
    <n v="60"/>
    <s v="SUCCESSFUL"/>
    <n v="6"/>
    <n v="2024"/>
    <n v="1"/>
    <s v="YEAR-Q1"/>
  </r>
  <r>
    <s v="TX04-16"/>
    <s v="Shulabh"/>
    <x v="35"/>
    <s v="squtub.sundaramoorthy@wikispaces.com"/>
    <x v="2"/>
    <x v="3"/>
    <x v="2"/>
    <x v="82"/>
    <n v="570"/>
    <s v="SUCCESSFUL"/>
    <n v="57"/>
    <n v="2024"/>
    <n v="1"/>
    <s v="YEAR-Q1"/>
  </r>
  <r>
    <s v="TX04-17"/>
    <s v="Rupak"/>
    <x v="39"/>
    <s v="rmehra@1und1.de"/>
    <x v="3"/>
    <x v="19"/>
    <x v="0"/>
    <x v="83"/>
    <m/>
    <s v="UNSUCCESSFUL"/>
    <n v="0"/>
    <n v="2024"/>
    <n v="1"/>
    <s v="YEAR-Q1"/>
  </r>
  <r>
    <s v="TX04-18"/>
    <s v="Amal"/>
    <x v="57"/>
    <s v="animesh@spotify.com"/>
    <x v="4"/>
    <x v="61"/>
    <x v="0"/>
    <x v="83"/>
    <n v="1490"/>
    <s v="SUCCESSFUL"/>
    <n v="149"/>
    <n v="2024"/>
    <n v="1"/>
    <s v="YEAR-Q1"/>
  </r>
  <r>
    <s v="TX04-19"/>
    <s v="Amal"/>
    <x v="57"/>
    <s v="animesh@spotify.com"/>
    <x v="4"/>
    <x v="6"/>
    <x v="2"/>
    <x v="83"/>
    <n v="950"/>
    <s v="SUCCESSFUL"/>
    <n v="95"/>
    <n v="2024"/>
    <n v="1"/>
    <s v="YEAR-Q1"/>
  </r>
  <r>
    <s v="TX04-20"/>
    <s v="Prasanna"/>
    <x v="81"/>
    <s v="plakshmi.payasam2@apache.org"/>
    <x v="3"/>
    <x v="37"/>
    <x v="0"/>
    <x v="83"/>
    <n v="370"/>
    <s v="SUCCESSFUL"/>
    <n v="37"/>
    <n v="2024"/>
    <n v="1"/>
    <s v="YEAR-Q1"/>
  </r>
  <r>
    <s v="TX04-21"/>
    <s v="Asija"/>
    <x v="31"/>
    <s v="apothireddy@psu.edu"/>
    <x v="4"/>
    <x v="3"/>
    <x v="3"/>
    <x v="83"/>
    <n v="1075"/>
    <s v="SUCCESSFUL"/>
    <n v="107.5"/>
    <n v="2024"/>
    <n v="1"/>
    <s v="YEAR-Q1"/>
  </r>
  <r>
    <s v="TX04-22"/>
    <s v="Ponnan"/>
    <x v="1"/>
    <s v="pdelhi@yale.edu"/>
    <x v="1"/>
    <x v="31"/>
    <x v="1"/>
    <x v="84"/>
    <n v="310"/>
    <s v="SUCCESSFUL"/>
    <n v="31"/>
    <n v="2024"/>
    <n v="1"/>
    <s v="YEAR-Q1"/>
  </r>
  <r>
    <s v="TX04-23"/>
    <s v="Vasu"/>
    <x v="63"/>
    <s v="vnandin@zimbio.com"/>
    <x v="0"/>
    <x v="57"/>
    <x v="1"/>
    <x v="85"/>
    <m/>
    <s v="UNSUCCESSFUL"/>
    <n v="0"/>
    <n v="2024"/>
    <n v="1"/>
    <s v="YEAR-Q1"/>
  </r>
  <r>
    <s v="TX04-24"/>
    <s v="Lalit"/>
    <x v="22"/>
    <s v="lkothari@blogtalkradio.com"/>
    <x v="0"/>
    <x v="19"/>
    <x v="0"/>
    <x v="85"/>
    <n v="750"/>
    <s v="SUCCESSFUL"/>
    <n v="75"/>
    <n v="2024"/>
    <n v="1"/>
    <s v="YEAR-Q1"/>
  </r>
  <r>
    <s v="TX04-25"/>
    <s v="Shulabh"/>
    <x v="35"/>
    <s v="squtub.sundaramoorthy@wikispaces.com"/>
    <x v="2"/>
    <x v="18"/>
    <x v="2"/>
    <x v="85"/>
    <n v="85"/>
    <s v="SUCCESSFUL"/>
    <n v="8.5"/>
    <n v="2024"/>
    <n v="1"/>
    <s v="YEAR-Q1"/>
  </r>
  <r>
    <s v="TX04-26"/>
    <s v="Anumati"/>
    <x v="73"/>
    <s v="ashyamari.meherhomji@apple.com"/>
    <x v="0"/>
    <x v="54"/>
    <x v="0"/>
    <x v="85"/>
    <n v="375"/>
    <s v="SUCCESSFUL"/>
    <n v="37.5"/>
    <n v="2024"/>
    <n v="1"/>
    <s v="YEAR-Q1"/>
  </r>
  <r>
    <s v="TX04-27"/>
    <s v="Dinanath"/>
    <x v="85"/>
    <s v="dsimhambhatla@amazon.co.jp"/>
    <x v="13"/>
    <x v="3"/>
    <x v="1"/>
    <x v="85"/>
    <n v="1010"/>
    <s v="SUCCESSFUL"/>
    <n v="101"/>
    <n v="2024"/>
    <n v="1"/>
    <s v="YEAR-Q1"/>
  </r>
  <r>
    <s v="TX04-28"/>
    <s v="Indu"/>
    <x v="12"/>
    <s v="ivarada.sumedh@stumbleupon.com"/>
    <x v="1"/>
    <x v="7"/>
    <x v="0"/>
    <x v="85"/>
    <n v="315"/>
    <s v="SUCCESSFUL"/>
    <n v="31.5"/>
    <n v="2024"/>
    <n v="1"/>
    <s v="YEAR-Q1"/>
  </r>
  <r>
    <s v="TX04-29"/>
    <s v="Kevalkumar"/>
    <x v="68"/>
    <s v="ksolanki5@who.int"/>
    <x v="2"/>
    <x v="41"/>
    <x v="0"/>
    <x v="86"/>
    <m/>
    <s v="UNSUCCESSFUL"/>
    <n v="0"/>
    <n v="2024"/>
    <n v="1"/>
    <s v="YEAR-Q1"/>
  </r>
  <r>
    <s v="TX04-30"/>
    <s v="Duran"/>
    <x v="58"/>
    <s v="dappala@elegantthemes.com"/>
    <x v="3"/>
    <x v="59"/>
    <x v="0"/>
    <x v="86"/>
    <m/>
    <s v="UNSUCCESSFUL"/>
    <n v="0"/>
    <n v="2024"/>
    <n v="1"/>
    <s v="YEAR-Q1"/>
  </r>
  <r>
    <s v="TX04-31"/>
    <s v="Lalit"/>
    <x v="22"/>
    <s v="lkothari@blogtalkradio.com"/>
    <x v="0"/>
    <x v="38"/>
    <x v="1"/>
    <x v="86"/>
    <m/>
    <s v="UNSUCCESSFUL"/>
    <n v="0"/>
    <n v="2024"/>
    <n v="1"/>
    <s v="YEAR-Q1"/>
  </r>
  <r>
    <s v="TX04-32"/>
    <s v="Ayog"/>
    <x v="69"/>
    <s v="achakrabarti@elegantthemes.com"/>
    <x v="5"/>
    <x v="42"/>
    <x v="2"/>
    <x v="86"/>
    <n v="65"/>
    <s v="SUCCESSFUL"/>
    <n v="6.5"/>
    <n v="2024"/>
    <n v="1"/>
    <s v="YEAR-Q1"/>
  </r>
  <r>
    <s v="TX04-33"/>
    <s v="Amal"/>
    <x v="57"/>
    <s v="animesh@spotify.com"/>
    <x v="4"/>
    <x v="9"/>
    <x v="2"/>
    <x v="86"/>
    <n v="975"/>
    <s v="SUCCESSFUL"/>
    <n v="97.5"/>
    <n v="2024"/>
    <n v="1"/>
    <s v="YEAR-Q1"/>
  </r>
  <r>
    <s v="TX04-34"/>
    <s v="Sarayu"/>
    <x v="4"/>
    <s v="sragunathan2@nhs.uk"/>
    <x v="3"/>
    <x v="45"/>
    <x v="2"/>
    <x v="86"/>
    <n v="370"/>
    <s v="SUCCESSFUL"/>
    <n v="37"/>
    <n v="2024"/>
    <n v="1"/>
    <s v="YEAR-Q1"/>
  </r>
  <r>
    <s v="TX04-35"/>
    <s v="Shattesh"/>
    <x v="56"/>
    <s v="sutpat1@github.com"/>
    <x v="9"/>
    <x v="11"/>
    <x v="0"/>
    <x v="86"/>
    <n v="480"/>
    <s v="SUCCESSFUL"/>
    <n v="48"/>
    <n v="2024"/>
    <n v="1"/>
    <s v="YEAR-Q1"/>
  </r>
  <r>
    <s v="TX04-36"/>
    <s v="Venkat"/>
    <x v="48"/>
    <s v="vkodi4@reference.com"/>
    <x v="13"/>
    <x v="4"/>
    <x v="1"/>
    <x v="86"/>
    <n v="180"/>
    <s v="SUCCESSFUL"/>
    <n v="18"/>
    <n v="2024"/>
    <n v="1"/>
    <s v="YEAR-Q1"/>
  </r>
  <r>
    <s v="TX04-37"/>
    <s v="Jaishree"/>
    <x v="61"/>
    <s v="jatasi.yavatkar7@theglobeandmail.com"/>
    <x v="2"/>
    <x v="39"/>
    <x v="2"/>
    <x v="87"/>
    <m/>
    <s v="UNSUCCESSFUL"/>
    <n v="0"/>
    <n v="2024"/>
    <n v="1"/>
    <s v="YEAR-Q1"/>
  </r>
  <r>
    <s v="TX04-38"/>
    <s v="Sahas"/>
    <x v="52"/>
    <s v="ssanabhi.shrikant3@ted.com"/>
    <x v="0"/>
    <x v="51"/>
    <x v="0"/>
    <x v="87"/>
    <m/>
    <s v="UNSUCCESSFUL"/>
    <n v="0"/>
    <n v="2024"/>
    <n v="1"/>
    <s v="YEAR-Q1"/>
  </r>
  <r>
    <s v="TX04-39"/>
    <s v="Pragya"/>
    <x v="54"/>
    <s v="pnilufar4@comsenz.com"/>
    <x v="4"/>
    <x v="54"/>
    <x v="0"/>
    <x v="87"/>
    <n v="470"/>
    <s v="SUCCESSFUL"/>
    <n v="47"/>
    <n v="2024"/>
    <n v="1"/>
    <s v="YEAR-Q1"/>
  </r>
  <r>
    <s v="TX04-40"/>
    <s v="Amal"/>
    <x v="57"/>
    <s v="animesh@spotify.com"/>
    <x v="4"/>
    <x v="24"/>
    <x v="0"/>
    <x v="87"/>
    <n v="1790"/>
    <s v="SUCCESSFUL"/>
    <n v="179"/>
    <n v="2024"/>
    <n v="1"/>
    <s v="YEAR-Q1"/>
  </r>
  <r>
    <s v="TX04-41"/>
    <s v="Shevantilal"/>
    <x v="36"/>
    <s v="smuppala@stumbleupon.com"/>
    <x v="3"/>
    <x v="24"/>
    <x v="2"/>
    <x v="87"/>
    <n v="80"/>
    <s v="SUCCESSFUL"/>
    <n v="8"/>
    <n v="2024"/>
    <n v="1"/>
    <s v="YEAR-Q1"/>
  </r>
  <r>
    <s v="TX04-42"/>
    <s v="Ilesh"/>
    <x v="26"/>
    <s v="idasgupta1@yolasite.com"/>
    <x v="9"/>
    <x v="10"/>
    <x v="0"/>
    <x v="87"/>
    <n v="355"/>
    <s v="SUCCESSFUL"/>
    <n v="35.5"/>
    <n v="2024"/>
    <n v="1"/>
    <s v="YEAR-Q1"/>
  </r>
  <r>
    <s v="TX04-43"/>
    <s v="Kantimoy"/>
    <x v="45"/>
    <s v="kpritish5@jigsy.com"/>
    <x v="12"/>
    <x v="31"/>
    <x v="3"/>
    <x v="87"/>
    <n v="1135"/>
    <s v="SUCCESSFUL"/>
    <n v="113.5"/>
    <n v="2024"/>
    <n v="1"/>
    <s v="YEAR-Q"/>
  </r>
  <r>
    <m/>
    <m/>
    <x v="91"/>
    <m/>
    <x v="14"/>
    <x v="62"/>
    <x v="4"/>
    <x v="8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5012E-9433-4D36-9188-6F0A9FE72D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G9" firstHeaderRow="1" firstDataRow="3" firstDataCol="1"/>
  <pivotFields count="14">
    <pivotField axis="axisRow" showAll="0">
      <items count="4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showAll="0"/>
    <pivotField showAll="0"/>
    <pivotField showAll="0"/>
    <pivotField showAll="0"/>
    <pivotField showAll="0"/>
    <pivotField showAll="0"/>
    <pivotField numFmtId="15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>
      <items count="203">
        <item x="137"/>
        <item x="193"/>
        <item x="130"/>
        <item x="31"/>
        <item x="44"/>
        <item x="89"/>
        <item x="17"/>
        <item x="142"/>
        <item x="23"/>
        <item x="129"/>
        <item x="70"/>
        <item x="128"/>
        <item x="16"/>
        <item x="103"/>
        <item x="29"/>
        <item x="19"/>
        <item x="148"/>
        <item x="97"/>
        <item x="104"/>
        <item x="168"/>
        <item x="73"/>
        <item x="157"/>
        <item x="178"/>
        <item x="165"/>
        <item x="36"/>
        <item x="81"/>
        <item x="48"/>
        <item x="199"/>
        <item x="39"/>
        <item x="102"/>
        <item x="37"/>
        <item x="175"/>
        <item x="108"/>
        <item x="153"/>
        <item x="87"/>
        <item x="169"/>
        <item x="184"/>
        <item x="105"/>
        <item x="186"/>
        <item x="15"/>
        <item x="149"/>
        <item x="174"/>
        <item x="20"/>
        <item x="96"/>
        <item x="98"/>
        <item x="197"/>
        <item x="91"/>
        <item x="76"/>
        <item x="143"/>
        <item x="179"/>
        <item x="171"/>
        <item x="120"/>
        <item x="34"/>
        <item x="77"/>
        <item x="101"/>
        <item x="173"/>
        <item x="22"/>
        <item x="7"/>
        <item x="82"/>
        <item x="100"/>
        <item x="55"/>
        <item x="75"/>
        <item x="156"/>
        <item x="57"/>
        <item x="71"/>
        <item x="8"/>
        <item x="35"/>
        <item x="28"/>
        <item x="5"/>
        <item x="152"/>
        <item x="200"/>
        <item x="54"/>
        <item x="72"/>
        <item x="136"/>
        <item x="170"/>
        <item x="68"/>
        <item x="6"/>
        <item x="160"/>
        <item x="46"/>
        <item x="65"/>
        <item x="138"/>
        <item x="4"/>
        <item x="119"/>
        <item x="40"/>
        <item x="111"/>
        <item x="47"/>
        <item x="42"/>
        <item x="125"/>
        <item x="9"/>
        <item x="145"/>
        <item x="132"/>
        <item x="53"/>
        <item x="188"/>
        <item x="140"/>
        <item x="64"/>
        <item x="146"/>
        <item x="126"/>
        <item x="94"/>
        <item x="25"/>
        <item x="85"/>
        <item x="116"/>
        <item x="162"/>
        <item x="135"/>
        <item x="155"/>
        <item x="63"/>
        <item x="172"/>
        <item x="147"/>
        <item x="49"/>
        <item x="88"/>
        <item x="12"/>
        <item x="107"/>
        <item x="78"/>
        <item x="51"/>
        <item x="127"/>
        <item x="182"/>
        <item x="163"/>
        <item x="114"/>
        <item x="150"/>
        <item x="61"/>
        <item x="18"/>
        <item x="151"/>
        <item x="161"/>
        <item x="3"/>
        <item x="14"/>
        <item x="52"/>
        <item x="121"/>
        <item x="189"/>
        <item x="164"/>
        <item x="59"/>
        <item x="32"/>
        <item x="10"/>
        <item x="141"/>
        <item x="33"/>
        <item x="1"/>
        <item x="192"/>
        <item x="26"/>
        <item x="131"/>
        <item x="195"/>
        <item x="176"/>
        <item x="117"/>
        <item x="191"/>
        <item x="11"/>
        <item x="2"/>
        <item x="30"/>
        <item x="38"/>
        <item x="198"/>
        <item x="83"/>
        <item x="112"/>
        <item x="124"/>
        <item x="196"/>
        <item x="177"/>
        <item x="66"/>
        <item x="41"/>
        <item x="60"/>
        <item x="158"/>
        <item x="183"/>
        <item x="90"/>
        <item x="86"/>
        <item x="181"/>
        <item x="166"/>
        <item x="109"/>
        <item x="154"/>
        <item x="106"/>
        <item x="13"/>
        <item x="56"/>
        <item x="187"/>
        <item x="58"/>
        <item x="84"/>
        <item x="43"/>
        <item x="110"/>
        <item x="93"/>
        <item x="21"/>
        <item x="190"/>
        <item x="79"/>
        <item x="62"/>
        <item x="118"/>
        <item x="92"/>
        <item x="74"/>
        <item x="180"/>
        <item x="50"/>
        <item x="167"/>
        <item x="113"/>
        <item x="123"/>
        <item x="139"/>
        <item x="144"/>
        <item x="99"/>
        <item x="194"/>
        <item x="24"/>
        <item x="185"/>
        <item x="45"/>
        <item x="69"/>
        <item x="159"/>
        <item x="133"/>
        <item x="80"/>
        <item x="27"/>
        <item x="115"/>
        <item x="201"/>
        <item x="134"/>
        <item x="67"/>
        <item x="95"/>
        <item x="122"/>
        <item x="0"/>
        <item t="default"/>
      </items>
    </pivotField>
    <pivotField axis="axisCol" dataField="1" showAll="0">
      <items count="3">
        <item x="1"/>
        <item h="1" x="0"/>
        <item t="default"/>
      </items>
    </pivotField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x="0"/>
        <item x="1"/>
        <item x="2"/>
        <item h="1" x="3"/>
        <item t="default"/>
      </items>
    </pivotField>
  </pivotFields>
  <rowFields count="3">
    <field x="13"/>
    <field x="11"/>
    <field x="0"/>
  </rowFields>
  <rowItems count="6">
    <i>
      <x v="1"/>
    </i>
    <i r="1">
      <x v="12"/>
    </i>
    <i>
      <x v="2"/>
    </i>
    <i r="1">
      <x v="1"/>
    </i>
    <i r="1">
      <x v="2"/>
    </i>
    <i t="grand">
      <x/>
    </i>
  </rowItems>
  <colFields count="2">
    <field x="-2"/>
    <field x="9"/>
  </colFields>
  <colItems count="6">
    <i>
      <x/>
      <x/>
    </i>
    <i i="1">
      <x v="1"/>
      <x/>
    </i>
    <i i="2">
      <x v="2"/>
      <x/>
    </i>
    <i t="grand">
      <x/>
    </i>
    <i t="grand" i="1">
      <x/>
    </i>
    <i t="grand" i="2">
      <x/>
    </i>
  </colItems>
  <dataFields count="3">
    <dataField name="Sum of Purchase Amount" fld="8" baseField="13" baseItem="1" numFmtId="165"/>
    <dataField name="Sum of PROFIT" fld="10" baseField="0" baseItem="0"/>
    <dataField name="Count of TRANSACTION STATUS" fld="9" subtotal="count" baseField="13" baseItem="1"/>
  </dataFields>
  <chartFormats count="3"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73EF2-6C46-4D6A-B875-BD89BEE7411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3:D14" firstHeaderRow="0" firstDataRow="1" firstDataCol="1"/>
  <pivotFields count="14">
    <pivotField dataField="1" showAll="0">
      <items count="4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showAll="0"/>
    <pivotField showAll="0"/>
    <pivotField showAll="0"/>
    <pivotField showAll="0"/>
    <pivotField axis="axisRow" showAll="0" measureFilter="1" sortType="descending">
      <items count="63">
        <item x="54"/>
        <item x="42"/>
        <item x="19"/>
        <item x="41"/>
        <item x="15"/>
        <item x="25"/>
        <item x="30"/>
        <item x="4"/>
        <item x="16"/>
        <item x="39"/>
        <item x="48"/>
        <item x="57"/>
        <item x="60"/>
        <item x="13"/>
        <item x="56"/>
        <item x="38"/>
        <item x="5"/>
        <item x="61"/>
        <item x="21"/>
        <item x="43"/>
        <item x="52"/>
        <item x="26"/>
        <item x="33"/>
        <item x="0"/>
        <item x="31"/>
        <item x="9"/>
        <item x="37"/>
        <item x="22"/>
        <item x="6"/>
        <item x="2"/>
        <item x="1"/>
        <item x="47"/>
        <item x="28"/>
        <item x="58"/>
        <item x="14"/>
        <item x="55"/>
        <item x="34"/>
        <item x="51"/>
        <item x="44"/>
        <item x="23"/>
        <item x="24"/>
        <item x="7"/>
        <item x="35"/>
        <item x="8"/>
        <item x="45"/>
        <item x="10"/>
        <item x="46"/>
        <item x="50"/>
        <item x="27"/>
        <item x="49"/>
        <item x="40"/>
        <item x="11"/>
        <item x="53"/>
        <item x="20"/>
        <item x="32"/>
        <item x="18"/>
        <item x="29"/>
        <item x="36"/>
        <item x="3"/>
        <item x="59"/>
        <item x="1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3"/>
        <item x="0"/>
        <item t="default"/>
      </items>
    </pivotField>
    <pivotField numFmtId="15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>
      <items count="203">
        <item x="137"/>
        <item x="193"/>
        <item x="130"/>
        <item x="31"/>
        <item x="44"/>
        <item x="89"/>
        <item x="17"/>
        <item x="142"/>
        <item x="23"/>
        <item x="129"/>
        <item x="70"/>
        <item x="128"/>
        <item x="16"/>
        <item x="103"/>
        <item x="29"/>
        <item x="19"/>
        <item x="148"/>
        <item x="97"/>
        <item x="104"/>
        <item x="168"/>
        <item x="73"/>
        <item x="157"/>
        <item x="178"/>
        <item x="165"/>
        <item x="36"/>
        <item x="81"/>
        <item x="48"/>
        <item x="199"/>
        <item x="39"/>
        <item x="102"/>
        <item x="37"/>
        <item x="175"/>
        <item x="108"/>
        <item x="153"/>
        <item x="87"/>
        <item x="169"/>
        <item x="184"/>
        <item x="105"/>
        <item x="186"/>
        <item x="15"/>
        <item x="149"/>
        <item x="174"/>
        <item x="20"/>
        <item x="96"/>
        <item x="98"/>
        <item x="197"/>
        <item x="91"/>
        <item x="76"/>
        <item x="143"/>
        <item x="179"/>
        <item x="171"/>
        <item x="120"/>
        <item x="34"/>
        <item x="77"/>
        <item x="101"/>
        <item x="173"/>
        <item x="22"/>
        <item x="7"/>
        <item x="82"/>
        <item x="100"/>
        <item x="55"/>
        <item x="75"/>
        <item x="156"/>
        <item x="57"/>
        <item x="71"/>
        <item x="8"/>
        <item x="35"/>
        <item x="28"/>
        <item x="5"/>
        <item x="152"/>
        <item x="200"/>
        <item x="54"/>
        <item x="72"/>
        <item x="136"/>
        <item x="170"/>
        <item x="68"/>
        <item x="6"/>
        <item x="160"/>
        <item x="46"/>
        <item x="65"/>
        <item x="138"/>
        <item x="4"/>
        <item x="119"/>
        <item x="40"/>
        <item x="111"/>
        <item x="47"/>
        <item x="42"/>
        <item x="125"/>
        <item x="9"/>
        <item x="145"/>
        <item x="132"/>
        <item x="53"/>
        <item x="188"/>
        <item x="140"/>
        <item x="64"/>
        <item x="146"/>
        <item x="126"/>
        <item x="94"/>
        <item x="25"/>
        <item x="85"/>
        <item x="116"/>
        <item x="162"/>
        <item x="135"/>
        <item x="155"/>
        <item x="63"/>
        <item x="172"/>
        <item x="147"/>
        <item x="49"/>
        <item x="88"/>
        <item x="12"/>
        <item x="107"/>
        <item x="78"/>
        <item x="51"/>
        <item x="127"/>
        <item x="182"/>
        <item x="163"/>
        <item x="114"/>
        <item x="150"/>
        <item x="61"/>
        <item x="18"/>
        <item x="151"/>
        <item x="161"/>
        <item x="3"/>
        <item x="14"/>
        <item x="52"/>
        <item x="121"/>
        <item x="189"/>
        <item x="164"/>
        <item x="59"/>
        <item x="32"/>
        <item x="10"/>
        <item x="141"/>
        <item x="33"/>
        <item x="1"/>
        <item x="192"/>
        <item x="26"/>
        <item x="131"/>
        <item x="195"/>
        <item x="176"/>
        <item x="117"/>
        <item x="191"/>
        <item x="11"/>
        <item x="2"/>
        <item x="30"/>
        <item x="38"/>
        <item x="198"/>
        <item x="83"/>
        <item x="112"/>
        <item x="124"/>
        <item x="196"/>
        <item x="177"/>
        <item x="66"/>
        <item x="41"/>
        <item x="60"/>
        <item x="158"/>
        <item x="183"/>
        <item x="90"/>
        <item x="86"/>
        <item x="181"/>
        <item x="166"/>
        <item x="109"/>
        <item x="154"/>
        <item x="106"/>
        <item x="13"/>
        <item x="56"/>
        <item x="187"/>
        <item x="58"/>
        <item x="84"/>
        <item x="43"/>
        <item x="110"/>
        <item x="93"/>
        <item x="21"/>
        <item x="190"/>
        <item x="79"/>
        <item x="62"/>
        <item x="118"/>
        <item x="92"/>
        <item x="74"/>
        <item x="180"/>
        <item x="50"/>
        <item x="167"/>
        <item x="113"/>
        <item x="123"/>
        <item x="139"/>
        <item x="144"/>
        <item x="99"/>
        <item x="194"/>
        <item x="24"/>
        <item x="185"/>
        <item x="45"/>
        <item x="69"/>
        <item x="159"/>
        <item x="133"/>
        <item x="80"/>
        <item x="27"/>
        <item x="115"/>
        <item x="201"/>
        <item x="134"/>
        <item x="67"/>
        <item x="95"/>
        <item x="122"/>
        <item x="0"/>
        <item t="default"/>
      </items>
    </pivotField>
    <pivotField showAll="0"/>
    <pivotField numFmtId="166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11">
    <i>
      <x v="45"/>
    </i>
    <i>
      <x v="58"/>
    </i>
    <i>
      <x v="13"/>
    </i>
    <i>
      <x v="40"/>
    </i>
    <i>
      <x v="41"/>
    </i>
    <i>
      <x v="24"/>
    </i>
    <i>
      <x v="3"/>
    </i>
    <i>
      <x v="4"/>
    </i>
    <i>
      <x v="57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e Amount" fld="8" baseField="0" baseItem="0"/>
    <dataField name="Count of Txn ID" fld="0" subtotal="count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43521-8413-4666-AE3F-5C30E087DF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2:D17" firstHeaderRow="0" firstDataRow="1" firstDataCol="1"/>
  <pivotFields count="14">
    <pivotField showAll="0"/>
    <pivotField showAll="0"/>
    <pivotField showAll="0"/>
    <pivotField showAll="0"/>
    <pivotField axis="axisRow" showAll="0">
      <items count="15">
        <item x="7"/>
        <item x="10"/>
        <item x="1"/>
        <item x="8"/>
        <item x="3"/>
        <item x="6"/>
        <item x="9"/>
        <item x="0"/>
        <item x="11"/>
        <item x="4"/>
        <item x="2"/>
        <item x="12"/>
        <item x="5"/>
        <item x="13"/>
        <item t="default"/>
      </items>
    </pivotField>
    <pivotField showAll="0"/>
    <pivotField showAll="0"/>
    <pivotField numFmtId="15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/>
    <pivotField showAll="0"/>
    <pivotField dataField="1" numFmtId="166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0" baseField="0" baseItem="0"/>
    <dataField name="Sum of Purchase Amount" fld="8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D0A51-C5A6-4ABD-8D40-8B1B5BC6EB6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3:F16" firstHeaderRow="1" firstDataRow="3" firstDataCol="1"/>
  <pivotFields count="14">
    <pivotField dataField="1" showAll="0">
      <items count="4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15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/>
    <pivotField axis="axisCol" multipleItemSelectionAllowed="1" showAll="0">
      <items count="3">
        <item x="1"/>
        <item h="1" x="0"/>
        <item t="default"/>
      </items>
    </pivotField>
    <pivotField numFmtId="166" showAll="0"/>
    <pivotField showAll="0" defaultSubtota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13"/>
    <field x="6"/>
  </rowFields>
  <rowItems count="11"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2">
    <field x="-2"/>
    <field x="9"/>
  </colFields>
  <colItems count="4">
    <i>
      <x/>
      <x/>
    </i>
    <i i="1">
      <x v="1"/>
      <x/>
    </i>
    <i t="grand">
      <x/>
    </i>
    <i t="grand" i="1">
      <x/>
    </i>
  </colItems>
  <dataFields count="2">
    <dataField name="Sum of Purchase Amount" fld="8" baseField="0" baseItem="0"/>
    <dataField name="Count of Txn ID" fld="0" subtotal="count" baseField="0" baseItem="0"/>
  </dataFields>
  <chartFormats count="2"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282E5-18C8-4AF5-9240-2CF8D631262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2:G8" firstHeaderRow="1" firstDataRow="2" firstDataCol="1"/>
  <pivotFields count="17">
    <pivotField showAll="0"/>
    <pivotField showAll="0"/>
    <pivotField showAll="0">
      <items count="93">
        <item x="58"/>
        <item x="61"/>
        <item x="24"/>
        <item x="89"/>
        <item x="69"/>
        <item x="46"/>
        <item x="42"/>
        <item x="18"/>
        <item x="62"/>
        <item x="5"/>
        <item x="30"/>
        <item x="26"/>
        <item x="1"/>
        <item x="60"/>
        <item x="86"/>
        <item x="20"/>
        <item x="49"/>
        <item x="6"/>
        <item x="83"/>
        <item x="84"/>
        <item x="75"/>
        <item x="9"/>
        <item x="48"/>
        <item x="70"/>
        <item x="22"/>
        <item x="37"/>
        <item x="32"/>
        <item x="81"/>
        <item x="11"/>
        <item x="72"/>
        <item x="3"/>
        <item x="39"/>
        <item x="67"/>
        <item x="14"/>
        <item x="23"/>
        <item x="36"/>
        <item x="8"/>
        <item x="28"/>
        <item x="47"/>
        <item x="64"/>
        <item x="63"/>
        <item x="59"/>
        <item x="54"/>
        <item x="57"/>
        <item x="2"/>
        <item x="17"/>
        <item x="21"/>
        <item x="0"/>
        <item x="33"/>
        <item x="27"/>
        <item x="31"/>
        <item x="66"/>
        <item x="76"/>
        <item x="45"/>
        <item x="16"/>
        <item x="74"/>
        <item x="35"/>
        <item x="43"/>
        <item x="4"/>
        <item x="13"/>
        <item x="71"/>
        <item x="19"/>
        <item x="25"/>
        <item x="82"/>
        <item x="15"/>
        <item x="52"/>
        <item x="87"/>
        <item x="38"/>
        <item x="80"/>
        <item x="55"/>
        <item x="90"/>
        <item x="73"/>
        <item x="85"/>
        <item x="68"/>
        <item x="53"/>
        <item x="7"/>
        <item x="51"/>
        <item x="79"/>
        <item x="56"/>
        <item x="41"/>
        <item x="12"/>
        <item x="77"/>
        <item x="50"/>
        <item x="40"/>
        <item x="88"/>
        <item x="78"/>
        <item x="44"/>
        <item x="34"/>
        <item x="29"/>
        <item x="65"/>
        <item x="10"/>
        <item x="91"/>
        <item t="default"/>
      </items>
    </pivotField>
    <pivotField showAll="0"/>
    <pivotField showAll="0">
      <items count="16">
        <item x="7"/>
        <item x="10"/>
        <item x="1"/>
        <item x="8"/>
        <item x="3"/>
        <item x="6"/>
        <item x="9"/>
        <item x="0"/>
        <item x="11"/>
        <item x="4"/>
        <item x="2"/>
        <item x="12"/>
        <item x="5"/>
        <item x="13"/>
        <item x="14"/>
        <item t="default"/>
      </items>
    </pivotField>
    <pivotField showAll="0">
      <items count="64">
        <item x="54"/>
        <item x="42"/>
        <item x="19"/>
        <item x="41"/>
        <item x="15"/>
        <item x="25"/>
        <item x="30"/>
        <item x="4"/>
        <item x="16"/>
        <item x="39"/>
        <item x="48"/>
        <item x="57"/>
        <item x="60"/>
        <item x="13"/>
        <item x="56"/>
        <item x="38"/>
        <item x="5"/>
        <item x="61"/>
        <item x="21"/>
        <item x="43"/>
        <item x="52"/>
        <item x="26"/>
        <item x="33"/>
        <item x="0"/>
        <item x="31"/>
        <item x="9"/>
        <item x="37"/>
        <item x="22"/>
        <item x="6"/>
        <item x="2"/>
        <item x="1"/>
        <item x="47"/>
        <item x="28"/>
        <item x="58"/>
        <item x="14"/>
        <item x="55"/>
        <item x="34"/>
        <item x="51"/>
        <item x="44"/>
        <item x="23"/>
        <item x="24"/>
        <item x="7"/>
        <item x="35"/>
        <item x="8"/>
        <item x="45"/>
        <item x="10"/>
        <item x="46"/>
        <item x="50"/>
        <item x="27"/>
        <item x="49"/>
        <item x="40"/>
        <item x="11"/>
        <item x="53"/>
        <item x="20"/>
        <item x="32"/>
        <item x="18"/>
        <item x="29"/>
        <item x="36"/>
        <item x="3"/>
        <item x="59"/>
        <item x="12"/>
        <item x="17"/>
        <item x="62"/>
        <item t="default"/>
      </items>
    </pivotField>
    <pivotField axis="axisCol" showAll="0">
      <items count="6">
        <item x="1"/>
        <item x="2"/>
        <item x="3"/>
        <item x="0"/>
        <item h="1" x="4"/>
        <item t="default"/>
      </items>
    </pivotField>
    <pivotField axis="axisRow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x="1"/>
        <item x="2"/>
        <item h="1" sd="0" x="3"/>
        <item t="default"/>
      </items>
    </pivotField>
  </pivotFields>
  <rowFields count="4">
    <field x="16"/>
    <field x="15"/>
    <field x="14"/>
    <field x="7"/>
  </rowFields>
  <rowItems count="5">
    <i>
      <x v="1"/>
    </i>
    <i r="1">
      <x v="4"/>
    </i>
    <i>
      <x v="2"/>
    </i>
    <i r="1"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Purchase Amount" fld="8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30B06B-F748-4FD3-B1E9-2FF21EAC3EAB}" name="Table1" displayName="Table1" ref="A1:N444" totalsRowShown="0" headerRowDxfId="10">
  <autoFilter ref="A1:N444" xr:uid="{EC30B06B-F748-4FD3-B1E9-2FF21EAC3EAB}"/>
  <tableColumns count="14">
    <tableColumn id="1" xr3:uid="{33680B16-4F2A-4731-85CA-60C3E60C39AA}" name="Txn ID"/>
    <tableColumn id="2" xr3:uid="{27DEC1B4-E81E-4557-B4C2-83B9D8FC5FCA}" name="First Name"/>
    <tableColumn id="3" xr3:uid="{ED9D38D1-3CE8-46A3-88E6-52E6B4D6BA98}" name="Last Name"/>
    <tableColumn id="4" xr3:uid="{F77B4CDB-019B-445C-B928-4C432C1D3552}" name="Email"/>
    <tableColumn id="5" xr3:uid="{6D40C6DF-2C05-45E7-8C36-0B7145D1437E}" name="Job Title"/>
    <tableColumn id="6" xr3:uid="{40F261E4-0D7D-4191-8609-87EB5603F89B}" name="Product"/>
    <tableColumn id="7" xr3:uid="{853AACEB-554D-48F3-BDCB-A5CFBBD6EE12}" name="Purchase Mode"/>
    <tableColumn id="8" xr3:uid="{96B21EBE-EE3B-4A68-8A43-267B491103F4}" name="Date" dataDxfId="9"/>
    <tableColumn id="9" xr3:uid="{32AA2584-AACE-4270-B8D7-54669D5861D1}" name="Purchase Amount" dataDxfId="8"/>
    <tableColumn id="11" xr3:uid="{C2FA4ACD-DC8E-42C8-94C1-303811C10EAB}" name="TRANSACTION STATUS  [ [=IF([@[Purchase Amount]]&gt;0,&quot;SUCCESSFUL&quot;,&quot;UNSUCCESSFUL&quot;)]]" dataDxfId="7">
      <calculatedColumnFormula>IF(Table1[[#This Row],[Purchase Amount]]&gt;0,"SUCCESSFUL","UNSUCCESSFUL")</calculatedColumnFormula>
    </tableColumn>
    <tableColumn id="12" xr3:uid="{6492B4C2-9CC5-44FB-AA1D-C92A8123C02A}" name="PROFIT" dataDxfId="6">
      <calculatedColumnFormula>Table1[[#This Row],[Purchase Amount]]*0.1</calculatedColumnFormula>
    </tableColumn>
    <tableColumn id="10" xr3:uid="{F525FD6C-2AF2-47AF-8F1D-0AC0C30FEF19}" name="YEAR" dataDxfId="5"/>
    <tableColumn id="13" xr3:uid="{266ACD20-B656-45DC-9B02-20ADAC9814F2}" name="QUARTER" dataDxfId="4">
      <calculatedColumnFormula>ROUNDUP(MONTH(Table1[[#This Row],[Date]])/3,0)</calculatedColumnFormula>
    </tableColumn>
    <tableColumn id="14" xr3:uid="{CD9F13A4-9EF2-4BE7-943D-FB961E3476C3}" name="Complete Quarter" dataDxfId="3">
      <calculatedColumnFormula>_xlfn.CONCAT(Table1[[#Headers],[YEAR]],"-","Q",M3)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B35923-2EC8-4B64-805B-146C3CE2D5CC}" name="Table4" displayName="Table4" ref="A1:H7" totalsRowShown="0">
  <autoFilter ref="A1:H7" xr:uid="{B9B35923-2EC8-4B64-805B-146C3CE2D5CC}"/>
  <tableColumns count="8">
    <tableColumn id="1" xr3:uid="{F0F4F2D4-3265-4EFA-9EE2-F8178E648B9B}" name="First Name"/>
    <tableColumn id="8" xr3:uid="{B56BE195-EE53-4DF6-8785-00B6F6BF8A2B}" name="Last Name">
      <calculatedColumnFormula>_xlfn.XLOOKUP(Table4[[#This Row],[Email]],Sheet1!D:D,Sheet1!C:C)</calculatedColumnFormula>
    </tableColumn>
    <tableColumn id="2" xr3:uid="{F6AD8DED-5211-43B3-A172-32493EFC213F}" name="Email">
      <calculatedColumnFormula>VLOOKUP(Table4[[#This Row],[First Name]],Sheet1!B:D,3,0)</calculatedColumnFormula>
    </tableColumn>
    <tableColumn id="3" xr3:uid="{8CEEA9B9-38D6-45EE-B2B7-BC45F91D4801}" name="Job Title">
      <calculatedColumnFormula>VLOOKUP(Table4[[#This Row],[First Name]],Sheet1!B:E,4,0)</calculatedColumnFormula>
    </tableColumn>
    <tableColumn id="4" xr3:uid="{F8DC9B53-A970-4B8C-9575-A7F68D23BD8B}" name="Total amount" dataDxfId="2">
      <calculatedColumnFormula>SUMIFS(Sheet1!I:I,Sheet1!B:B,Table4[[#This Row],[First Name]])</calculatedColumnFormula>
    </tableColumn>
    <tableColumn id="5" xr3:uid="{B7F5F0EB-C54D-48CE-809F-2F3CA69D1D39}" name="Placed order" dataDxfId="1">
      <calculatedColumnFormula>COUNTIFS(Sheet1!B:B,Table4[[#This Row],[First Name]],Sheet1!J:J,"SUCCESSFUL")</calculatedColumnFormula>
    </tableColumn>
    <tableColumn id="6" xr3:uid="{416AD330-A43B-4841-8648-8BAEFB9480FD}" name="Total no.of order" dataDxfId="0">
      <calculatedColumnFormula>COUNTIFS(Sheet1!B:B,Table4[[#This Row],[First Name]])</calculatedColumnFormula>
    </tableColumn>
    <tableColumn id="7" xr3:uid="{A49E763D-87D5-4DC3-A710-AFBC2EE99BDC}" name="Highest sal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3A8AA-9D1B-44FF-89CF-820850217AAB}">
  <dimension ref="A1:N444"/>
  <sheetViews>
    <sheetView tabSelected="1" zoomScale="68" zoomScaleNormal="100" workbookViewId="0">
      <selection activeCell="B14" sqref="B14"/>
    </sheetView>
  </sheetViews>
  <sheetFormatPr defaultRowHeight="14.4" x14ac:dyDescent="0.3"/>
  <cols>
    <col min="1" max="1" width="9.21875" bestFit="1" customWidth="1"/>
    <col min="2" max="2" width="12.88671875" bestFit="1" customWidth="1"/>
    <col min="3" max="3" width="20.44140625" bestFit="1" customWidth="1"/>
    <col min="4" max="4" width="36.109375" bestFit="1" customWidth="1"/>
    <col min="5" max="5" width="18" bestFit="1" customWidth="1"/>
    <col min="6" max="6" width="25.6640625" bestFit="1" customWidth="1"/>
    <col min="7" max="7" width="16.88671875" bestFit="1" customWidth="1"/>
    <col min="8" max="8" width="9.6640625" bestFit="1" customWidth="1"/>
    <col min="9" max="9" width="18.77734375" bestFit="1" customWidth="1"/>
    <col min="10" max="10" width="81.5546875" style="5" bestFit="1" customWidth="1"/>
    <col min="11" max="11" width="10.109375" style="9" bestFit="1" customWidth="1"/>
    <col min="12" max="12" width="8.44140625" style="5" bestFit="1" customWidth="1"/>
    <col min="13" max="13" width="12" style="5" bestFit="1" customWidth="1"/>
    <col min="14" max="14" width="19.21875" style="5" bestFit="1" customWidth="1"/>
  </cols>
  <sheetData>
    <row r="1" spans="1:14" x14ac:dyDescent="0.3">
      <c r="A1" s="1" t="s">
        <v>796</v>
      </c>
      <c r="B1" s="1" t="s">
        <v>797</v>
      </c>
      <c r="C1" s="1" t="s">
        <v>798</v>
      </c>
      <c r="D1" s="1" t="s">
        <v>799</v>
      </c>
      <c r="E1" s="1" t="s">
        <v>800</v>
      </c>
      <c r="F1" s="1" t="s">
        <v>801</v>
      </c>
      <c r="G1" s="1" t="s">
        <v>802</v>
      </c>
      <c r="H1" s="1" t="s">
        <v>803</v>
      </c>
      <c r="I1" s="1" t="s">
        <v>804</v>
      </c>
      <c r="J1" s="6" t="s">
        <v>821</v>
      </c>
      <c r="K1" s="7" t="s">
        <v>805</v>
      </c>
      <c r="L1" s="6" t="s">
        <v>822</v>
      </c>
      <c r="M1" s="6" t="s">
        <v>823</v>
      </c>
      <c r="N1" s="6" t="s">
        <v>824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>
        <v>45261</v>
      </c>
      <c r="I2" s="3"/>
      <c r="J2" s="4" t="str">
        <f>IF(Table1[[#This Row],[Purchase Amount]]&gt;0,"SUCCESSFUL","UNSUCCESSFUL")</f>
        <v>UNSUCCESSFUL</v>
      </c>
      <c r="K2" s="8">
        <f>Table1[[#This Row],[Purchase Amount]]*0.1</f>
        <v>0</v>
      </c>
      <c r="L2" s="5">
        <v>2023</v>
      </c>
      <c r="M2" s="5">
        <f>ROUNDUP(MONTH(Table1[[#This Row],[Date]])/3,0)</f>
        <v>4</v>
      </c>
      <c r="N2" s="5" t="str">
        <f>_xlfn.CONCAT(Table1[[#Headers],[YEAR]],"-","Q",M3)</f>
        <v>YEAR-Q4</v>
      </c>
    </row>
    <row r="3" spans="1:14" x14ac:dyDescent="0.3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s="2">
        <v>45261</v>
      </c>
      <c r="I3" s="3"/>
      <c r="J3" s="4" t="str">
        <f>IF(Table1[[#This Row],[Purchase Amount]]&gt;0,"SUCCESSFUL","UNSUCCESSFUL")</f>
        <v>UNSUCCESSFUL</v>
      </c>
      <c r="K3" s="9">
        <f>Table1[[#This Row],[Purchase Amount]]*0.1</f>
        <v>0</v>
      </c>
      <c r="L3" s="5">
        <v>2023</v>
      </c>
      <c r="M3" s="5">
        <f>ROUNDUP(MONTH(Table1[[#This Row],[Date]])/3,0)</f>
        <v>4</v>
      </c>
      <c r="N3" s="5" t="str">
        <f>_xlfn.CONCAT(Table1[[#Headers],[YEAR]],"-","Q",M4)</f>
        <v>YEAR-Q4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6</v>
      </c>
      <c r="H4" s="2">
        <v>45261</v>
      </c>
      <c r="I4" s="3">
        <v>930</v>
      </c>
      <c r="J4" s="4" t="str">
        <f>IF(Table1[[#This Row],[Purchase Amount]]&gt;0,"SUCCESSFUL","UNSUCCESSFUL")</f>
        <v>SUCCESSFUL</v>
      </c>
      <c r="K4" s="9">
        <f>Table1[[#This Row],[Purchase Amount]]*0.1</f>
        <v>93</v>
      </c>
      <c r="L4" s="5">
        <v>2023</v>
      </c>
      <c r="M4" s="5">
        <f>ROUNDUP(MONTH(Table1[[#This Row],[Date]])/3,0)</f>
        <v>4</v>
      </c>
      <c r="N4" s="5" t="str">
        <f>_xlfn.CONCAT(Table1[[#Headers],[YEAR]],"-","Q",M5)</f>
        <v>YEAR-Q4</v>
      </c>
    </row>
    <row r="5" spans="1:14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s="2">
        <v>45262</v>
      </c>
      <c r="I5" s="3"/>
      <c r="J5" s="4" t="str">
        <f>IF(Table1[[#This Row],[Purchase Amount]]&gt;0,"SUCCESSFUL","UNSUCCESSFUL")</f>
        <v>UNSUCCESSFUL</v>
      </c>
      <c r="K5" s="9">
        <f>Table1[[#This Row],[Purchase Amount]]*0.1</f>
        <v>0</v>
      </c>
      <c r="L5" s="5">
        <v>2023</v>
      </c>
      <c r="M5" s="5">
        <f>ROUNDUP(MONTH(Table1[[#This Row],[Date]])/3,0)</f>
        <v>4</v>
      </c>
      <c r="N5" s="5" t="str">
        <f>_xlfn.CONCAT(Table1[[#Headers],[YEAR]],"-","Q",M6)</f>
        <v>YEAR-Q4</v>
      </c>
    </row>
    <row r="6" spans="1:14" x14ac:dyDescent="0.3">
      <c r="A6" t="s">
        <v>27</v>
      </c>
      <c r="B6" t="s">
        <v>28</v>
      </c>
      <c r="C6" t="s">
        <v>29</v>
      </c>
      <c r="D6" t="s">
        <v>30</v>
      </c>
      <c r="E6" t="s">
        <v>24</v>
      </c>
      <c r="F6" t="s">
        <v>31</v>
      </c>
      <c r="G6" t="s">
        <v>26</v>
      </c>
      <c r="H6" s="2">
        <v>45262</v>
      </c>
      <c r="I6" s="3"/>
      <c r="J6" s="4" t="str">
        <f>IF(Table1[[#This Row],[Purchase Amount]]&gt;0,"SUCCESSFUL","UNSUCCESSFUL")</f>
        <v>UNSUCCESSFUL</v>
      </c>
      <c r="K6" s="9">
        <f>Table1[[#This Row],[Purchase Amount]]*0.1</f>
        <v>0</v>
      </c>
      <c r="L6" s="5">
        <v>2023</v>
      </c>
      <c r="M6" s="5">
        <f>ROUNDUP(MONTH(Table1[[#This Row],[Date]])/3,0)</f>
        <v>4</v>
      </c>
      <c r="N6" s="5" t="str">
        <f>_xlfn.CONCAT(Table1[[#Headers],[YEAR]],"-","Q",M7)</f>
        <v>YEAR-Q4</v>
      </c>
    </row>
    <row r="7" spans="1:14" x14ac:dyDescent="0.3">
      <c r="A7" t="s">
        <v>32</v>
      </c>
      <c r="B7" t="s">
        <v>33</v>
      </c>
      <c r="C7" t="s">
        <v>34</v>
      </c>
      <c r="D7" t="s">
        <v>35</v>
      </c>
      <c r="E7" t="s">
        <v>18</v>
      </c>
      <c r="F7" t="s">
        <v>36</v>
      </c>
      <c r="G7" t="s">
        <v>6</v>
      </c>
      <c r="H7" s="2">
        <v>45262</v>
      </c>
      <c r="I7" s="3">
        <v>985</v>
      </c>
      <c r="J7" s="4" t="str">
        <f>IF(Table1[[#This Row],[Purchase Amount]]&gt;0,"SUCCESSFUL","UNSUCCESSFUL")</f>
        <v>SUCCESSFUL</v>
      </c>
      <c r="K7" s="9">
        <f>Table1[[#This Row],[Purchase Amount]]*0.1</f>
        <v>98.5</v>
      </c>
      <c r="L7" s="5">
        <v>2023</v>
      </c>
      <c r="M7" s="5">
        <f>ROUNDUP(MONTH(Table1[[#This Row],[Date]])/3,0)</f>
        <v>4</v>
      </c>
      <c r="N7" s="5" t="str">
        <f>_xlfn.CONCAT(Table1[[#Headers],[YEAR]],"-","Q",M8)</f>
        <v>YEAR-Q4</v>
      </c>
    </row>
    <row r="8" spans="1:14" x14ac:dyDescent="0.3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">
        <v>6</v>
      </c>
      <c r="H8" s="2">
        <v>45262</v>
      </c>
      <c r="I8" s="3">
        <v>835</v>
      </c>
      <c r="J8" s="4" t="str">
        <f>IF(Table1[[#This Row],[Purchase Amount]]&gt;0,"SUCCESSFUL","UNSUCCESSFUL")</f>
        <v>SUCCESSFUL</v>
      </c>
      <c r="K8" s="9">
        <f>Table1[[#This Row],[Purchase Amount]]*0.1</f>
        <v>83.5</v>
      </c>
      <c r="L8" s="5">
        <v>2023</v>
      </c>
      <c r="M8" s="5">
        <f>ROUNDUP(MONTH(Table1[[#This Row],[Date]])/3,0)</f>
        <v>4</v>
      </c>
      <c r="N8" s="5" t="str">
        <f>_xlfn.CONCAT(Table1[[#Headers],[YEAR]],"-","Q",M9)</f>
        <v>YEAR-Q4</v>
      </c>
    </row>
    <row r="9" spans="1:14" x14ac:dyDescent="0.3">
      <c r="A9" t="s">
        <v>43</v>
      </c>
      <c r="B9" t="s">
        <v>44</v>
      </c>
      <c r="C9" t="s">
        <v>45</v>
      </c>
      <c r="D9" t="s">
        <v>46</v>
      </c>
      <c r="E9" t="s">
        <v>18</v>
      </c>
      <c r="F9" t="s">
        <v>47</v>
      </c>
      <c r="G9" t="s">
        <v>6</v>
      </c>
      <c r="H9" s="2">
        <v>45262</v>
      </c>
      <c r="I9" s="3">
        <v>535</v>
      </c>
      <c r="J9" s="4" t="str">
        <f>IF(Table1[[#This Row],[Purchase Amount]]&gt;0,"SUCCESSFUL","UNSUCCESSFUL")</f>
        <v>SUCCESSFUL</v>
      </c>
      <c r="K9" s="9">
        <f>Table1[[#This Row],[Purchase Amount]]*0.1</f>
        <v>53.5</v>
      </c>
      <c r="L9" s="5">
        <v>2023</v>
      </c>
      <c r="M9" s="5">
        <f>ROUNDUP(MONTH(Table1[[#This Row],[Date]])/3,0)</f>
        <v>4</v>
      </c>
      <c r="N9" s="5" t="str">
        <f>_xlfn.CONCAT(Table1[[#Headers],[YEAR]],"-","Q",M10)</f>
        <v>YEAR-Q4</v>
      </c>
    </row>
    <row r="10" spans="1:14" x14ac:dyDescent="0.3">
      <c r="A10" t="s">
        <v>48</v>
      </c>
      <c r="B10" t="s">
        <v>49</v>
      </c>
      <c r="C10" t="s">
        <v>50</v>
      </c>
      <c r="D10" t="s">
        <v>51</v>
      </c>
      <c r="E10" t="s">
        <v>18</v>
      </c>
      <c r="F10" t="s">
        <v>52</v>
      </c>
      <c r="G10" t="s">
        <v>26</v>
      </c>
      <c r="H10" s="2">
        <v>45262</v>
      </c>
      <c r="I10" s="3">
        <v>455</v>
      </c>
      <c r="J10" s="4" t="str">
        <f>IF(Table1[[#This Row],[Purchase Amount]]&gt;0,"SUCCESSFUL","UNSUCCESSFUL")</f>
        <v>SUCCESSFUL</v>
      </c>
      <c r="K10" s="9">
        <f>Table1[[#This Row],[Purchase Amount]]*0.1</f>
        <v>45.5</v>
      </c>
      <c r="L10" s="5">
        <v>2023</v>
      </c>
      <c r="M10" s="5">
        <f>ROUNDUP(MONTH(Table1[[#This Row],[Date]])/3,0)</f>
        <v>4</v>
      </c>
      <c r="N10" s="5" t="str">
        <f>_xlfn.CONCAT(Table1[[#Headers],[YEAR]],"-","Q",M11)</f>
        <v>YEAR-Q4</v>
      </c>
    </row>
    <row r="11" spans="1:14" x14ac:dyDescent="0.3">
      <c r="A11" t="s">
        <v>53</v>
      </c>
      <c r="B11" t="s">
        <v>54</v>
      </c>
      <c r="C11" t="s">
        <v>55</v>
      </c>
      <c r="D11" t="s">
        <v>56</v>
      </c>
      <c r="E11" t="s">
        <v>18</v>
      </c>
      <c r="F11" t="s">
        <v>57</v>
      </c>
      <c r="G11" t="s">
        <v>6</v>
      </c>
      <c r="H11" s="2">
        <v>45262</v>
      </c>
      <c r="I11" s="3">
        <v>500</v>
      </c>
      <c r="J11" s="4" t="str">
        <f>IF(Table1[[#This Row],[Purchase Amount]]&gt;0,"SUCCESSFUL","UNSUCCESSFUL")</f>
        <v>SUCCESSFUL</v>
      </c>
      <c r="K11" s="9">
        <f>Table1[[#This Row],[Purchase Amount]]*0.1</f>
        <v>50</v>
      </c>
      <c r="L11" s="5">
        <v>2023</v>
      </c>
      <c r="M11" s="5">
        <f>ROUNDUP(MONTH(Table1[[#This Row],[Date]])/3,0)</f>
        <v>4</v>
      </c>
      <c r="N11" s="5" t="str">
        <f>_xlfn.CONCAT(Table1[[#Headers],[YEAR]],"-","Q",M12)</f>
        <v>YEAR-Q4</v>
      </c>
    </row>
    <row r="12" spans="1:14" x14ac:dyDescent="0.3">
      <c r="A12" t="s">
        <v>58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  <c r="G12" t="s">
        <v>6</v>
      </c>
      <c r="H12" s="2">
        <v>45262</v>
      </c>
      <c r="I12" s="3">
        <v>390</v>
      </c>
      <c r="J12" s="4" t="str">
        <f>IF(Table1[[#This Row],[Purchase Amount]]&gt;0,"SUCCESSFUL","UNSUCCESSFUL")</f>
        <v>SUCCESSFUL</v>
      </c>
      <c r="K12" s="9">
        <f>Table1[[#This Row],[Purchase Amount]]*0.1</f>
        <v>39</v>
      </c>
      <c r="L12" s="5">
        <v>2023</v>
      </c>
      <c r="M12" s="5">
        <f>ROUNDUP(MONTH(Table1[[#This Row],[Date]])/3,0)</f>
        <v>4</v>
      </c>
      <c r="N12" s="5" t="str">
        <f>_xlfn.CONCAT(Table1[[#Headers],[YEAR]],"-","Q",M13)</f>
        <v>YEAR-Q4</v>
      </c>
    </row>
    <row r="13" spans="1:14" x14ac:dyDescent="0.3">
      <c r="A13" t="s">
        <v>64</v>
      </c>
      <c r="B13" t="s">
        <v>65</v>
      </c>
      <c r="C13" t="s">
        <v>66</v>
      </c>
      <c r="D13" t="s">
        <v>67</v>
      </c>
      <c r="E13" t="s">
        <v>4</v>
      </c>
      <c r="F13" t="s">
        <v>68</v>
      </c>
      <c r="G13" t="s">
        <v>6</v>
      </c>
      <c r="H13" s="2">
        <v>45262</v>
      </c>
      <c r="I13" s="3">
        <v>440</v>
      </c>
      <c r="J13" s="4" t="str">
        <f>IF(Table1[[#This Row],[Purchase Amount]]&gt;0,"SUCCESSFUL","UNSUCCESSFUL")</f>
        <v>SUCCESSFUL</v>
      </c>
      <c r="K13" s="9">
        <f>Table1[[#This Row],[Purchase Amount]]*0.1</f>
        <v>44</v>
      </c>
      <c r="L13" s="5">
        <v>2023</v>
      </c>
      <c r="M13" s="5">
        <f>ROUNDUP(MONTH(Table1[[#This Row],[Date]])/3,0)</f>
        <v>4</v>
      </c>
      <c r="N13" s="5" t="str">
        <f>_xlfn.CONCAT(Table1[[#Headers],[YEAR]],"-","Q",M14)</f>
        <v>YEAR-Q4</v>
      </c>
    </row>
    <row r="14" spans="1:14" x14ac:dyDescent="0.3">
      <c r="A14" t="s">
        <v>69</v>
      </c>
      <c r="B14" t="s">
        <v>70</v>
      </c>
      <c r="C14" t="s">
        <v>71</v>
      </c>
      <c r="D14" t="s">
        <v>72</v>
      </c>
      <c r="E14" t="s">
        <v>11</v>
      </c>
      <c r="F14" t="s">
        <v>73</v>
      </c>
      <c r="G14" t="s">
        <v>26</v>
      </c>
      <c r="H14" s="2">
        <v>45263</v>
      </c>
      <c r="I14" s="3">
        <v>585</v>
      </c>
      <c r="J14" s="4" t="str">
        <f>IF(Table1[[#This Row],[Purchase Amount]]&gt;0,"SUCCESSFUL","UNSUCCESSFUL")</f>
        <v>SUCCESSFUL</v>
      </c>
      <c r="K14" s="9">
        <f>Table1[[#This Row],[Purchase Amount]]*0.1</f>
        <v>58.5</v>
      </c>
      <c r="L14" s="5">
        <v>2023</v>
      </c>
      <c r="M14" s="5">
        <f>ROUNDUP(MONTH(Table1[[#This Row],[Date]])/3,0)</f>
        <v>4</v>
      </c>
      <c r="N14" s="5" t="str">
        <f>_xlfn.CONCAT(Table1[[#Headers],[YEAR]],"-","Q",M15)</f>
        <v>YEAR-Q4</v>
      </c>
    </row>
    <row r="15" spans="1:14" x14ac:dyDescent="0.3">
      <c r="A15" t="s">
        <v>74</v>
      </c>
      <c r="B15" t="s">
        <v>75</v>
      </c>
      <c r="C15" t="s">
        <v>76</v>
      </c>
      <c r="D15" t="s">
        <v>77</v>
      </c>
      <c r="E15" t="s">
        <v>41</v>
      </c>
      <c r="F15" t="s">
        <v>47</v>
      </c>
      <c r="G15" t="s">
        <v>6</v>
      </c>
      <c r="H15" s="2">
        <v>45263</v>
      </c>
      <c r="I15" s="3">
        <v>895</v>
      </c>
      <c r="J15" s="4" t="str">
        <f>IF(Table1[[#This Row],[Purchase Amount]]&gt;0,"SUCCESSFUL","UNSUCCESSFUL")</f>
        <v>SUCCESSFUL</v>
      </c>
      <c r="K15" s="9">
        <f>Table1[[#This Row],[Purchase Amount]]*0.1</f>
        <v>89.5</v>
      </c>
      <c r="L15" s="5">
        <v>2023</v>
      </c>
      <c r="M15" s="5">
        <f>ROUNDUP(MONTH(Table1[[#This Row],[Date]])/3,0)</f>
        <v>4</v>
      </c>
      <c r="N15" s="5" t="str">
        <f>_xlfn.CONCAT(Table1[[#Headers],[YEAR]],"-","Q",M16)</f>
        <v>YEAR-Q4</v>
      </c>
    </row>
    <row r="16" spans="1:14" x14ac:dyDescent="0.3">
      <c r="A16" t="s">
        <v>78</v>
      </c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H16" s="2">
        <v>45263</v>
      </c>
      <c r="I16" s="3">
        <v>980</v>
      </c>
      <c r="J16" s="4" t="str">
        <f>IF(Table1[[#This Row],[Purchase Amount]]&gt;0,"SUCCESSFUL","UNSUCCESSFUL")</f>
        <v>SUCCESSFUL</v>
      </c>
      <c r="K16" s="9">
        <f>Table1[[#This Row],[Purchase Amount]]*0.1</f>
        <v>98</v>
      </c>
      <c r="L16" s="5">
        <v>2023</v>
      </c>
      <c r="M16" s="5">
        <f>ROUNDUP(MONTH(Table1[[#This Row],[Date]])/3,0)</f>
        <v>4</v>
      </c>
      <c r="N16" s="5" t="str">
        <f>_xlfn.CONCAT(Table1[[#Headers],[YEAR]],"-","Q",M17)</f>
        <v>YEAR-Q4</v>
      </c>
    </row>
    <row r="17" spans="1:14" x14ac:dyDescent="0.3">
      <c r="A17" t="s">
        <v>85</v>
      </c>
      <c r="B17" t="s">
        <v>86</v>
      </c>
      <c r="C17" t="s">
        <v>87</v>
      </c>
      <c r="D17" t="s">
        <v>88</v>
      </c>
      <c r="E17" t="s">
        <v>89</v>
      </c>
      <c r="F17" t="s">
        <v>90</v>
      </c>
      <c r="G17" t="s">
        <v>6</v>
      </c>
      <c r="H17" s="2">
        <v>45264</v>
      </c>
      <c r="I17" s="3"/>
      <c r="J17" s="4" t="str">
        <f>IF(Table1[[#This Row],[Purchase Amount]]&gt;0,"SUCCESSFUL","UNSUCCESSFUL")</f>
        <v>UNSUCCESSFUL</v>
      </c>
      <c r="K17" s="9">
        <f>Table1[[#This Row],[Purchase Amount]]*0.1</f>
        <v>0</v>
      </c>
      <c r="L17" s="5">
        <v>2023</v>
      </c>
      <c r="M17" s="5">
        <f>ROUNDUP(MONTH(Table1[[#This Row],[Date]])/3,0)</f>
        <v>4</v>
      </c>
      <c r="N17" s="5" t="str">
        <f>_xlfn.CONCAT(Table1[[#Headers],[YEAR]],"-","Q",M18)</f>
        <v>YEAR-Q4</v>
      </c>
    </row>
    <row r="18" spans="1:14" x14ac:dyDescent="0.3">
      <c r="A18" t="s">
        <v>91</v>
      </c>
      <c r="B18" t="s">
        <v>54</v>
      </c>
      <c r="C18" t="s">
        <v>55</v>
      </c>
      <c r="D18" t="s">
        <v>56</v>
      </c>
      <c r="E18" t="s">
        <v>18</v>
      </c>
      <c r="F18" t="s">
        <v>83</v>
      </c>
      <c r="G18" t="s">
        <v>6</v>
      </c>
      <c r="H18" s="2">
        <v>45264</v>
      </c>
      <c r="I18" s="3">
        <v>765</v>
      </c>
      <c r="J18" s="4" t="str">
        <f>IF(Table1[[#This Row],[Purchase Amount]]&gt;0,"SUCCESSFUL","UNSUCCESSFUL")</f>
        <v>SUCCESSFUL</v>
      </c>
      <c r="K18" s="9">
        <f>Table1[[#This Row],[Purchase Amount]]*0.1</f>
        <v>76.5</v>
      </c>
      <c r="L18" s="5">
        <v>2023</v>
      </c>
      <c r="M18" s="5">
        <f>ROUNDUP(MONTH(Table1[[#This Row],[Date]])/3,0)</f>
        <v>4</v>
      </c>
      <c r="N18" s="5" t="str">
        <f>_xlfn.CONCAT(Table1[[#Headers],[YEAR]],"-","Q",M19)</f>
        <v>YEAR-Q4</v>
      </c>
    </row>
    <row r="19" spans="1:14" x14ac:dyDescent="0.3">
      <c r="A19" t="s">
        <v>92</v>
      </c>
      <c r="B19" t="s">
        <v>93</v>
      </c>
      <c r="C19" t="s">
        <v>94</v>
      </c>
      <c r="D19" t="s">
        <v>95</v>
      </c>
      <c r="E19" t="s">
        <v>62</v>
      </c>
      <c r="F19" t="s">
        <v>96</v>
      </c>
      <c r="G19" t="s">
        <v>84</v>
      </c>
      <c r="H19" s="2">
        <v>45264</v>
      </c>
      <c r="I19" s="3">
        <v>1190</v>
      </c>
      <c r="J19" s="4" t="str">
        <f>IF(Table1[[#This Row],[Purchase Amount]]&gt;0,"SUCCESSFUL","UNSUCCESSFUL")</f>
        <v>SUCCESSFUL</v>
      </c>
      <c r="K19" s="9">
        <f>Table1[[#This Row],[Purchase Amount]]*0.1</f>
        <v>119</v>
      </c>
      <c r="L19" s="5">
        <v>2023</v>
      </c>
      <c r="M19" s="5">
        <f>ROUNDUP(MONTH(Table1[[#This Row],[Date]])/3,0)</f>
        <v>4</v>
      </c>
      <c r="N19" s="5" t="str">
        <f>_xlfn.CONCAT(Table1[[#Headers],[YEAR]],"-","Q",M20)</f>
        <v>YEAR-Q4</v>
      </c>
    </row>
    <row r="20" spans="1:14" x14ac:dyDescent="0.3">
      <c r="A20" t="s">
        <v>97</v>
      </c>
      <c r="B20" t="s">
        <v>98</v>
      </c>
      <c r="C20" t="s">
        <v>99</v>
      </c>
      <c r="D20" t="s">
        <v>100</v>
      </c>
      <c r="E20" t="s">
        <v>101</v>
      </c>
      <c r="F20" t="s">
        <v>102</v>
      </c>
      <c r="G20" t="s">
        <v>13</v>
      </c>
      <c r="H20" s="2">
        <v>45264</v>
      </c>
      <c r="I20" s="3">
        <v>845</v>
      </c>
      <c r="J20" s="4" t="str">
        <f>IF(Table1[[#This Row],[Purchase Amount]]&gt;0,"SUCCESSFUL","UNSUCCESSFUL")</f>
        <v>SUCCESSFUL</v>
      </c>
      <c r="K20" s="9">
        <f>Table1[[#This Row],[Purchase Amount]]*0.1</f>
        <v>84.5</v>
      </c>
      <c r="L20" s="5">
        <v>2023</v>
      </c>
      <c r="M20" s="5">
        <f>ROUNDUP(MONTH(Table1[[#This Row],[Date]])/3,0)</f>
        <v>4</v>
      </c>
      <c r="N20" s="5" t="str">
        <f>_xlfn.CONCAT(Table1[[#Headers],[YEAR]],"-","Q",M21)</f>
        <v>YEAR-Q4</v>
      </c>
    </row>
    <row r="21" spans="1:14" x14ac:dyDescent="0.3">
      <c r="A21" t="s">
        <v>103</v>
      </c>
      <c r="B21" t="s">
        <v>104</v>
      </c>
      <c r="C21" t="s">
        <v>105</v>
      </c>
      <c r="D21" t="s">
        <v>106</v>
      </c>
      <c r="E21" t="s">
        <v>11</v>
      </c>
      <c r="F21" t="s">
        <v>102</v>
      </c>
      <c r="G21" t="s">
        <v>13</v>
      </c>
      <c r="H21" s="2">
        <v>45264</v>
      </c>
      <c r="I21" s="3">
        <v>275</v>
      </c>
      <c r="J21" s="4" t="str">
        <f>IF(Table1[[#This Row],[Purchase Amount]]&gt;0,"SUCCESSFUL","UNSUCCESSFUL")</f>
        <v>SUCCESSFUL</v>
      </c>
      <c r="K21" s="9">
        <f>Table1[[#This Row],[Purchase Amount]]*0.1</f>
        <v>27.5</v>
      </c>
      <c r="L21" s="5">
        <v>2023</v>
      </c>
      <c r="M21" s="5">
        <f>ROUNDUP(MONTH(Table1[[#This Row],[Date]])/3,0)</f>
        <v>4</v>
      </c>
      <c r="N21" s="5" t="str">
        <f>_xlfn.CONCAT(Table1[[#Headers],[YEAR]],"-","Q",M22)</f>
        <v>YEAR-Q4</v>
      </c>
    </row>
    <row r="22" spans="1:14" x14ac:dyDescent="0.3">
      <c r="A22" t="s">
        <v>107</v>
      </c>
      <c r="B22" t="s">
        <v>108</v>
      </c>
      <c r="C22" t="s">
        <v>109</v>
      </c>
      <c r="D22" t="s">
        <v>110</v>
      </c>
      <c r="E22" t="s">
        <v>24</v>
      </c>
      <c r="F22" t="s">
        <v>111</v>
      </c>
      <c r="G22" t="s">
        <v>84</v>
      </c>
      <c r="H22" s="2">
        <v>45264</v>
      </c>
      <c r="I22" s="3">
        <v>80</v>
      </c>
      <c r="J22" s="4" t="str">
        <f>IF(Table1[[#This Row],[Purchase Amount]]&gt;0,"SUCCESSFUL","UNSUCCESSFUL")</f>
        <v>SUCCESSFUL</v>
      </c>
      <c r="K22" s="9">
        <f>Table1[[#This Row],[Purchase Amount]]*0.1</f>
        <v>8</v>
      </c>
      <c r="L22" s="5">
        <v>2023</v>
      </c>
      <c r="M22" s="5">
        <f>ROUNDUP(MONTH(Table1[[#This Row],[Date]])/3,0)</f>
        <v>4</v>
      </c>
      <c r="N22" s="5" t="str">
        <f>_xlfn.CONCAT(Table1[[#Headers],[YEAR]],"-","Q",M23)</f>
        <v>YEAR-Q4</v>
      </c>
    </row>
    <row r="23" spans="1:14" x14ac:dyDescent="0.3">
      <c r="A23" t="s">
        <v>112</v>
      </c>
      <c r="B23" t="s">
        <v>113</v>
      </c>
      <c r="C23" t="s">
        <v>114</v>
      </c>
      <c r="D23" t="s">
        <v>115</v>
      </c>
      <c r="E23" t="s">
        <v>62</v>
      </c>
      <c r="F23" t="s">
        <v>116</v>
      </c>
      <c r="G23" t="s">
        <v>6</v>
      </c>
      <c r="H23" s="2">
        <v>45264</v>
      </c>
      <c r="I23" s="3">
        <v>35</v>
      </c>
      <c r="J23" s="4" t="str">
        <f>IF(Table1[[#This Row],[Purchase Amount]]&gt;0,"SUCCESSFUL","UNSUCCESSFUL")</f>
        <v>SUCCESSFUL</v>
      </c>
      <c r="K23" s="9">
        <f>Table1[[#This Row],[Purchase Amount]]*0.1</f>
        <v>3.5</v>
      </c>
      <c r="L23" s="5">
        <v>2023</v>
      </c>
      <c r="M23" s="5">
        <f>ROUNDUP(MONTH(Table1[[#This Row],[Date]])/3,0)</f>
        <v>4</v>
      </c>
      <c r="N23" s="5" t="str">
        <f>_xlfn.CONCAT(Table1[[#Headers],[YEAR]],"-","Q",M24)</f>
        <v>YEAR-Q4</v>
      </c>
    </row>
    <row r="24" spans="1:14" x14ac:dyDescent="0.3">
      <c r="A24" t="s">
        <v>117</v>
      </c>
      <c r="B24" t="s">
        <v>118</v>
      </c>
      <c r="C24" t="s">
        <v>119</v>
      </c>
      <c r="D24" t="s">
        <v>120</v>
      </c>
      <c r="E24" t="s">
        <v>41</v>
      </c>
      <c r="F24" t="s">
        <v>96</v>
      </c>
      <c r="G24" t="s">
        <v>26</v>
      </c>
      <c r="H24" s="2">
        <v>45264</v>
      </c>
      <c r="I24" s="3">
        <v>820</v>
      </c>
      <c r="J24" s="4" t="str">
        <f>IF(Table1[[#This Row],[Purchase Amount]]&gt;0,"SUCCESSFUL","UNSUCCESSFUL")</f>
        <v>SUCCESSFUL</v>
      </c>
      <c r="K24" s="9">
        <f>Table1[[#This Row],[Purchase Amount]]*0.1</f>
        <v>82</v>
      </c>
      <c r="L24" s="5">
        <v>2023</v>
      </c>
      <c r="M24" s="5">
        <f>ROUNDUP(MONTH(Table1[[#This Row],[Date]])/3,0)</f>
        <v>4</v>
      </c>
      <c r="N24" s="5" t="str">
        <f>_xlfn.CONCAT(Table1[[#Headers],[YEAR]],"-","Q",M25)</f>
        <v>YEAR-Q4</v>
      </c>
    </row>
    <row r="25" spans="1:14" x14ac:dyDescent="0.3">
      <c r="A25" t="s">
        <v>121</v>
      </c>
      <c r="B25" t="s">
        <v>38</v>
      </c>
      <c r="C25" t="s">
        <v>39</v>
      </c>
      <c r="D25" t="s">
        <v>40</v>
      </c>
      <c r="E25" t="s">
        <v>41</v>
      </c>
      <c r="F25" t="s">
        <v>122</v>
      </c>
      <c r="G25" t="s">
        <v>26</v>
      </c>
      <c r="H25" s="2">
        <v>45265</v>
      </c>
      <c r="I25" s="3"/>
      <c r="J25" s="4" t="str">
        <f>IF(Table1[[#This Row],[Purchase Amount]]&gt;0,"SUCCESSFUL","UNSUCCESSFUL")</f>
        <v>UNSUCCESSFUL</v>
      </c>
      <c r="K25" s="9">
        <f>Table1[[#This Row],[Purchase Amount]]*0.1</f>
        <v>0</v>
      </c>
      <c r="L25" s="5">
        <v>2023</v>
      </c>
      <c r="M25" s="5">
        <f>ROUNDUP(MONTH(Table1[[#This Row],[Date]])/3,0)</f>
        <v>4</v>
      </c>
      <c r="N25" s="5" t="str">
        <f>_xlfn.CONCAT(Table1[[#Headers],[YEAR]],"-","Q",M26)</f>
        <v>YEAR-Q4</v>
      </c>
    </row>
    <row r="26" spans="1:14" x14ac:dyDescent="0.3">
      <c r="A26" t="s">
        <v>123</v>
      </c>
      <c r="B26" t="s">
        <v>59</v>
      </c>
      <c r="C26" t="s">
        <v>60</v>
      </c>
      <c r="D26" t="s">
        <v>61</v>
      </c>
      <c r="E26" t="s">
        <v>62</v>
      </c>
      <c r="F26" t="s">
        <v>52</v>
      </c>
      <c r="G26" t="s">
        <v>6</v>
      </c>
      <c r="H26" s="2">
        <v>45265</v>
      </c>
      <c r="I26" s="3"/>
      <c r="J26" s="4" t="str">
        <f>IF(Table1[[#This Row],[Purchase Amount]]&gt;0,"SUCCESSFUL","UNSUCCESSFUL")</f>
        <v>UNSUCCESSFUL</v>
      </c>
      <c r="K26" s="9">
        <f>Table1[[#This Row],[Purchase Amount]]*0.1</f>
        <v>0</v>
      </c>
      <c r="L26" s="5">
        <v>2023</v>
      </c>
      <c r="M26" s="5">
        <f>ROUNDUP(MONTH(Table1[[#This Row],[Date]])/3,0)</f>
        <v>4</v>
      </c>
      <c r="N26" s="5" t="str">
        <f>_xlfn.CONCAT(Table1[[#Headers],[YEAR]],"-","Q",M27)</f>
        <v>YEAR-Q4</v>
      </c>
    </row>
    <row r="27" spans="1:14" x14ac:dyDescent="0.3">
      <c r="A27" t="s">
        <v>124</v>
      </c>
      <c r="B27" t="s">
        <v>125</v>
      </c>
      <c r="C27" t="s">
        <v>126</v>
      </c>
      <c r="D27" t="s">
        <v>127</v>
      </c>
      <c r="E27" t="s">
        <v>4</v>
      </c>
      <c r="F27" t="s">
        <v>42</v>
      </c>
      <c r="G27" t="s">
        <v>6</v>
      </c>
      <c r="H27" s="2">
        <v>45265</v>
      </c>
      <c r="I27" s="3"/>
      <c r="J27" s="4" t="str">
        <f>IF(Table1[[#This Row],[Purchase Amount]]&gt;0,"SUCCESSFUL","UNSUCCESSFUL")</f>
        <v>UNSUCCESSFUL</v>
      </c>
      <c r="K27" s="9">
        <f>Table1[[#This Row],[Purchase Amount]]*0.1</f>
        <v>0</v>
      </c>
      <c r="L27" s="5">
        <v>2023</v>
      </c>
      <c r="M27" s="5">
        <f>ROUNDUP(MONTH(Table1[[#This Row],[Date]])/3,0)</f>
        <v>4</v>
      </c>
      <c r="N27" s="5" t="str">
        <f>_xlfn.CONCAT(Table1[[#Headers],[YEAR]],"-","Q",M28)</f>
        <v>YEAR-Q4</v>
      </c>
    </row>
    <row r="28" spans="1:14" x14ac:dyDescent="0.3">
      <c r="A28" t="s">
        <v>128</v>
      </c>
      <c r="B28" t="s">
        <v>65</v>
      </c>
      <c r="C28" t="s">
        <v>66</v>
      </c>
      <c r="D28" t="s">
        <v>67</v>
      </c>
      <c r="E28" t="s">
        <v>4</v>
      </c>
      <c r="F28" t="s">
        <v>47</v>
      </c>
      <c r="G28" t="s">
        <v>26</v>
      </c>
      <c r="H28" s="2">
        <v>45265</v>
      </c>
      <c r="I28" s="3">
        <v>95</v>
      </c>
      <c r="J28" s="4" t="str">
        <f>IF(Table1[[#This Row],[Purchase Amount]]&gt;0,"SUCCESSFUL","UNSUCCESSFUL")</f>
        <v>SUCCESSFUL</v>
      </c>
      <c r="K28" s="9">
        <f>Table1[[#This Row],[Purchase Amount]]*0.1</f>
        <v>9.5</v>
      </c>
      <c r="L28" s="5">
        <v>2023</v>
      </c>
      <c r="M28" s="5">
        <f>ROUNDUP(MONTH(Table1[[#This Row],[Date]])/3,0)</f>
        <v>4</v>
      </c>
      <c r="N28" s="5" t="str">
        <f>_xlfn.CONCAT(Table1[[#Headers],[YEAR]],"-","Q",M29)</f>
        <v>YEAR-Q4</v>
      </c>
    </row>
    <row r="29" spans="1:14" x14ac:dyDescent="0.3">
      <c r="A29" t="s">
        <v>129</v>
      </c>
      <c r="B29" t="s">
        <v>118</v>
      </c>
      <c r="C29" t="s">
        <v>119</v>
      </c>
      <c r="D29" t="s">
        <v>120</v>
      </c>
      <c r="E29" t="s">
        <v>41</v>
      </c>
      <c r="F29" t="s">
        <v>130</v>
      </c>
      <c r="G29" t="s">
        <v>13</v>
      </c>
      <c r="H29" s="2">
        <v>45265</v>
      </c>
      <c r="I29" s="3">
        <v>290</v>
      </c>
      <c r="J29" s="4" t="str">
        <f>IF(Table1[[#This Row],[Purchase Amount]]&gt;0,"SUCCESSFUL","UNSUCCESSFUL")</f>
        <v>SUCCESSFUL</v>
      </c>
      <c r="K29" s="9">
        <f>Table1[[#This Row],[Purchase Amount]]*0.1</f>
        <v>29</v>
      </c>
      <c r="L29" s="5">
        <v>2023</v>
      </c>
      <c r="M29" s="5">
        <f>ROUNDUP(MONTH(Table1[[#This Row],[Date]])/3,0)</f>
        <v>4</v>
      </c>
      <c r="N29" s="5" t="str">
        <f>_xlfn.CONCAT(Table1[[#Headers],[YEAR]],"-","Q",M30)</f>
        <v>YEAR-Q4</v>
      </c>
    </row>
    <row r="30" spans="1:14" x14ac:dyDescent="0.3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26</v>
      </c>
      <c r="H30" s="2">
        <v>45266</v>
      </c>
      <c r="I30" s="3"/>
      <c r="J30" s="4" t="str">
        <f>IF(Table1[[#This Row],[Purchase Amount]]&gt;0,"SUCCESSFUL","UNSUCCESSFUL")</f>
        <v>UNSUCCESSFUL</v>
      </c>
      <c r="K30" s="9">
        <f>Table1[[#This Row],[Purchase Amount]]*0.1</f>
        <v>0</v>
      </c>
      <c r="L30" s="5">
        <v>2023</v>
      </c>
      <c r="M30" s="5">
        <f>ROUNDUP(MONTH(Table1[[#This Row],[Date]])/3,0)</f>
        <v>4</v>
      </c>
      <c r="N30" s="5" t="str">
        <f>_xlfn.CONCAT(Table1[[#Headers],[YEAR]],"-","Q",M31)</f>
        <v>YEAR-Q4</v>
      </c>
    </row>
    <row r="31" spans="1:14" x14ac:dyDescent="0.3">
      <c r="A31" t="s">
        <v>137</v>
      </c>
      <c r="B31" t="s">
        <v>138</v>
      </c>
      <c r="C31" t="s">
        <v>139</v>
      </c>
      <c r="D31" t="s">
        <v>140</v>
      </c>
      <c r="E31" t="s">
        <v>4</v>
      </c>
      <c r="F31" t="s">
        <v>141</v>
      </c>
      <c r="G31" t="s">
        <v>6</v>
      </c>
      <c r="H31" s="2">
        <v>45266</v>
      </c>
      <c r="I31" s="3">
        <v>1290</v>
      </c>
      <c r="J31" s="4" t="str">
        <f>IF(Table1[[#This Row],[Purchase Amount]]&gt;0,"SUCCESSFUL","UNSUCCESSFUL")</f>
        <v>SUCCESSFUL</v>
      </c>
      <c r="K31" s="9">
        <f>Table1[[#This Row],[Purchase Amount]]*0.1</f>
        <v>129</v>
      </c>
      <c r="L31" s="5">
        <v>2023</v>
      </c>
      <c r="M31" s="5">
        <f>ROUNDUP(MONTH(Table1[[#This Row],[Date]])/3,0)</f>
        <v>4</v>
      </c>
      <c r="N31" s="5" t="str">
        <f>_xlfn.CONCAT(Table1[[#Headers],[YEAR]],"-","Q",M32)</f>
        <v>YEAR-Q4</v>
      </c>
    </row>
    <row r="32" spans="1:14" x14ac:dyDescent="0.3">
      <c r="A32" t="s">
        <v>142</v>
      </c>
      <c r="B32" t="s">
        <v>143</v>
      </c>
      <c r="C32" t="s">
        <v>144</v>
      </c>
      <c r="D32" t="s">
        <v>145</v>
      </c>
      <c r="E32" t="s">
        <v>101</v>
      </c>
      <c r="F32" t="s">
        <v>146</v>
      </c>
      <c r="G32" t="s">
        <v>6</v>
      </c>
      <c r="H32" s="2">
        <v>45266</v>
      </c>
      <c r="I32" s="3">
        <v>390</v>
      </c>
      <c r="J32" s="4" t="str">
        <f>IF(Table1[[#This Row],[Purchase Amount]]&gt;0,"SUCCESSFUL","UNSUCCESSFUL")</f>
        <v>SUCCESSFUL</v>
      </c>
      <c r="K32" s="9">
        <f>Table1[[#This Row],[Purchase Amount]]*0.1</f>
        <v>39</v>
      </c>
      <c r="L32" s="5">
        <v>2023</v>
      </c>
      <c r="M32" s="5">
        <f>ROUNDUP(MONTH(Table1[[#This Row],[Date]])/3,0)</f>
        <v>4</v>
      </c>
      <c r="N32" s="5" t="str">
        <f>_xlfn.CONCAT(Table1[[#Headers],[YEAR]],"-","Q",M33)</f>
        <v>YEAR-Q4</v>
      </c>
    </row>
    <row r="33" spans="1:14" x14ac:dyDescent="0.3">
      <c r="A33" t="s">
        <v>147</v>
      </c>
      <c r="B33" t="s">
        <v>148</v>
      </c>
      <c r="C33" t="s">
        <v>149</v>
      </c>
      <c r="D33" t="s">
        <v>150</v>
      </c>
      <c r="E33" t="s">
        <v>135</v>
      </c>
      <c r="F33" t="s">
        <v>151</v>
      </c>
      <c r="G33" t="s">
        <v>13</v>
      </c>
      <c r="H33" s="2">
        <v>45266</v>
      </c>
      <c r="I33" s="3">
        <v>385</v>
      </c>
      <c r="J33" s="4" t="str">
        <f>IF(Table1[[#This Row],[Purchase Amount]]&gt;0,"SUCCESSFUL","UNSUCCESSFUL")</f>
        <v>SUCCESSFUL</v>
      </c>
      <c r="K33" s="9">
        <f>Table1[[#This Row],[Purchase Amount]]*0.1</f>
        <v>38.5</v>
      </c>
      <c r="L33" s="5">
        <v>2023</v>
      </c>
      <c r="M33" s="5">
        <f>ROUNDUP(MONTH(Table1[[#This Row],[Date]])/3,0)</f>
        <v>4</v>
      </c>
      <c r="N33" s="5" t="str">
        <f>_xlfn.CONCAT(Table1[[#Headers],[YEAR]],"-","Q",M34)</f>
        <v>YEAR-Q4</v>
      </c>
    </row>
    <row r="34" spans="1:14" x14ac:dyDescent="0.3">
      <c r="A34" t="s">
        <v>152</v>
      </c>
      <c r="B34" t="s">
        <v>98</v>
      </c>
      <c r="C34" t="s">
        <v>99</v>
      </c>
      <c r="D34" t="s">
        <v>100</v>
      </c>
      <c r="E34" t="s">
        <v>101</v>
      </c>
      <c r="F34" t="s">
        <v>153</v>
      </c>
      <c r="G34" t="s">
        <v>6</v>
      </c>
      <c r="H34" s="2">
        <v>45266</v>
      </c>
      <c r="I34" s="3">
        <v>60</v>
      </c>
      <c r="J34" s="4" t="str">
        <f>IF(Table1[[#This Row],[Purchase Amount]]&gt;0,"SUCCESSFUL","UNSUCCESSFUL")</f>
        <v>SUCCESSFUL</v>
      </c>
      <c r="K34" s="9">
        <f>Table1[[#This Row],[Purchase Amount]]*0.1</f>
        <v>6</v>
      </c>
      <c r="L34" s="5">
        <v>2023</v>
      </c>
      <c r="M34" s="5">
        <f>ROUNDUP(MONTH(Table1[[#This Row],[Date]])/3,0)</f>
        <v>4</v>
      </c>
      <c r="N34" s="5" t="str">
        <f>_xlfn.CONCAT(Table1[[#Headers],[YEAR]],"-","Q",M35)</f>
        <v>YEAR-Q4</v>
      </c>
    </row>
    <row r="35" spans="1:14" x14ac:dyDescent="0.3">
      <c r="A35" t="s">
        <v>154</v>
      </c>
      <c r="B35" t="s">
        <v>155</v>
      </c>
      <c r="C35" t="s">
        <v>156</v>
      </c>
      <c r="D35" t="s">
        <v>157</v>
      </c>
      <c r="E35" t="s">
        <v>82</v>
      </c>
      <c r="F35" t="s">
        <v>158</v>
      </c>
      <c r="G35" t="s">
        <v>13</v>
      </c>
      <c r="H35" s="2">
        <v>45266</v>
      </c>
      <c r="I35" s="3">
        <v>1580</v>
      </c>
      <c r="J35" s="4" t="str">
        <f>IF(Table1[[#This Row],[Purchase Amount]]&gt;0,"SUCCESSFUL","UNSUCCESSFUL")</f>
        <v>SUCCESSFUL</v>
      </c>
      <c r="K35" s="9">
        <f>Table1[[#This Row],[Purchase Amount]]*0.1</f>
        <v>158</v>
      </c>
      <c r="L35" s="5">
        <v>2023</v>
      </c>
      <c r="M35" s="5">
        <f>ROUNDUP(MONTH(Table1[[#This Row],[Date]])/3,0)</f>
        <v>4</v>
      </c>
      <c r="N35" s="5" t="str">
        <f>_xlfn.CONCAT(Table1[[#Headers],[YEAR]],"-","Q",M36)</f>
        <v>YEAR-Q4</v>
      </c>
    </row>
    <row r="36" spans="1:14" x14ac:dyDescent="0.3">
      <c r="A36" t="s">
        <v>159</v>
      </c>
      <c r="B36" t="s">
        <v>160</v>
      </c>
      <c r="C36" t="s">
        <v>161</v>
      </c>
      <c r="D36" t="s">
        <v>162</v>
      </c>
      <c r="E36" t="s">
        <v>163</v>
      </c>
      <c r="F36" t="s">
        <v>164</v>
      </c>
      <c r="G36" t="s">
        <v>6</v>
      </c>
      <c r="H36" s="2">
        <v>45266</v>
      </c>
      <c r="I36" s="3">
        <v>695</v>
      </c>
      <c r="J36" s="4" t="str">
        <f>IF(Table1[[#This Row],[Purchase Amount]]&gt;0,"SUCCESSFUL","UNSUCCESSFUL")</f>
        <v>SUCCESSFUL</v>
      </c>
      <c r="K36" s="9">
        <f>Table1[[#This Row],[Purchase Amount]]*0.1</f>
        <v>69.5</v>
      </c>
      <c r="L36" s="5">
        <v>2023</v>
      </c>
      <c r="M36" s="5">
        <f>ROUNDUP(MONTH(Table1[[#This Row],[Date]])/3,0)</f>
        <v>4</v>
      </c>
      <c r="N36" s="5" t="str">
        <f>_xlfn.CONCAT(Table1[[#Headers],[YEAR]],"-","Q",M37)</f>
        <v>YEAR-Q4</v>
      </c>
    </row>
    <row r="37" spans="1:14" x14ac:dyDescent="0.3">
      <c r="A37" t="s">
        <v>165</v>
      </c>
      <c r="B37" t="s">
        <v>143</v>
      </c>
      <c r="C37" t="s">
        <v>144</v>
      </c>
      <c r="D37" t="s">
        <v>145</v>
      </c>
      <c r="E37" t="s">
        <v>101</v>
      </c>
      <c r="F37" t="s">
        <v>166</v>
      </c>
      <c r="G37" t="s">
        <v>6</v>
      </c>
      <c r="H37" s="2">
        <v>45266</v>
      </c>
      <c r="I37" s="3">
        <v>940</v>
      </c>
      <c r="J37" s="4" t="str">
        <f>IF(Table1[[#This Row],[Purchase Amount]]&gt;0,"SUCCESSFUL","UNSUCCESSFUL")</f>
        <v>SUCCESSFUL</v>
      </c>
      <c r="K37" s="9">
        <f>Table1[[#This Row],[Purchase Amount]]*0.1</f>
        <v>94</v>
      </c>
      <c r="L37" s="5">
        <v>2023</v>
      </c>
      <c r="M37" s="5">
        <f>ROUNDUP(MONTH(Table1[[#This Row],[Date]])/3,0)</f>
        <v>4</v>
      </c>
      <c r="N37" s="5" t="str">
        <f>_xlfn.CONCAT(Table1[[#Headers],[YEAR]],"-","Q",M38)</f>
        <v>YEAR-Q4</v>
      </c>
    </row>
    <row r="38" spans="1:14" x14ac:dyDescent="0.3">
      <c r="A38" t="s">
        <v>167</v>
      </c>
      <c r="B38" t="s">
        <v>168</v>
      </c>
      <c r="C38" t="s">
        <v>169</v>
      </c>
      <c r="D38" t="s">
        <v>170</v>
      </c>
      <c r="E38" t="s">
        <v>89</v>
      </c>
      <c r="F38" t="s">
        <v>171</v>
      </c>
      <c r="G38" t="s">
        <v>26</v>
      </c>
      <c r="H38" s="2">
        <v>45266</v>
      </c>
      <c r="I38" s="3">
        <v>1730</v>
      </c>
      <c r="J38" s="4" t="str">
        <f>IF(Table1[[#This Row],[Purchase Amount]]&gt;0,"SUCCESSFUL","UNSUCCESSFUL")</f>
        <v>SUCCESSFUL</v>
      </c>
      <c r="K38" s="9">
        <f>Table1[[#This Row],[Purchase Amount]]*0.1</f>
        <v>173</v>
      </c>
      <c r="L38" s="5">
        <v>2023</v>
      </c>
      <c r="M38" s="5">
        <f>ROUNDUP(MONTH(Table1[[#This Row],[Date]])/3,0)</f>
        <v>4</v>
      </c>
      <c r="N38" s="5" t="str">
        <f>_xlfn.CONCAT(Table1[[#Headers],[YEAR]],"-","Q",M39)</f>
        <v>YEAR-Q4</v>
      </c>
    </row>
    <row r="39" spans="1:14" x14ac:dyDescent="0.3">
      <c r="A39" t="s">
        <v>172</v>
      </c>
      <c r="B39" t="s">
        <v>173</v>
      </c>
      <c r="C39" t="s">
        <v>174</v>
      </c>
      <c r="D39" t="s">
        <v>175</v>
      </c>
      <c r="E39" t="s">
        <v>11</v>
      </c>
      <c r="F39" t="s">
        <v>176</v>
      </c>
      <c r="G39" t="s">
        <v>6</v>
      </c>
      <c r="H39" s="2">
        <v>45268</v>
      </c>
      <c r="I39" s="3"/>
      <c r="J39" s="4" t="str">
        <f>IF(Table1[[#This Row],[Purchase Amount]]&gt;0,"SUCCESSFUL","UNSUCCESSFUL")</f>
        <v>UNSUCCESSFUL</v>
      </c>
      <c r="K39" s="9">
        <f>Table1[[#This Row],[Purchase Amount]]*0.1</f>
        <v>0</v>
      </c>
      <c r="L39" s="5">
        <v>2023</v>
      </c>
      <c r="M39" s="5">
        <f>ROUNDUP(MONTH(Table1[[#This Row],[Date]])/3,0)</f>
        <v>4</v>
      </c>
      <c r="N39" s="5" t="str">
        <f>_xlfn.CONCAT(Table1[[#Headers],[YEAR]],"-","Q",M40)</f>
        <v>YEAR-Q4</v>
      </c>
    </row>
    <row r="40" spans="1:14" x14ac:dyDescent="0.3">
      <c r="A40" t="s">
        <v>177</v>
      </c>
      <c r="B40" t="s">
        <v>178</v>
      </c>
      <c r="C40" t="s">
        <v>179</v>
      </c>
      <c r="D40" t="s">
        <v>180</v>
      </c>
      <c r="E40" t="s">
        <v>41</v>
      </c>
      <c r="F40" t="s">
        <v>52</v>
      </c>
      <c r="G40" t="s">
        <v>6</v>
      </c>
      <c r="H40" s="2">
        <v>45268</v>
      </c>
      <c r="I40" s="3"/>
      <c r="J40" s="4" t="str">
        <f>IF(Table1[[#This Row],[Purchase Amount]]&gt;0,"SUCCESSFUL","UNSUCCESSFUL")</f>
        <v>UNSUCCESSFUL</v>
      </c>
      <c r="K40" s="9">
        <f>Table1[[#This Row],[Purchase Amount]]*0.1</f>
        <v>0</v>
      </c>
      <c r="L40" s="5">
        <v>2023</v>
      </c>
      <c r="M40" s="5">
        <f>ROUNDUP(MONTH(Table1[[#This Row],[Date]])/3,0)</f>
        <v>4</v>
      </c>
      <c r="N40" s="5" t="str">
        <f>_xlfn.CONCAT(Table1[[#Headers],[YEAR]],"-","Q",M41)</f>
        <v>YEAR-Q4</v>
      </c>
    </row>
    <row r="41" spans="1:14" x14ac:dyDescent="0.3">
      <c r="A41" t="s">
        <v>181</v>
      </c>
      <c r="B41" t="s">
        <v>182</v>
      </c>
      <c r="C41" t="s">
        <v>183</v>
      </c>
      <c r="D41" t="s">
        <v>184</v>
      </c>
      <c r="E41" t="s">
        <v>101</v>
      </c>
      <c r="F41" t="s">
        <v>185</v>
      </c>
      <c r="G41" t="s">
        <v>13</v>
      </c>
      <c r="H41" s="2">
        <v>45268</v>
      </c>
      <c r="I41" s="3">
        <v>450</v>
      </c>
      <c r="J41" s="4" t="str">
        <f>IF(Table1[[#This Row],[Purchase Amount]]&gt;0,"SUCCESSFUL","UNSUCCESSFUL")</f>
        <v>SUCCESSFUL</v>
      </c>
      <c r="K41" s="9">
        <f>Table1[[#This Row],[Purchase Amount]]*0.1</f>
        <v>45</v>
      </c>
      <c r="L41" s="5">
        <v>2023</v>
      </c>
      <c r="M41" s="5">
        <f>ROUNDUP(MONTH(Table1[[#This Row],[Date]])/3,0)</f>
        <v>4</v>
      </c>
      <c r="N41" s="5" t="str">
        <f>_xlfn.CONCAT(Table1[[#Headers],[YEAR]],"-","Q",M42)</f>
        <v>YEAR-Q4</v>
      </c>
    </row>
    <row r="42" spans="1:14" x14ac:dyDescent="0.3">
      <c r="A42" t="s">
        <v>186</v>
      </c>
      <c r="B42" t="s">
        <v>187</v>
      </c>
      <c r="C42" t="s">
        <v>188</v>
      </c>
      <c r="D42" t="s">
        <v>189</v>
      </c>
      <c r="E42" t="s">
        <v>24</v>
      </c>
      <c r="F42" t="s">
        <v>164</v>
      </c>
      <c r="G42" t="s">
        <v>13</v>
      </c>
      <c r="H42" s="2">
        <v>45268</v>
      </c>
      <c r="I42" s="3">
        <v>35</v>
      </c>
      <c r="J42" s="4" t="str">
        <f>IF(Table1[[#This Row],[Purchase Amount]]&gt;0,"SUCCESSFUL","UNSUCCESSFUL")</f>
        <v>SUCCESSFUL</v>
      </c>
      <c r="K42" s="9">
        <f>Table1[[#This Row],[Purchase Amount]]*0.1</f>
        <v>3.5</v>
      </c>
      <c r="L42" s="5">
        <v>2023</v>
      </c>
      <c r="M42" s="5">
        <f>ROUNDUP(MONTH(Table1[[#This Row],[Date]])/3,0)</f>
        <v>4</v>
      </c>
      <c r="N42" s="5" t="str">
        <f>_xlfn.CONCAT(Table1[[#Headers],[YEAR]],"-","Q",M43)</f>
        <v>YEAR-Q4</v>
      </c>
    </row>
    <row r="43" spans="1:14" x14ac:dyDescent="0.3">
      <c r="A43" t="s">
        <v>190</v>
      </c>
      <c r="B43" t="s">
        <v>191</v>
      </c>
      <c r="C43" t="s">
        <v>192</v>
      </c>
      <c r="D43" t="s">
        <v>193</v>
      </c>
      <c r="E43" t="s">
        <v>89</v>
      </c>
      <c r="F43" t="s">
        <v>194</v>
      </c>
      <c r="G43" t="s">
        <v>6</v>
      </c>
      <c r="H43" s="2">
        <v>45268</v>
      </c>
      <c r="I43" s="3">
        <v>90</v>
      </c>
      <c r="J43" s="4" t="str">
        <f>IF(Table1[[#This Row],[Purchase Amount]]&gt;0,"SUCCESSFUL","UNSUCCESSFUL")</f>
        <v>SUCCESSFUL</v>
      </c>
      <c r="K43" s="9">
        <f>Table1[[#This Row],[Purchase Amount]]*0.1</f>
        <v>9</v>
      </c>
      <c r="L43" s="5">
        <v>2023</v>
      </c>
      <c r="M43" s="5">
        <f>ROUNDUP(MONTH(Table1[[#This Row],[Date]])/3,0)</f>
        <v>4</v>
      </c>
      <c r="N43" s="5" t="str">
        <f>_xlfn.CONCAT(Table1[[#Headers],[YEAR]],"-","Q",M44)</f>
        <v>YEAR-Q4</v>
      </c>
    </row>
    <row r="44" spans="1:14" x14ac:dyDescent="0.3">
      <c r="A44" t="s">
        <v>195</v>
      </c>
      <c r="B44" t="s">
        <v>196</v>
      </c>
      <c r="C44" t="s">
        <v>197</v>
      </c>
      <c r="D44" t="s">
        <v>198</v>
      </c>
      <c r="E44" t="s">
        <v>18</v>
      </c>
      <c r="F44" t="s">
        <v>52</v>
      </c>
      <c r="G44" t="s">
        <v>13</v>
      </c>
      <c r="H44" s="2">
        <v>45268</v>
      </c>
      <c r="I44" s="3">
        <v>930</v>
      </c>
      <c r="J44" s="4" t="str">
        <f>IF(Table1[[#This Row],[Purchase Amount]]&gt;0,"SUCCESSFUL","UNSUCCESSFUL")</f>
        <v>SUCCESSFUL</v>
      </c>
      <c r="K44" s="9">
        <f>Table1[[#This Row],[Purchase Amount]]*0.1</f>
        <v>93</v>
      </c>
      <c r="L44" s="5">
        <v>2023</v>
      </c>
      <c r="M44" s="5">
        <f>ROUNDUP(MONTH(Table1[[#This Row],[Date]])/3,0)</f>
        <v>4</v>
      </c>
      <c r="N44" s="5" t="str">
        <f>_xlfn.CONCAT(Table1[[#Headers],[YEAR]],"-","Q",M45)</f>
        <v>YEAR-Q4</v>
      </c>
    </row>
    <row r="45" spans="1:14" x14ac:dyDescent="0.3">
      <c r="A45" t="s">
        <v>199</v>
      </c>
      <c r="B45" t="s">
        <v>118</v>
      </c>
      <c r="C45" t="s">
        <v>119</v>
      </c>
      <c r="D45" t="s">
        <v>120</v>
      </c>
      <c r="E45" t="s">
        <v>41</v>
      </c>
      <c r="F45" t="s">
        <v>200</v>
      </c>
      <c r="G45" t="s">
        <v>6</v>
      </c>
      <c r="H45" s="2">
        <v>45268</v>
      </c>
      <c r="I45" s="3">
        <v>990</v>
      </c>
      <c r="J45" s="4" t="str">
        <f>IF(Table1[[#This Row],[Purchase Amount]]&gt;0,"SUCCESSFUL","UNSUCCESSFUL")</f>
        <v>SUCCESSFUL</v>
      </c>
      <c r="K45" s="9">
        <f>Table1[[#This Row],[Purchase Amount]]*0.1</f>
        <v>99</v>
      </c>
      <c r="L45" s="5">
        <v>2023</v>
      </c>
      <c r="M45" s="5">
        <f>ROUNDUP(MONTH(Table1[[#This Row],[Date]])/3,0)</f>
        <v>4</v>
      </c>
      <c r="N45" s="5" t="str">
        <f>_xlfn.CONCAT(Table1[[#Headers],[YEAR]],"-","Q",M46)</f>
        <v>YEAR-Q4</v>
      </c>
    </row>
    <row r="46" spans="1:14" x14ac:dyDescent="0.3">
      <c r="A46" t="s">
        <v>201</v>
      </c>
      <c r="B46" t="s">
        <v>108</v>
      </c>
      <c r="C46" t="s">
        <v>109</v>
      </c>
      <c r="D46" t="s">
        <v>110</v>
      </c>
      <c r="E46" t="s">
        <v>24</v>
      </c>
      <c r="F46" t="s">
        <v>83</v>
      </c>
      <c r="G46" t="s">
        <v>13</v>
      </c>
      <c r="H46" s="2">
        <v>45269</v>
      </c>
      <c r="I46" s="3"/>
      <c r="J46" s="4" t="str">
        <f>IF(Table1[[#This Row],[Purchase Amount]]&gt;0,"SUCCESSFUL","UNSUCCESSFUL")</f>
        <v>UNSUCCESSFUL</v>
      </c>
      <c r="K46" s="9">
        <f>Table1[[#This Row],[Purchase Amount]]*0.1</f>
        <v>0</v>
      </c>
      <c r="L46" s="5">
        <v>2023</v>
      </c>
      <c r="M46" s="5">
        <f>ROUNDUP(MONTH(Table1[[#This Row],[Date]])/3,0)</f>
        <v>4</v>
      </c>
      <c r="N46" s="5" t="str">
        <f>_xlfn.CONCAT(Table1[[#Headers],[YEAR]],"-","Q",M47)</f>
        <v>YEAR-Q4</v>
      </c>
    </row>
    <row r="47" spans="1:14" x14ac:dyDescent="0.3">
      <c r="A47" t="s">
        <v>202</v>
      </c>
      <c r="B47" t="s">
        <v>203</v>
      </c>
      <c r="C47" t="s">
        <v>204</v>
      </c>
      <c r="D47" t="s">
        <v>205</v>
      </c>
      <c r="E47" t="s">
        <v>24</v>
      </c>
      <c r="F47" t="s">
        <v>151</v>
      </c>
      <c r="G47" t="s">
        <v>13</v>
      </c>
      <c r="H47" s="2">
        <v>45269</v>
      </c>
      <c r="I47" s="3"/>
      <c r="J47" s="4" t="str">
        <f>IF(Table1[[#This Row],[Purchase Amount]]&gt;0,"SUCCESSFUL","UNSUCCESSFUL")</f>
        <v>UNSUCCESSFUL</v>
      </c>
      <c r="K47" s="9">
        <f>Table1[[#This Row],[Purchase Amount]]*0.1</f>
        <v>0</v>
      </c>
      <c r="L47" s="5">
        <v>2023</v>
      </c>
      <c r="M47" s="5">
        <f>ROUNDUP(MONTH(Table1[[#This Row],[Date]])/3,0)</f>
        <v>4</v>
      </c>
      <c r="N47" s="5" t="str">
        <f>_xlfn.CONCAT(Table1[[#Headers],[YEAR]],"-","Q",M48)</f>
        <v>YEAR-Q4</v>
      </c>
    </row>
    <row r="48" spans="1:14" x14ac:dyDescent="0.3">
      <c r="A48" t="s">
        <v>206</v>
      </c>
      <c r="B48" t="s">
        <v>207</v>
      </c>
      <c r="C48" t="s">
        <v>208</v>
      </c>
      <c r="D48" t="s">
        <v>209</v>
      </c>
      <c r="E48" t="s">
        <v>210</v>
      </c>
      <c r="F48" t="s">
        <v>211</v>
      </c>
      <c r="G48" t="s">
        <v>6</v>
      </c>
      <c r="H48" s="2">
        <v>45269</v>
      </c>
      <c r="I48" s="3">
        <v>20</v>
      </c>
      <c r="J48" s="4" t="str">
        <f>IF(Table1[[#This Row],[Purchase Amount]]&gt;0,"SUCCESSFUL","UNSUCCESSFUL")</f>
        <v>SUCCESSFUL</v>
      </c>
      <c r="K48" s="9">
        <f>Table1[[#This Row],[Purchase Amount]]*0.1</f>
        <v>2</v>
      </c>
      <c r="L48" s="5">
        <v>2023</v>
      </c>
      <c r="M48" s="5">
        <f>ROUNDUP(MONTH(Table1[[#This Row],[Date]])/3,0)</f>
        <v>4</v>
      </c>
      <c r="N48" s="5" t="str">
        <f>_xlfn.CONCAT(Table1[[#Headers],[YEAR]],"-","Q",M49)</f>
        <v>YEAR-Q4</v>
      </c>
    </row>
    <row r="49" spans="1:14" x14ac:dyDescent="0.3">
      <c r="A49" t="s">
        <v>212</v>
      </c>
      <c r="B49" t="s">
        <v>213</v>
      </c>
      <c r="C49" t="s">
        <v>214</v>
      </c>
      <c r="D49" t="s">
        <v>215</v>
      </c>
      <c r="E49" t="s">
        <v>89</v>
      </c>
      <c r="F49" t="s">
        <v>216</v>
      </c>
      <c r="G49" t="s">
        <v>13</v>
      </c>
      <c r="H49" s="2">
        <v>45269</v>
      </c>
      <c r="I49" s="3">
        <v>890</v>
      </c>
      <c r="J49" s="4" t="str">
        <f>IF(Table1[[#This Row],[Purchase Amount]]&gt;0,"SUCCESSFUL","UNSUCCESSFUL")</f>
        <v>SUCCESSFUL</v>
      </c>
      <c r="K49" s="9">
        <f>Table1[[#This Row],[Purchase Amount]]*0.1</f>
        <v>89</v>
      </c>
      <c r="L49" s="5">
        <v>2023</v>
      </c>
      <c r="M49" s="5">
        <f>ROUNDUP(MONTH(Table1[[#This Row],[Date]])/3,0)</f>
        <v>4</v>
      </c>
      <c r="N49" s="5" t="str">
        <f>_xlfn.CONCAT(Table1[[#Headers],[YEAR]],"-","Q",M50)</f>
        <v>YEAR-Q4</v>
      </c>
    </row>
    <row r="50" spans="1:14" x14ac:dyDescent="0.3">
      <c r="A50" t="s">
        <v>217</v>
      </c>
      <c r="B50" t="s">
        <v>218</v>
      </c>
      <c r="C50" t="s">
        <v>219</v>
      </c>
      <c r="D50" t="s">
        <v>220</v>
      </c>
      <c r="E50" t="s">
        <v>24</v>
      </c>
      <c r="F50" t="s">
        <v>221</v>
      </c>
      <c r="G50" t="s">
        <v>26</v>
      </c>
      <c r="H50" s="2">
        <v>45269</v>
      </c>
      <c r="I50" s="3">
        <v>915</v>
      </c>
      <c r="J50" s="4" t="str">
        <f>IF(Table1[[#This Row],[Purchase Amount]]&gt;0,"SUCCESSFUL","UNSUCCESSFUL")</f>
        <v>SUCCESSFUL</v>
      </c>
      <c r="K50" s="9">
        <f>Table1[[#This Row],[Purchase Amount]]*0.1</f>
        <v>91.5</v>
      </c>
      <c r="L50" s="5">
        <v>2023</v>
      </c>
      <c r="M50" s="5">
        <f>ROUNDUP(MONTH(Table1[[#This Row],[Date]])/3,0)</f>
        <v>4</v>
      </c>
      <c r="N50" s="5" t="str">
        <f>_xlfn.CONCAT(Table1[[#Headers],[YEAR]],"-","Q",M51)</f>
        <v>YEAR-Q4</v>
      </c>
    </row>
    <row r="51" spans="1:14" x14ac:dyDescent="0.3">
      <c r="A51" t="s">
        <v>222</v>
      </c>
      <c r="B51" t="s">
        <v>223</v>
      </c>
      <c r="C51" t="s">
        <v>224</v>
      </c>
      <c r="D51" t="s">
        <v>225</v>
      </c>
      <c r="E51" t="s">
        <v>226</v>
      </c>
      <c r="F51" t="s">
        <v>227</v>
      </c>
      <c r="G51" t="s">
        <v>13</v>
      </c>
      <c r="H51" s="2">
        <v>45269</v>
      </c>
      <c r="I51" s="3">
        <v>365</v>
      </c>
      <c r="J51" s="4" t="str">
        <f>IF(Table1[[#This Row],[Purchase Amount]]&gt;0,"SUCCESSFUL","UNSUCCESSFUL")</f>
        <v>SUCCESSFUL</v>
      </c>
      <c r="K51" s="9">
        <f>Table1[[#This Row],[Purchase Amount]]*0.1</f>
        <v>36.5</v>
      </c>
      <c r="L51" s="5">
        <v>2023</v>
      </c>
      <c r="M51" s="5">
        <f>ROUNDUP(MONTH(Table1[[#This Row],[Date]])/3,0)</f>
        <v>4</v>
      </c>
      <c r="N51" s="5" t="str">
        <f>_xlfn.CONCAT(Table1[[#Headers],[YEAR]],"-","Q",M52)</f>
        <v>YEAR-Q4</v>
      </c>
    </row>
    <row r="52" spans="1:14" x14ac:dyDescent="0.3">
      <c r="A52" t="s">
        <v>228</v>
      </c>
      <c r="B52" t="s">
        <v>229</v>
      </c>
      <c r="C52" t="s">
        <v>230</v>
      </c>
      <c r="D52" t="s">
        <v>231</v>
      </c>
      <c r="E52" t="s">
        <v>62</v>
      </c>
      <c r="F52" t="s">
        <v>232</v>
      </c>
      <c r="G52" t="s">
        <v>6</v>
      </c>
      <c r="H52" s="2">
        <v>45269</v>
      </c>
      <c r="I52" s="3">
        <v>445</v>
      </c>
      <c r="J52" s="4" t="str">
        <f>IF(Table1[[#This Row],[Purchase Amount]]&gt;0,"SUCCESSFUL","UNSUCCESSFUL")</f>
        <v>SUCCESSFUL</v>
      </c>
      <c r="K52" s="9">
        <f>Table1[[#This Row],[Purchase Amount]]*0.1</f>
        <v>44.5</v>
      </c>
      <c r="L52" s="5">
        <v>2023</v>
      </c>
      <c r="M52" s="5">
        <f>ROUNDUP(MONTH(Table1[[#This Row],[Date]])/3,0)</f>
        <v>4</v>
      </c>
      <c r="N52" s="5" t="str">
        <f>_xlfn.CONCAT(Table1[[#Headers],[YEAR]],"-","Q",M53)</f>
        <v>YEAR-Q4</v>
      </c>
    </row>
    <row r="53" spans="1:14" x14ac:dyDescent="0.3">
      <c r="A53" t="s">
        <v>233</v>
      </c>
      <c r="B53" t="s">
        <v>234</v>
      </c>
      <c r="C53" t="s">
        <v>235</v>
      </c>
      <c r="D53" t="s">
        <v>236</v>
      </c>
      <c r="E53" t="s">
        <v>11</v>
      </c>
      <c r="F53" t="s">
        <v>63</v>
      </c>
      <c r="G53" t="s">
        <v>6</v>
      </c>
      <c r="H53" s="2">
        <v>45270</v>
      </c>
      <c r="I53" s="3">
        <v>160</v>
      </c>
      <c r="J53" s="4" t="str">
        <f>IF(Table1[[#This Row],[Purchase Amount]]&gt;0,"SUCCESSFUL","UNSUCCESSFUL")</f>
        <v>SUCCESSFUL</v>
      </c>
      <c r="K53" s="9">
        <f>Table1[[#This Row],[Purchase Amount]]*0.1</f>
        <v>16</v>
      </c>
      <c r="L53" s="5">
        <v>2023</v>
      </c>
      <c r="M53" s="5">
        <f>ROUNDUP(MONTH(Table1[[#This Row],[Date]])/3,0)</f>
        <v>4</v>
      </c>
      <c r="N53" s="5" t="str">
        <f>_xlfn.CONCAT(Table1[[#Headers],[YEAR]],"-","Q",M54)</f>
        <v>YEAR-Q4</v>
      </c>
    </row>
    <row r="54" spans="1:14" x14ac:dyDescent="0.3">
      <c r="A54" t="s">
        <v>237</v>
      </c>
      <c r="B54" t="s">
        <v>143</v>
      </c>
      <c r="C54" t="s">
        <v>144</v>
      </c>
      <c r="D54" t="s">
        <v>145</v>
      </c>
      <c r="E54" t="s">
        <v>101</v>
      </c>
      <c r="F54" t="s">
        <v>36</v>
      </c>
      <c r="G54" t="s">
        <v>6</v>
      </c>
      <c r="H54" s="2">
        <v>45271</v>
      </c>
      <c r="I54" s="3"/>
      <c r="J54" s="4" t="str">
        <f>IF(Table1[[#This Row],[Purchase Amount]]&gt;0,"SUCCESSFUL","UNSUCCESSFUL")</f>
        <v>UNSUCCESSFUL</v>
      </c>
      <c r="K54" s="9">
        <f>Table1[[#This Row],[Purchase Amount]]*0.1</f>
        <v>0</v>
      </c>
      <c r="L54" s="5">
        <v>2023</v>
      </c>
      <c r="M54" s="5">
        <f>ROUNDUP(MONTH(Table1[[#This Row],[Date]])/3,0)</f>
        <v>4</v>
      </c>
      <c r="N54" s="5" t="str">
        <f>_xlfn.CONCAT(Table1[[#Headers],[YEAR]],"-","Q",M55)</f>
        <v>YEAR-Q4</v>
      </c>
    </row>
    <row r="55" spans="1:14" x14ac:dyDescent="0.3">
      <c r="A55" t="s">
        <v>238</v>
      </c>
      <c r="B55" t="s">
        <v>108</v>
      </c>
      <c r="C55" t="s">
        <v>109</v>
      </c>
      <c r="D55" t="s">
        <v>110</v>
      </c>
      <c r="E55" t="s">
        <v>24</v>
      </c>
      <c r="F55" t="s">
        <v>158</v>
      </c>
      <c r="G55" t="s">
        <v>13</v>
      </c>
      <c r="H55" s="2">
        <v>45271</v>
      </c>
      <c r="I55" s="3">
        <v>195</v>
      </c>
      <c r="J55" s="4" t="str">
        <f>IF(Table1[[#This Row],[Purchase Amount]]&gt;0,"SUCCESSFUL","UNSUCCESSFUL")</f>
        <v>SUCCESSFUL</v>
      </c>
      <c r="K55" s="9">
        <f>Table1[[#This Row],[Purchase Amount]]*0.1</f>
        <v>19.5</v>
      </c>
      <c r="L55" s="5">
        <v>2023</v>
      </c>
      <c r="M55" s="5">
        <f>ROUNDUP(MONTH(Table1[[#This Row],[Date]])/3,0)</f>
        <v>4</v>
      </c>
      <c r="N55" s="5" t="str">
        <f>_xlfn.CONCAT(Table1[[#Headers],[YEAR]],"-","Q",M56)</f>
        <v>YEAR-Q4</v>
      </c>
    </row>
    <row r="56" spans="1:14" x14ac:dyDescent="0.3">
      <c r="A56" t="s">
        <v>239</v>
      </c>
      <c r="B56" t="s">
        <v>240</v>
      </c>
      <c r="C56" t="s">
        <v>241</v>
      </c>
      <c r="D56" t="s">
        <v>242</v>
      </c>
      <c r="E56" t="s">
        <v>24</v>
      </c>
      <c r="F56" t="s">
        <v>116</v>
      </c>
      <c r="G56" t="s">
        <v>6</v>
      </c>
      <c r="H56" s="2">
        <v>45271</v>
      </c>
      <c r="I56" s="3">
        <v>1000</v>
      </c>
      <c r="J56" s="4" t="str">
        <f>IF(Table1[[#This Row],[Purchase Amount]]&gt;0,"SUCCESSFUL","UNSUCCESSFUL")</f>
        <v>SUCCESSFUL</v>
      </c>
      <c r="K56" s="9">
        <f>Table1[[#This Row],[Purchase Amount]]*0.1</f>
        <v>100</v>
      </c>
      <c r="L56" s="5">
        <v>2023</v>
      </c>
      <c r="M56" s="5">
        <f>ROUNDUP(MONTH(Table1[[#This Row],[Date]])/3,0)</f>
        <v>4</v>
      </c>
      <c r="N56" s="5" t="str">
        <f>_xlfn.CONCAT(Table1[[#Headers],[YEAR]],"-","Q",M57)</f>
        <v>YEAR-Q4</v>
      </c>
    </row>
    <row r="57" spans="1:14" x14ac:dyDescent="0.3">
      <c r="A57" t="s">
        <v>243</v>
      </c>
      <c r="B57" t="s">
        <v>244</v>
      </c>
      <c r="C57" t="s">
        <v>245</v>
      </c>
      <c r="D57" t="s">
        <v>246</v>
      </c>
      <c r="E57" t="s">
        <v>41</v>
      </c>
      <c r="F57" t="s">
        <v>247</v>
      </c>
      <c r="G57" t="s">
        <v>13</v>
      </c>
      <c r="H57" s="2">
        <v>45272</v>
      </c>
      <c r="I57" s="3"/>
      <c r="J57" s="4" t="str">
        <f>IF(Table1[[#This Row],[Purchase Amount]]&gt;0,"SUCCESSFUL","UNSUCCESSFUL")</f>
        <v>UNSUCCESSFUL</v>
      </c>
      <c r="K57" s="9">
        <f>Table1[[#This Row],[Purchase Amount]]*0.1</f>
        <v>0</v>
      </c>
      <c r="L57" s="5">
        <v>2023</v>
      </c>
      <c r="M57" s="5">
        <f>ROUNDUP(MONTH(Table1[[#This Row],[Date]])/3,0)</f>
        <v>4</v>
      </c>
      <c r="N57" s="5" t="str">
        <f>_xlfn.CONCAT(Table1[[#Headers],[YEAR]],"-","Q",M58)</f>
        <v>YEAR-Q4</v>
      </c>
    </row>
    <row r="58" spans="1:14" x14ac:dyDescent="0.3">
      <c r="A58" t="s">
        <v>248</v>
      </c>
      <c r="B58" t="s">
        <v>249</v>
      </c>
      <c r="C58" t="s">
        <v>250</v>
      </c>
      <c r="D58" t="s">
        <v>251</v>
      </c>
      <c r="E58" t="s">
        <v>226</v>
      </c>
      <c r="F58" t="s">
        <v>63</v>
      </c>
      <c r="G58" t="s">
        <v>6</v>
      </c>
      <c r="H58" s="2">
        <v>45272</v>
      </c>
      <c r="I58" s="3"/>
      <c r="J58" s="4" t="str">
        <f>IF(Table1[[#This Row],[Purchase Amount]]&gt;0,"SUCCESSFUL","UNSUCCESSFUL")</f>
        <v>UNSUCCESSFUL</v>
      </c>
      <c r="K58" s="9">
        <f>Table1[[#This Row],[Purchase Amount]]*0.1</f>
        <v>0</v>
      </c>
      <c r="L58" s="5">
        <v>2023</v>
      </c>
      <c r="M58" s="5">
        <f>ROUNDUP(MONTH(Table1[[#This Row],[Date]])/3,0)</f>
        <v>4</v>
      </c>
      <c r="N58" s="5" t="str">
        <f>_xlfn.CONCAT(Table1[[#Headers],[YEAR]],"-","Q",M59)</f>
        <v>YEAR-Q4</v>
      </c>
    </row>
    <row r="59" spans="1:14" x14ac:dyDescent="0.3">
      <c r="A59" t="s">
        <v>252</v>
      </c>
      <c r="B59" t="s">
        <v>253</v>
      </c>
      <c r="C59" t="s">
        <v>254</v>
      </c>
      <c r="D59" t="s">
        <v>255</v>
      </c>
      <c r="E59" t="s">
        <v>18</v>
      </c>
      <c r="F59" t="s">
        <v>256</v>
      </c>
      <c r="G59" t="s">
        <v>6</v>
      </c>
      <c r="H59" s="2">
        <v>45272</v>
      </c>
      <c r="I59" s="3"/>
      <c r="J59" s="4" t="str">
        <f>IF(Table1[[#This Row],[Purchase Amount]]&gt;0,"SUCCESSFUL","UNSUCCESSFUL")</f>
        <v>UNSUCCESSFUL</v>
      </c>
      <c r="K59" s="9">
        <f>Table1[[#This Row],[Purchase Amount]]*0.1</f>
        <v>0</v>
      </c>
      <c r="L59" s="5">
        <v>2023</v>
      </c>
      <c r="M59" s="5">
        <f>ROUNDUP(MONTH(Table1[[#This Row],[Date]])/3,0)</f>
        <v>4</v>
      </c>
      <c r="N59" s="5" t="str">
        <f>_xlfn.CONCAT(Table1[[#Headers],[YEAR]],"-","Q",M60)</f>
        <v>YEAR-Q4</v>
      </c>
    </row>
    <row r="60" spans="1:14" x14ac:dyDescent="0.3">
      <c r="A60" t="s">
        <v>257</v>
      </c>
      <c r="B60" t="s">
        <v>258</v>
      </c>
      <c r="C60" t="s">
        <v>259</v>
      </c>
      <c r="D60" t="s">
        <v>260</v>
      </c>
      <c r="E60" t="s">
        <v>24</v>
      </c>
      <c r="F60" t="s">
        <v>36</v>
      </c>
      <c r="G60" t="s">
        <v>6</v>
      </c>
      <c r="H60" s="2">
        <v>45272</v>
      </c>
      <c r="I60" s="3">
        <v>185</v>
      </c>
      <c r="J60" s="4" t="str">
        <f>IF(Table1[[#This Row],[Purchase Amount]]&gt;0,"SUCCESSFUL","UNSUCCESSFUL")</f>
        <v>SUCCESSFUL</v>
      </c>
      <c r="K60" s="9">
        <f>Table1[[#This Row],[Purchase Amount]]*0.1</f>
        <v>18.5</v>
      </c>
      <c r="L60" s="5">
        <v>2023</v>
      </c>
      <c r="M60" s="5">
        <f>ROUNDUP(MONTH(Table1[[#This Row],[Date]])/3,0)</f>
        <v>4</v>
      </c>
      <c r="N60" s="5" t="str">
        <f>_xlfn.CONCAT(Table1[[#Headers],[YEAR]],"-","Q",M61)</f>
        <v>YEAR-Q4</v>
      </c>
    </row>
    <row r="61" spans="1:14" x14ac:dyDescent="0.3">
      <c r="A61" t="s">
        <v>261</v>
      </c>
      <c r="B61" t="s">
        <v>262</v>
      </c>
      <c r="C61" t="s">
        <v>263</v>
      </c>
      <c r="D61" t="s">
        <v>264</v>
      </c>
      <c r="E61" t="s">
        <v>265</v>
      </c>
      <c r="F61" t="s">
        <v>47</v>
      </c>
      <c r="G61" t="s">
        <v>6</v>
      </c>
      <c r="H61" s="2">
        <v>45272</v>
      </c>
      <c r="I61" s="3">
        <v>545</v>
      </c>
      <c r="J61" s="4" t="str">
        <f>IF(Table1[[#This Row],[Purchase Amount]]&gt;0,"SUCCESSFUL","UNSUCCESSFUL")</f>
        <v>SUCCESSFUL</v>
      </c>
      <c r="K61" s="9">
        <f>Table1[[#This Row],[Purchase Amount]]*0.1</f>
        <v>54.5</v>
      </c>
      <c r="L61" s="5">
        <v>2023</v>
      </c>
      <c r="M61" s="5">
        <f>ROUNDUP(MONTH(Table1[[#This Row],[Date]])/3,0)</f>
        <v>4</v>
      </c>
      <c r="N61" s="5" t="str">
        <f>_xlfn.CONCAT(Table1[[#Headers],[YEAR]],"-","Q",M62)</f>
        <v>YEAR-Q4</v>
      </c>
    </row>
    <row r="62" spans="1:14" x14ac:dyDescent="0.3">
      <c r="A62" t="s">
        <v>266</v>
      </c>
      <c r="B62" t="s">
        <v>178</v>
      </c>
      <c r="C62" t="s">
        <v>179</v>
      </c>
      <c r="D62" t="s">
        <v>180</v>
      </c>
      <c r="E62" t="s">
        <v>41</v>
      </c>
      <c r="F62" t="s">
        <v>211</v>
      </c>
      <c r="G62" t="s">
        <v>6</v>
      </c>
      <c r="H62" s="2">
        <v>45272</v>
      </c>
      <c r="I62" s="3">
        <v>1095</v>
      </c>
      <c r="J62" s="4" t="str">
        <f>IF(Table1[[#This Row],[Purchase Amount]]&gt;0,"SUCCESSFUL","UNSUCCESSFUL")</f>
        <v>SUCCESSFUL</v>
      </c>
      <c r="K62" s="9">
        <f>Table1[[#This Row],[Purchase Amount]]*0.1</f>
        <v>109.5</v>
      </c>
      <c r="L62" s="5">
        <v>2023</v>
      </c>
      <c r="M62" s="5">
        <f>ROUNDUP(MONTH(Table1[[#This Row],[Date]])/3,0)</f>
        <v>4</v>
      </c>
      <c r="N62" s="5" t="str">
        <f>_xlfn.CONCAT(Table1[[#Headers],[YEAR]],"-","Q",M63)</f>
        <v>YEAR-Q4</v>
      </c>
    </row>
    <row r="63" spans="1:14" x14ac:dyDescent="0.3">
      <c r="A63" t="s">
        <v>267</v>
      </c>
      <c r="B63" t="s">
        <v>268</v>
      </c>
      <c r="C63" t="s">
        <v>269</v>
      </c>
      <c r="D63" t="s">
        <v>270</v>
      </c>
      <c r="E63" t="s">
        <v>41</v>
      </c>
      <c r="F63" t="s">
        <v>42</v>
      </c>
      <c r="G63" t="s">
        <v>26</v>
      </c>
      <c r="H63" s="2">
        <v>45272</v>
      </c>
      <c r="I63" s="3">
        <v>570</v>
      </c>
      <c r="J63" s="4" t="str">
        <f>IF(Table1[[#This Row],[Purchase Amount]]&gt;0,"SUCCESSFUL","UNSUCCESSFUL")</f>
        <v>SUCCESSFUL</v>
      </c>
      <c r="K63" s="9">
        <f>Table1[[#This Row],[Purchase Amount]]*0.1</f>
        <v>57</v>
      </c>
      <c r="L63" s="5">
        <v>2023</v>
      </c>
      <c r="M63" s="5">
        <f>ROUNDUP(MONTH(Table1[[#This Row],[Date]])/3,0)</f>
        <v>4</v>
      </c>
      <c r="N63" s="5" t="str">
        <f>_xlfn.CONCAT(Table1[[#Headers],[YEAR]],"-","Q",M64)</f>
        <v>YEAR-Q4</v>
      </c>
    </row>
    <row r="64" spans="1:14" x14ac:dyDescent="0.3">
      <c r="A64" t="s">
        <v>271</v>
      </c>
      <c r="B64" t="s">
        <v>272</v>
      </c>
      <c r="C64" t="s">
        <v>273</v>
      </c>
      <c r="D64" t="s">
        <v>274</v>
      </c>
      <c r="E64" t="s">
        <v>41</v>
      </c>
      <c r="F64" t="s">
        <v>96</v>
      </c>
      <c r="G64" t="s">
        <v>26</v>
      </c>
      <c r="H64" s="2">
        <v>45272</v>
      </c>
      <c r="I64" s="3">
        <v>1240</v>
      </c>
      <c r="J64" s="4" t="str">
        <f>IF(Table1[[#This Row],[Purchase Amount]]&gt;0,"SUCCESSFUL","UNSUCCESSFUL")</f>
        <v>SUCCESSFUL</v>
      </c>
      <c r="K64" s="9">
        <f>Table1[[#This Row],[Purchase Amount]]*0.1</f>
        <v>124</v>
      </c>
      <c r="L64" s="5">
        <v>2023</v>
      </c>
      <c r="M64" s="5">
        <f>ROUNDUP(MONTH(Table1[[#This Row],[Date]])/3,0)</f>
        <v>4</v>
      </c>
      <c r="N64" s="5" t="str">
        <f>_xlfn.CONCAT(Table1[[#Headers],[YEAR]],"-","Q",M65)</f>
        <v>YEAR-Q4</v>
      </c>
    </row>
    <row r="65" spans="1:14" x14ac:dyDescent="0.3">
      <c r="A65" t="s">
        <v>275</v>
      </c>
      <c r="B65" t="s">
        <v>276</v>
      </c>
      <c r="C65" t="s">
        <v>277</v>
      </c>
      <c r="D65" t="s">
        <v>278</v>
      </c>
      <c r="E65" t="s">
        <v>101</v>
      </c>
      <c r="F65" t="s">
        <v>279</v>
      </c>
      <c r="G65" t="s">
        <v>6</v>
      </c>
      <c r="H65" s="2">
        <v>45272</v>
      </c>
      <c r="I65" s="3">
        <v>25</v>
      </c>
      <c r="J65" s="4" t="str">
        <f>IF(Table1[[#This Row],[Purchase Amount]]&gt;0,"SUCCESSFUL","UNSUCCESSFUL")</f>
        <v>SUCCESSFUL</v>
      </c>
      <c r="K65" s="9">
        <f>Table1[[#This Row],[Purchase Amount]]*0.1</f>
        <v>2.5</v>
      </c>
      <c r="L65" s="5">
        <v>2023</v>
      </c>
      <c r="M65" s="5">
        <f>ROUNDUP(MONTH(Table1[[#This Row],[Date]])/3,0)</f>
        <v>4</v>
      </c>
      <c r="N65" s="5" t="str">
        <f>_xlfn.CONCAT(Table1[[#Headers],[YEAR]],"-","Q",M66)</f>
        <v>YEAR-Q4</v>
      </c>
    </row>
    <row r="66" spans="1:14" x14ac:dyDescent="0.3">
      <c r="A66" t="s">
        <v>280</v>
      </c>
      <c r="B66" t="s">
        <v>281</v>
      </c>
      <c r="C66" t="s">
        <v>282</v>
      </c>
      <c r="D66" t="s">
        <v>283</v>
      </c>
      <c r="E66" t="s">
        <v>4</v>
      </c>
      <c r="F66" t="s">
        <v>130</v>
      </c>
      <c r="G66" t="s">
        <v>13</v>
      </c>
      <c r="H66" s="2">
        <v>45272</v>
      </c>
      <c r="I66" s="3">
        <v>1620</v>
      </c>
      <c r="J66" s="4" t="str">
        <f>IF(Table1[[#This Row],[Purchase Amount]]&gt;0,"SUCCESSFUL","UNSUCCESSFUL")</f>
        <v>SUCCESSFUL</v>
      </c>
      <c r="K66" s="9">
        <f>Table1[[#This Row],[Purchase Amount]]*0.1</f>
        <v>162</v>
      </c>
      <c r="L66" s="5">
        <v>2023</v>
      </c>
      <c r="M66" s="5">
        <f>ROUNDUP(MONTH(Table1[[#This Row],[Date]])/3,0)</f>
        <v>4</v>
      </c>
      <c r="N66" s="5" t="str">
        <f>_xlfn.CONCAT(Table1[[#Headers],[YEAR]],"-","Q",M67)</f>
        <v>YEAR-Q4</v>
      </c>
    </row>
    <row r="67" spans="1:14" x14ac:dyDescent="0.3">
      <c r="A67" t="s">
        <v>284</v>
      </c>
      <c r="B67" t="s">
        <v>285</v>
      </c>
      <c r="C67" t="s">
        <v>286</v>
      </c>
      <c r="D67" t="s">
        <v>287</v>
      </c>
      <c r="E67" t="s">
        <v>4</v>
      </c>
      <c r="F67" t="s">
        <v>63</v>
      </c>
      <c r="G67" t="s">
        <v>6</v>
      </c>
      <c r="H67" s="2">
        <v>45273</v>
      </c>
      <c r="I67" s="3">
        <v>515</v>
      </c>
      <c r="J67" s="4" t="str">
        <f>IF(Table1[[#This Row],[Purchase Amount]]&gt;0,"SUCCESSFUL","UNSUCCESSFUL")</f>
        <v>SUCCESSFUL</v>
      </c>
      <c r="K67" s="9">
        <f>Table1[[#This Row],[Purchase Amount]]*0.1</f>
        <v>51.5</v>
      </c>
      <c r="L67" s="5">
        <v>2023</v>
      </c>
      <c r="M67" s="5">
        <f>ROUNDUP(MONTH(Table1[[#This Row],[Date]])/3,0)</f>
        <v>4</v>
      </c>
      <c r="N67" s="5" t="str">
        <f>_xlfn.CONCAT(Table1[[#Headers],[YEAR]],"-","Q",M68)</f>
        <v>YEAR-Q4</v>
      </c>
    </row>
    <row r="68" spans="1:14" x14ac:dyDescent="0.3">
      <c r="A68" t="s">
        <v>288</v>
      </c>
      <c r="B68" t="s">
        <v>59</v>
      </c>
      <c r="C68" t="s">
        <v>60</v>
      </c>
      <c r="D68" t="s">
        <v>61</v>
      </c>
      <c r="E68" t="s">
        <v>62</v>
      </c>
      <c r="F68" t="s">
        <v>232</v>
      </c>
      <c r="G68" t="s">
        <v>26</v>
      </c>
      <c r="H68" s="2">
        <v>45273</v>
      </c>
      <c r="I68" s="3">
        <v>60</v>
      </c>
      <c r="J68" s="4" t="str">
        <f>IF(Table1[[#This Row],[Purchase Amount]]&gt;0,"SUCCESSFUL","UNSUCCESSFUL")</f>
        <v>SUCCESSFUL</v>
      </c>
      <c r="K68" s="9">
        <f>Table1[[#This Row],[Purchase Amount]]*0.1</f>
        <v>6</v>
      </c>
      <c r="L68" s="5">
        <v>2023</v>
      </c>
      <c r="M68" s="5">
        <f>ROUNDUP(MONTH(Table1[[#This Row],[Date]])/3,0)</f>
        <v>4</v>
      </c>
      <c r="N68" s="5" t="str">
        <f>_xlfn.CONCAT(Table1[[#Headers],[YEAR]],"-","Q",M69)</f>
        <v>YEAR-Q4</v>
      </c>
    </row>
    <row r="69" spans="1:14" x14ac:dyDescent="0.3">
      <c r="A69" t="s">
        <v>289</v>
      </c>
      <c r="B69" t="s">
        <v>173</v>
      </c>
      <c r="C69" t="s">
        <v>174</v>
      </c>
      <c r="D69" t="s">
        <v>175</v>
      </c>
      <c r="E69" t="s">
        <v>11</v>
      </c>
      <c r="F69" t="s">
        <v>12</v>
      </c>
      <c r="G69" t="s">
        <v>6</v>
      </c>
      <c r="H69" s="2">
        <v>45273</v>
      </c>
      <c r="I69" s="3">
        <v>20</v>
      </c>
      <c r="J69" s="4" t="str">
        <f>IF(Table1[[#This Row],[Purchase Amount]]&gt;0,"SUCCESSFUL","UNSUCCESSFUL")</f>
        <v>SUCCESSFUL</v>
      </c>
      <c r="K69" s="9">
        <f>Table1[[#This Row],[Purchase Amount]]*0.1</f>
        <v>2</v>
      </c>
      <c r="L69" s="5">
        <v>2023</v>
      </c>
      <c r="M69" s="5">
        <f>ROUNDUP(MONTH(Table1[[#This Row],[Date]])/3,0)</f>
        <v>4</v>
      </c>
      <c r="N69" s="5" t="str">
        <f>_xlfn.CONCAT(Table1[[#Headers],[YEAR]],"-","Q",M70)</f>
        <v>YEAR-Q4</v>
      </c>
    </row>
    <row r="70" spans="1:14" x14ac:dyDescent="0.3">
      <c r="A70" t="s">
        <v>290</v>
      </c>
      <c r="B70" t="s">
        <v>213</v>
      </c>
      <c r="C70" t="s">
        <v>214</v>
      </c>
      <c r="D70" t="s">
        <v>215</v>
      </c>
      <c r="E70" t="s">
        <v>89</v>
      </c>
      <c r="F70" t="s">
        <v>151</v>
      </c>
      <c r="G70" t="s">
        <v>6</v>
      </c>
      <c r="H70" s="2">
        <v>45273</v>
      </c>
      <c r="I70" s="3">
        <v>565</v>
      </c>
      <c r="J70" s="4" t="str">
        <f>IF(Table1[[#This Row],[Purchase Amount]]&gt;0,"SUCCESSFUL","UNSUCCESSFUL")</f>
        <v>SUCCESSFUL</v>
      </c>
      <c r="K70" s="9">
        <f>Table1[[#This Row],[Purchase Amount]]*0.1</f>
        <v>56.5</v>
      </c>
      <c r="L70" s="5">
        <v>2023</v>
      </c>
      <c r="M70" s="5">
        <f>ROUNDUP(MONTH(Table1[[#This Row],[Date]])/3,0)</f>
        <v>4</v>
      </c>
      <c r="N70" s="5" t="str">
        <f>_xlfn.CONCAT(Table1[[#Headers],[YEAR]],"-","Q",M71)</f>
        <v>YEAR-Q4</v>
      </c>
    </row>
    <row r="71" spans="1:14" x14ac:dyDescent="0.3">
      <c r="A71" t="s">
        <v>291</v>
      </c>
      <c r="B71" t="s">
        <v>54</v>
      </c>
      <c r="C71" t="s">
        <v>55</v>
      </c>
      <c r="D71" t="s">
        <v>56</v>
      </c>
      <c r="E71" t="s">
        <v>18</v>
      </c>
      <c r="F71" t="s">
        <v>83</v>
      </c>
      <c r="G71" t="s">
        <v>84</v>
      </c>
      <c r="H71" s="2">
        <v>45274</v>
      </c>
      <c r="I71" s="3"/>
      <c r="J71" s="4" t="str">
        <f>IF(Table1[[#This Row],[Purchase Amount]]&gt;0,"SUCCESSFUL","UNSUCCESSFUL")</f>
        <v>UNSUCCESSFUL</v>
      </c>
      <c r="K71" s="9">
        <f>Table1[[#This Row],[Purchase Amount]]*0.1</f>
        <v>0</v>
      </c>
      <c r="L71" s="5">
        <v>2023</v>
      </c>
      <c r="M71" s="5">
        <f>ROUNDUP(MONTH(Table1[[#This Row],[Date]])/3,0)</f>
        <v>4</v>
      </c>
      <c r="N71" s="5" t="str">
        <f>_xlfn.CONCAT(Table1[[#Headers],[YEAR]],"-","Q",M72)</f>
        <v>YEAR-Q4</v>
      </c>
    </row>
    <row r="72" spans="1:14" x14ac:dyDescent="0.3">
      <c r="A72" t="s">
        <v>292</v>
      </c>
      <c r="B72" t="s">
        <v>293</v>
      </c>
      <c r="C72" t="s">
        <v>294</v>
      </c>
      <c r="D72" t="s">
        <v>295</v>
      </c>
      <c r="E72" t="s">
        <v>41</v>
      </c>
      <c r="F72" t="s">
        <v>25</v>
      </c>
      <c r="G72" t="s">
        <v>26</v>
      </c>
      <c r="H72" s="2">
        <v>45274</v>
      </c>
      <c r="I72" s="3">
        <v>940</v>
      </c>
      <c r="J72" s="4" t="str">
        <f>IF(Table1[[#This Row],[Purchase Amount]]&gt;0,"SUCCESSFUL","UNSUCCESSFUL")</f>
        <v>SUCCESSFUL</v>
      </c>
      <c r="K72" s="9">
        <f>Table1[[#This Row],[Purchase Amount]]*0.1</f>
        <v>94</v>
      </c>
      <c r="L72" s="5">
        <v>2023</v>
      </c>
      <c r="M72" s="5">
        <f>ROUNDUP(MONTH(Table1[[#This Row],[Date]])/3,0)</f>
        <v>4</v>
      </c>
      <c r="N72" s="5" t="str">
        <f>_xlfn.CONCAT(Table1[[#Headers],[YEAR]],"-","Q",M73)</f>
        <v>YEAR-Q4</v>
      </c>
    </row>
    <row r="73" spans="1:14" x14ac:dyDescent="0.3">
      <c r="A73" t="s">
        <v>296</v>
      </c>
      <c r="B73" t="s">
        <v>143</v>
      </c>
      <c r="C73" t="s">
        <v>144</v>
      </c>
      <c r="D73" t="s">
        <v>145</v>
      </c>
      <c r="E73" t="s">
        <v>101</v>
      </c>
      <c r="F73" t="s">
        <v>297</v>
      </c>
      <c r="G73" t="s">
        <v>26</v>
      </c>
      <c r="H73" s="2">
        <v>45274</v>
      </c>
      <c r="I73" s="3">
        <v>1000</v>
      </c>
      <c r="J73" s="4" t="str">
        <f>IF(Table1[[#This Row],[Purchase Amount]]&gt;0,"SUCCESSFUL","UNSUCCESSFUL")</f>
        <v>SUCCESSFUL</v>
      </c>
      <c r="K73" s="9">
        <f>Table1[[#This Row],[Purchase Amount]]*0.1</f>
        <v>100</v>
      </c>
      <c r="L73" s="5">
        <v>2023</v>
      </c>
      <c r="M73" s="5">
        <f>ROUNDUP(MONTH(Table1[[#This Row],[Date]])/3,0)</f>
        <v>4</v>
      </c>
      <c r="N73" s="5" t="str">
        <f>_xlfn.CONCAT(Table1[[#Headers],[YEAR]],"-","Q",M74)</f>
        <v>YEAR-Q4</v>
      </c>
    </row>
    <row r="74" spans="1:14" x14ac:dyDescent="0.3">
      <c r="A74" t="s">
        <v>298</v>
      </c>
      <c r="B74" t="s">
        <v>104</v>
      </c>
      <c r="C74" t="s">
        <v>105</v>
      </c>
      <c r="D74" t="s">
        <v>106</v>
      </c>
      <c r="E74" t="s">
        <v>11</v>
      </c>
      <c r="F74" t="s">
        <v>299</v>
      </c>
      <c r="G74" t="s">
        <v>13</v>
      </c>
      <c r="H74" s="2">
        <v>45274</v>
      </c>
      <c r="I74" s="3">
        <v>175</v>
      </c>
      <c r="J74" s="4" t="str">
        <f>IF(Table1[[#This Row],[Purchase Amount]]&gt;0,"SUCCESSFUL","UNSUCCESSFUL")</f>
        <v>SUCCESSFUL</v>
      </c>
      <c r="K74" s="9">
        <f>Table1[[#This Row],[Purchase Amount]]*0.1</f>
        <v>17.5</v>
      </c>
      <c r="L74" s="5">
        <v>2023</v>
      </c>
      <c r="M74" s="5">
        <f>ROUNDUP(MONTH(Table1[[#This Row],[Date]])/3,0)</f>
        <v>4</v>
      </c>
      <c r="N74" s="5" t="str">
        <f>_xlfn.CONCAT(Table1[[#Headers],[YEAR]],"-","Q",M75)</f>
        <v>YEAR-Q4</v>
      </c>
    </row>
    <row r="75" spans="1:14" x14ac:dyDescent="0.3">
      <c r="A75" t="s">
        <v>300</v>
      </c>
      <c r="B75" t="s">
        <v>104</v>
      </c>
      <c r="C75" t="s">
        <v>105</v>
      </c>
      <c r="D75" t="s">
        <v>106</v>
      </c>
      <c r="E75" t="s">
        <v>11</v>
      </c>
      <c r="F75" t="s">
        <v>122</v>
      </c>
      <c r="G75" t="s">
        <v>6</v>
      </c>
      <c r="H75" s="2">
        <v>45275</v>
      </c>
      <c r="I75" s="3"/>
      <c r="J75" s="4" t="str">
        <f>IF(Table1[[#This Row],[Purchase Amount]]&gt;0,"SUCCESSFUL","UNSUCCESSFUL")</f>
        <v>UNSUCCESSFUL</v>
      </c>
      <c r="K75" s="9">
        <f>Table1[[#This Row],[Purchase Amount]]*0.1</f>
        <v>0</v>
      </c>
      <c r="L75" s="5">
        <v>2023</v>
      </c>
      <c r="M75" s="5">
        <f>ROUNDUP(MONTH(Table1[[#This Row],[Date]])/3,0)</f>
        <v>4</v>
      </c>
      <c r="N75" s="5" t="str">
        <f>_xlfn.CONCAT(Table1[[#Headers],[YEAR]],"-","Q",M76)</f>
        <v>YEAR-Q4</v>
      </c>
    </row>
    <row r="76" spans="1:14" x14ac:dyDescent="0.3">
      <c r="A76" t="s">
        <v>301</v>
      </c>
      <c r="B76" t="s">
        <v>160</v>
      </c>
      <c r="C76" t="s">
        <v>161</v>
      </c>
      <c r="D76" t="s">
        <v>162</v>
      </c>
      <c r="E76" t="s">
        <v>163</v>
      </c>
      <c r="F76" t="s">
        <v>302</v>
      </c>
      <c r="G76" t="s">
        <v>26</v>
      </c>
      <c r="H76" s="2">
        <v>45275</v>
      </c>
      <c r="I76" s="3"/>
      <c r="J76" s="4" t="str">
        <f>IF(Table1[[#This Row],[Purchase Amount]]&gt;0,"SUCCESSFUL","UNSUCCESSFUL")</f>
        <v>UNSUCCESSFUL</v>
      </c>
      <c r="K76" s="9">
        <f>Table1[[#This Row],[Purchase Amount]]*0.1</f>
        <v>0</v>
      </c>
      <c r="L76" s="5">
        <v>2023</v>
      </c>
      <c r="M76" s="5">
        <f>ROUNDUP(MONTH(Table1[[#This Row],[Date]])/3,0)</f>
        <v>4</v>
      </c>
      <c r="N76" s="5" t="str">
        <f>_xlfn.CONCAT(Table1[[#Headers],[YEAR]],"-","Q",M77)</f>
        <v>YEAR-Q4</v>
      </c>
    </row>
    <row r="77" spans="1:14" x14ac:dyDescent="0.3">
      <c r="A77" t="s">
        <v>303</v>
      </c>
      <c r="B77" t="s">
        <v>281</v>
      </c>
      <c r="C77" t="s">
        <v>282</v>
      </c>
      <c r="D77" t="s">
        <v>283</v>
      </c>
      <c r="E77" t="s">
        <v>4</v>
      </c>
      <c r="F77" t="s">
        <v>221</v>
      </c>
      <c r="G77" t="s">
        <v>13</v>
      </c>
      <c r="H77" s="2">
        <v>45275</v>
      </c>
      <c r="I77" s="3">
        <v>755</v>
      </c>
      <c r="J77" s="4" t="str">
        <f>IF(Table1[[#This Row],[Purchase Amount]]&gt;0,"SUCCESSFUL","UNSUCCESSFUL")</f>
        <v>SUCCESSFUL</v>
      </c>
      <c r="K77" s="9">
        <f>Table1[[#This Row],[Purchase Amount]]*0.1</f>
        <v>75.5</v>
      </c>
      <c r="L77" s="5">
        <v>2023</v>
      </c>
      <c r="M77" s="5">
        <f>ROUNDUP(MONTH(Table1[[#This Row],[Date]])/3,0)</f>
        <v>4</v>
      </c>
      <c r="N77" s="5" t="str">
        <f>_xlfn.CONCAT(Table1[[#Headers],[YEAR]],"-","Q",M78)</f>
        <v>YEAR-Q4</v>
      </c>
    </row>
    <row r="78" spans="1:14" x14ac:dyDescent="0.3">
      <c r="A78" t="s">
        <v>304</v>
      </c>
      <c r="B78" t="s">
        <v>305</v>
      </c>
      <c r="C78" t="s">
        <v>306</v>
      </c>
      <c r="D78" t="s">
        <v>307</v>
      </c>
      <c r="E78" t="s">
        <v>4</v>
      </c>
      <c r="F78" t="s">
        <v>221</v>
      </c>
      <c r="G78" t="s">
        <v>26</v>
      </c>
      <c r="H78" s="2">
        <v>45275</v>
      </c>
      <c r="I78" s="3">
        <v>1415</v>
      </c>
      <c r="J78" s="4" t="str">
        <f>IF(Table1[[#This Row],[Purchase Amount]]&gt;0,"SUCCESSFUL","UNSUCCESSFUL")</f>
        <v>SUCCESSFUL</v>
      </c>
      <c r="K78" s="9">
        <f>Table1[[#This Row],[Purchase Amount]]*0.1</f>
        <v>141.5</v>
      </c>
      <c r="L78" s="5">
        <v>2023</v>
      </c>
      <c r="M78" s="5">
        <f>ROUNDUP(MONTH(Table1[[#This Row],[Date]])/3,0)</f>
        <v>4</v>
      </c>
      <c r="N78" s="5" t="str">
        <f>_xlfn.CONCAT(Table1[[#Headers],[YEAR]],"-","Q",M79)</f>
        <v>YEAR-Q4</v>
      </c>
    </row>
    <row r="79" spans="1:14" x14ac:dyDescent="0.3">
      <c r="A79" t="s">
        <v>308</v>
      </c>
      <c r="B79" t="s">
        <v>285</v>
      </c>
      <c r="C79" t="s">
        <v>286</v>
      </c>
      <c r="D79" t="s">
        <v>287</v>
      </c>
      <c r="E79" t="s">
        <v>4</v>
      </c>
      <c r="F79" t="s">
        <v>211</v>
      </c>
      <c r="G79" t="s">
        <v>6</v>
      </c>
      <c r="H79" s="2">
        <v>45275</v>
      </c>
      <c r="I79" s="3">
        <v>780</v>
      </c>
      <c r="J79" s="4" t="str">
        <f>IF(Table1[[#This Row],[Purchase Amount]]&gt;0,"SUCCESSFUL","UNSUCCESSFUL")</f>
        <v>SUCCESSFUL</v>
      </c>
      <c r="K79" s="9">
        <f>Table1[[#This Row],[Purchase Amount]]*0.1</f>
        <v>78</v>
      </c>
      <c r="L79" s="5">
        <v>2023</v>
      </c>
      <c r="M79" s="5">
        <f>ROUNDUP(MONTH(Table1[[#This Row],[Date]])/3,0)</f>
        <v>4</v>
      </c>
      <c r="N79" s="5" t="str">
        <f>_xlfn.CONCAT(Table1[[#Headers],[YEAR]],"-","Q",M80)</f>
        <v>YEAR-Q4</v>
      </c>
    </row>
    <row r="80" spans="1:14" x14ac:dyDescent="0.3">
      <c r="A80" t="s">
        <v>309</v>
      </c>
      <c r="B80" t="s">
        <v>310</v>
      </c>
      <c r="C80" t="s">
        <v>311</v>
      </c>
      <c r="D80" t="s">
        <v>312</v>
      </c>
      <c r="E80" t="s">
        <v>135</v>
      </c>
      <c r="F80" t="s">
        <v>158</v>
      </c>
      <c r="G80" t="s">
        <v>26</v>
      </c>
      <c r="H80" s="2">
        <v>45275</v>
      </c>
      <c r="I80" s="3">
        <v>855</v>
      </c>
      <c r="J80" s="4" t="str">
        <f>IF(Table1[[#This Row],[Purchase Amount]]&gt;0,"SUCCESSFUL","UNSUCCESSFUL")</f>
        <v>SUCCESSFUL</v>
      </c>
      <c r="K80" s="9">
        <f>Table1[[#This Row],[Purchase Amount]]*0.1</f>
        <v>85.5</v>
      </c>
      <c r="L80" s="5">
        <v>2023</v>
      </c>
      <c r="M80" s="5">
        <f>ROUNDUP(MONTH(Table1[[#This Row],[Date]])/3,0)</f>
        <v>4</v>
      </c>
      <c r="N80" s="5" t="str">
        <f>_xlfn.CONCAT(Table1[[#Headers],[YEAR]],"-","Q",M81)</f>
        <v>YEAR-Q4</v>
      </c>
    </row>
    <row r="81" spans="1:14" x14ac:dyDescent="0.3">
      <c r="A81" t="s">
        <v>313</v>
      </c>
      <c r="B81" t="s">
        <v>314</v>
      </c>
      <c r="C81" t="s">
        <v>315</v>
      </c>
      <c r="D81" t="s">
        <v>316</v>
      </c>
      <c r="E81" t="s">
        <v>41</v>
      </c>
      <c r="F81" t="s">
        <v>185</v>
      </c>
      <c r="G81" t="s">
        <v>6</v>
      </c>
      <c r="H81" s="2">
        <v>45275</v>
      </c>
      <c r="I81" s="3">
        <v>605</v>
      </c>
      <c r="J81" s="4" t="str">
        <f>IF(Table1[[#This Row],[Purchase Amount]]&gt;0,"SUCCESSFUL","UNSUCCESSFUL")</f>
        <v>SUCCESSFUL</v>
      </c>
      <c r="K81" s="9">
        <f>Table1[[#This Row],[Purchase Amount]]*0.1</f>
        <v>60.5</v>
      </c>
      <c r="L81" s="5">
        <v>2023</v>
      </c>
      <c r="M81" s="5">
        <f>ROUNDUP(MONTH(Table1[[#This Row],[Date]])/3,0)</f>
        <v>4</v>
      </c>
      <c r="N81" s="5" t="str">
        <f>_xlfn.CONCAT(Table1[[#Headers],[YEAR]],"-","Q",M82)</f>
        <v>YEAR-Q4</v>
      </c>
    </row>
    <row r="82" spans="1:14" x14ac:dyDescent="0.3">
      <c r="A82" t="s">
        <v>317</v>
      </c>
      <c r="B82" t="s">
        <v>318</v>
      </c>
      <c r="C82" t="s">
        <v>319</v>
      </c>
      <c r="D82" t="s">
        <v>320</v>
      </c>
      <c r="E82" t="s">
        <v>24</v>
      </c>
      <c r="F82" t="s">
        <v>19</v>
      </c>
      <c r="G82" t="s">
        <v>13</v>
      </c>
      <c r="H82" s="2">
        <v>45276</v>
      </c>
      <c r="I82" s="3"/>
      <c r="J82" s="4" t="str">
        <f>IF(Table1[[#This Row],[Purchase Amount]]&gt;0,"SUCCESSFUL","UNSUCCESSFUL")</f>
        <v>UNSUCCESSFUL</v>
      </c>
      <c r="K82" s="9">
        <f>Table1[[#This Row],[Purchase Amount]]*0.1</f>
        <v>0</v>
      </c>
      <c r="L82" s="5">
        <v>2023</v>
      </c>
      <c r="M82" s="5">
        <f>ROUNDUP(MONTH(Table1[[#This Row],[Date]])/3,0)</f>
        <v>4</v>
      </c>
      <c r="N82" s="5" t="str">
        <f>_xlfn.CONCAT(Table1[[#Headers],[YEAR]],"-","Q",M83)</f>
        <v>YEAR-Q4</v>
      </c>
    </row>
    <row r="83" spans="1:14" x14ac:dyDescent="0.3">
      <c r="A83" t="s">
        <v>321</v>
      </c>
      <c r="B83" t="s">
        <v>125</v>
      </c>
      <c r="C83" t="s">
        <v>126</v>
      </c>
      <c r="D83" t="s">
        <v>127</v>
      </c>
      <c r="E83" t="s">
        <v>4</v>
      </c>
      <c r="F83" t="s">
        <v>322</v>
      </c>
      <c r="G83" t="s">
        <v>13</v>
      </c>
      <c r="H83" s="2">
        <v>45276</v>
      </c>
      <c r="I83" s="3"/>
      <c r="J83" s="4" t="str">
        <f>IF(Table1[[#This Row],[Purchase Amount]]&gt;0,"SUCCESSFUL","UNSUCCESSFUL")</f>
        <v>UNSUCCESSFUL</v>
      </c>
      <c r="K83" s="9">
        <f>Table1[[#This Row],[Purchase Amount]]*0.1</f>
        <v>0</v>
      </c>
      <c r="L83" s="5">
        <v>2023</v>
      </c>
      <c r="M83" s="5">
        <f>ROUNDUP(MONTH(Table1[[#This Row],[Date]])/3,0)</f>
        <v>4</v>
      </c>
      <c r="N83" s="5" t="str">
        <f>_xlfn.CONCAT(Table1[[#Headers],[YEAR]],"-","Q",M84)</f>
        <v>YEAR-Q4</v>
      </c>
    </row>
    <row r="84" spans="1:14" x14ac:dyDescent="0.3">
      <c r="A84" t="s">
        <v>323</v>
      </c>
      <c r="B84" t="s">
        <v>108</v>
      </c>
      <c r="C84" t="s">
        <v>109</v>
      </c>
      <c r="D84" t="s">
        <v>110</v>
      </c>
      <c r="E84" t="s">
        <v>24</v>
      </c>
      <c r="F84" t="s">
        <v>141</v>
      </c>
      <c r="G84" t="s">
        <v>26</v>
      </c>
      <c r="H84" s="2">
        <v>45276</v>
      </c>
      <c r="I84" s="3">
        <v>475</v>
      </c>
      <c r="J84" s="4" t="str">
        <f>IF(Table1[[#This Row],[Purchase Amount]]&gt;0,"SUCCESSFUL","UNSUCCESSFUL")</f>
        <v>SUCCESSFUL</v>
      </c>
      <c r="K84" s="9">
        <f>Table1[[#This Row],[Purchase Amount]]*0.1</f>
        <v>47.5</v>
      </c>
      <c r="L84" s="5">
        <v>2023</v>
      </c>
      <c r="M84" s="5">
        <f>ROUNDUP(MONTH(Table1[[#This Row],[Date]])/3,0)</f>
        <v>4</v>
      </c>
      <c r="N84" s="5" t="str">
        <f>_xlfn.CONCAT(Table1[[#Headers],[YEAR]],"-","Q",M85)</f>
        <v>YEAR-Q4</v>
      </c>
    </row>
    <row r="85" spans="1:14" x14ac:dyDescent="0.3">
      <c r="A85" t="s">
        <v>324</v>
      </c>
      <c r="B85" t="s">
        <v>38</v>
      </c>
      <c r="C85" t="s">
        <v>39</v>
      </c>
      <c r="D85" t="s">
        <v>40</v>
      </c>
      <c r="E85" t="s">
        <v>41</v>
      </c>
      <c r="F85" t="s">
        <v>232</v>
      </c>
      <c r="G85" t="s">
        <v>6</v>
      </c>
      <c r="H85" s="2">
        <v>45276</v>
      </c>
      <c r="I85" s="3">
        <v>405</v>
      </c>
      <c r="J85" s="4" t="str">
        <f>IF(Table1[[#This Row],[Purchase Amount]]&gt;0,"SUCCESSFUL","UNSUCCESSFUL")</f>
        <v>SUCCESSFUL</v>
      </c>
      <c r="K85" s="9">
        <f>Table1[[#This Row],[Purchase Amount]]*0.1</f>
        <v>40.5</v>
      </c>
      <c r="L85" s="5">
        <v>2023</v>
      </c>
      <c r="M85" s="5">
        <f>ROUNDUP(MONTH(Table1[[#This Row],[Date]])/3,0)</f>
        <v>4</v>
      </c>
      <c r="N85" s="5" t="str">
        <f>_xlfn.CONCAT(Table1[[#Headers],[YEAR]],"-","Q",M86)</f>
        <v>YEAR-Q4</v>
      </c>
    </row>
    <row r="86" spans="1:14" x14ac:dyDescent="0.3">
      <c r="A86" t="s">
        <v>325</v>
      </c>
      <c r="B86" t="s">
        <v>125</v>
      </c>
      <c r="C86" t="s">
        <v>126</v>
      </c>
      <c r="D86" t="s">
        <v>127</v>
      </c>
      <c r="E86" t="s">
        <v>4</v>
      </c>
      <c r="F86" t="s">
        <v>221</v>
      </c>
      <c r="G86" t="s">
        <v>26</v>
      </c>
      <c r="H86" s="2">
        <v>45276</v>
      </c>
      <c r="I86" s="3">
        <v>1200</v>
      </c>
      <c r="J86" s="4" t="str">
        <f>IF(Table1[[#This Row],[Purchase Amount]]&gt;0,"SUCCESSFUL","UNSUCCESSFUL")</f>
        <v>SUCCESSFUL</v>
      </c>
      <c r="K86" s="9">
        <f>Table1[[#This Row],[Purchase Amount]]*0.1</f>
        <v>120</v>
      </c>
      <c r="L86" s="5">
        <v>2023</v>
      </c>
      <c r="M86" s="5">
        <f>ROUNDUP(MONTH(Table1[[#This Row],[Date]])/3,0)</f>
        <v>4</v>
      </c>
      <c r="N86" s="5" t="str">
        <f>_xlfn.CONCAT(Table1[[#Headers],[YEAR]],"-","Q",M87)</f>
        <v>YEAR-Q4</v>
      </c>
    </row>
    <row r="87" spans="1:14" x14ac:dyDescent="0.3">
      <c r="A87" t="s">
        <v>326</v>
      </c>
      <c r="B87" t="s">
        <v>327</v>
      </c>
      <c r="C87" t="s">
        <v>328</v>
      </c>
      <c r="D87" t="s">
        <v>329</v>
      </c>
      <c r="E87" t="s">
        <v>24</v>
      </c>
      <c r="F87" t="s">
        <v>279</v>
      </c>
      <c r="G87" t="s">
        <v>13</v>
      </c>
      <c r="H87" s="2">
        <v>45276</v>
      </c>
      <c r="I87" s="3">
        <v>425</v>
      </c>
      <c r="J87" s="4" t="str">
        <f>IF(Table1[[#This Row],[Purchase Amount]]&gt;0,"SUCCESSFUL","UNSUCCESSFUL")</f>
        <v>SUCCESSFUL</v>
      </c>
      <c r="K87" s="9">
        <f>Table1[[#This Row],[Purchase Amount]]*0.1</f>
        <v>42.5</v>
      </c>
      <c r="L87" s="5">
        <v>2023</v>
      </c>
      <c r="M87" s="5">
        <f>ROUNDUP(MONTH(Table1[[#This Row],[Date]])/3,0)</f>
        <v>4</v>
      </c>
      <c r="N87" s="5" t="str">
        <f>_xlfn.CONCAT(Table1[[#Headers],[YEAR]],"-","Q",M88)</f>
        <v>YEAR-Q4</v>
      </c>
    </row>
    <row r="88" spans="1:14" x14ac:dyDescent="0.3">
      <c r="A88" t="s">
        <v>330</v>
      </c>
      <c r="B88" t="s">
        <v>281</v>
      </c>
      <c r="C88" t="s">
        <v>282</v>
      </c>
      <c r="D88" t="s">
        <v>283</v>
      </c>
      <c r="E88" t="s">
        <v>4</v>
      </c>
      <c r="F88" t="s">
        <v>279</v>
      </c>
      <c r="G88" t="s">
        <v>6</v>
      </c>
      <c r="H88" s="2">
        <v>45276</v>
      </c>
      <c r="I88" s="3">
        <v>1230</v>
      </c>
      <c r="J88" s="4" t="str">
        <f>IF(Table1[[#This Row],[Purchase Amount]]&gt;0,"SUCCESSFUL","UNSUCCESSFUL")</f>
        <v>SUCCESSFUL</v>
      </c>
      <c r="K88" s="9">
        <f>Table1[[#This Row],[Purchase Amount]]*0.1</f>
        <v>123</v>
      </c>
      <c r="L88" s="5">
        <v>2023</v>
      </c>
      <c r="M88" s="5">
        <f>ROUNDUP(MONTH(Table1[[#This Row],[Date]])/3,0)</f>
        <v>4</v>
      </c>
      <c r="N88" s="5" t="str">
        <f>_xlfn.CONCAT(Table1[[#Headers],[YEAR]],"-","Q",M89)</f>
        <v>YEAR-Q4</v>
      </c>
    </row>
    <row r="89" spans="1:14" x14ac:dyDescent="0.3">
      <c r="A89" t="s">
        <v>331</v>
      </c>
      <c r="B89" t="s">
        <v>38</v>
      </c>
      <c r="C89" t="s">
        <v>39</v>
      </c>
      <c r="D89" t="s">
        <v>40</v>
      </c>
      <c r="E89" t="s">
        <v>41</v>
      </c>
      <c r="F89" t="s">
        <v>322</v>
      </c>
      <c r="G89" t="s">
        <v>13</v>
      </c>
      <c r="H89" s="2">
        <v>45276</v>
      </c>
      <c r="I89" s="3">
        <v>880</v>
      </c>
      <c r="J89" s="4" t="str">
        <f>IF(Table1[[#This Row],[Purchase Amount]]&gt;0,"SUCCESSFUL","UNSUCCESSFUL")</f>
        <v>SUCCESSFUL</v>
      </c>
      <c r="K89" s="9">
        <f>Table1[[#This Row],[Purchase Amount]]*0.1</f>
        <v>88</v>
      </c>
      <c r="L89" s="5">
        <v>2023</v>
      </c>
      <c r="M89" s="5">
        <f>ROUNDUP(MONTH(Table1[[#This Row],[Date]])/3,0)</f>
        <v>4</v>
      </c>
      <c r="N89" s="5" t="str">
        <f>_xlfn.CONCAT(Table1[[#Headers],[YEAR]],"-","Q",M90)</f>
        <v>YEAR-Q4</v>
      </c>
    </row>
    <row r="90" spans="1:14" x14ac:dyDescent="0.3">
      <c r="A90" t="s">
        <v>332</v>
      </c>
      <c r="B90" t="s">
        <v>333</v>
      </c>
      <c r="C90" t="s">
        <v>334</v>
      </c>
      <c r="D90" t="s">
        <v>335</v>
      </c>
      <c r="E90" t="s">
        <v>101</v>
      </c>
      <c r="F90" t="s">
        <v>322</v>
      </c>
      <c r="G90" t="s">
        <v>6</v>
      </c>
      <c r="H90" s="2">
        <v>45277</v>
      </c>
      <c r="I90" s="3"/>
      <c r="J90" s="4" t="str">
        <f>IF(Table1[[#This Row],[Purchase Amount]]&gt;0,"SUCCESSFUL","UNSUCCESSFUL")</f>
        <v>UNSUCCESSFUL</v>
      </c>
      <c r="K90" s="9">
        <f>Table1[[#This Row],[Purchase Amount]]*0.1</f>
        <v>0</v>
      </c>
      <c r="L90" s="5">
        <v>2023</v>
      </c>
      <c r="M90" s="5">
        <f>ROUNDUP(MONTH(Table1[[#This Row],[Date]])/3,0)</f>
        <v>4</v>
      </c>
      <c r="N90" s="5" t="str">
        <f>_xlfn.CONCAT(Table1[[#Headers],[YEAR]],"-","Q",M91)</f>
        <v>YEAR-Q4</v>
      </c>
    </row>
    <row r="91" spans="1:14" x14ac:dyDescent="0.3">
      <c r="A91" t="s">
        <v>336</v>
      </c>
      <c r="B91" t="s">
        <v>281</v>
      </c>
      <c r="C91" t="s">
        <v>282</v>
      </c>
      <c r="D91" t="s">
        <v>283</v>
      </c>
      <c r="E91" t="s">
        <v>4</v>
      </c>
      <c r="F91" t="s">
        <v>279</v>
      </c>
      <c r="G91" t="s">
        <v>13</v>
      </c>
      <c r="H91" s="2">
        <v>45277</v>
      </c>
      <c r="I91" s="3"/>
      <c r="J91" s="4" t="str">
        <f>IF(Table1[[#This Row],[Purchase Amount]]&gt;0,"SUCCESSFUL","UNSUCCESSFUL")</f>
        <v>UNSUCCESSFUL</v>
      </c>
      <c r="K91" s="9">
        <f>Table1[[#This Row],[Purchase Amount]]*0.1</f>
        <v>0</v>
      </c>
      <c r="L91" s="5">
        <v>2023</v>
      </c>
      <c r="M91" s="5">
        <f>ROUNDUP(MONTH(Table1[[#This Row],[Date]])/3,0)</f>
        <v>4</v>
      </c>
      <c r="N91" s="5" t="str">
        <f>_xlfn.CONCAT(Table1[[#Headers],[YEAR]],"-","Q",M92)</f>
        <v>YEAR-Q4</v>
      </c>
    </row>
    <row r="92" spans="1:14" x14ac:dyDescent="0.3">
      <c r="A92" t="s">
        <v>337</v>
      </c>
      <c r="B92" t="s">
        <v>108</v>
      </c>
      <c r="C92" t="s">
        <v>109</v>
      </c>
      <c r="D92" t="s">
        <v>110</v>
      </c>
      <c r="E92" t="s">
        <v>24</v>
      </c>
      <c r="F92" t="s">
        <v>166</v>
      </c>
      <c r="G92" t="s">
        <v>6</v>
      </c>
      <c r="H92" s="2">
        <v>45277</v>
      </c>
      <c r="I92" s="3"/>
      <c r="J92" s="4" t="str">
        <f>IF(Table1[[#This Row],[Purchase Amount]]&gt;0,"SUCCESSFUL","UNSUCCESSFUL")</f>
        <v>UNSUCCESSFUL</v>
      </c>
      <c r="K92" s="9">
        <f>Table1[[#This Row],[Purchase Amount]]*0.1</f>
        <v>0</v>
      </c>
      <c r="L92" s="5">
        <v>2023</v>
      </c>
      <c r="M92" s="5">
        <f>ROUNDUP(MONTH(Table1[[#This Row],[Date]])/3,0)</f>
        <v>4</v>
      </c>
      <c r="N92" s="5" t="str">
        <f>_xlfn.CONCAT(Table1[[#Headers],[YEAR]],"-","Q",M93)</f>
        <v>YEAR-Q4</v>
      </c>
    </row>
    <row r="93" spans="1:14" x14ac:dyDescent="0.3">
      <c r="A93" t="s">
        <v>338</v>
      </c>
      <c r="B93" t="s">
        <v>262</v>
      </c>
      <c r="C93" t="s">
        <v>263</v>
      </c>
      <c r="D93" t="s">
        <v>264</v>
      </c>
      <c r="E93" t="s">
        <v>265</v>
      </c>
      <c r="F93" t="s">
        <v>36</v>
      </c>
      <c r="G93" t="s">
        <v>6</v>
      </c>
      <c r="H93" s="2">
        <v>45277</v>
      </c>
      <c r="I93" s="3"/>
      <c r="J93" s="4" t="str">
        <f>IF(Table1[[#This Row],[Purchase Amount]]&gt;0,"SUCCESSFUL","UNSUCCESSFUL")</f>
        <v>UNSUCCESSFUL</v>
      </c>
      <c r="K93" s="9">
        <f>Table1[[#This Row],[Purchase Amount]]*0.1</f>
        <v>0</v>
      </c>
      <c r="L93" s="5">
        <v>2023</v>
      </c>
      <c r="M93" s="5">
        <f>ROUNDUP(MONTH(Table1[[#This Row],[Date]])/3,0)</f>
        <v>4</v>
      </c>
      <c r="N93" s="5" t="str">
        <f>_xlfn.CONCAT(Table1[[#Headers],[YEAR]],"-","Q",M94)</f>
        <v>YEAR-Q4</v>
      </c>
    </row>
    <row r="94" spans="1:14" x14ac:dyDescent="0.3">
      <c r="A94" t="s">
        <v>339</v>
      </c>
      <c r="B94" t="s">
        <v>196</v>
      </c>
      <c r="C94" t="s">
        <v>197</v>
      </c>
      <c r="D94" t="s">
        <v>198</v>
      </c>
      <c r="E94" t="s">
        <v>18</v>
      </c>
      <c r="F94" t="s">
        <v>340</v>
      </c>
      <c r="G94" t="s">
        <v>13</v>
      </c>
      <c r="H94" s="2">
        <v>45277</v>
      </c>
      <c r="I94" s="3">
        <v>1100</v>
      </c>
      <c r="J94" s="4" t="str">
        <f>IF(Table1[[#This Row],[Purchase Amount]]&gt;0,"SUCCESSFUL","UNSUCCESSFUL")</f>
        <v>SUCCESSFUL</v>
      </c>
      <c r="K94" s="9">
        <f>Table1[[#This Row],[Purchase Amount]]*0.1</f>
        <v>110</v>
      </c>
      <c r="L94" s="5">
        <v>2023</v>
      </c>
      <c r="M94" s="5">
        <f>ROUNDUP(MONTH(Table1[[#This Row],[Date]])/3,0)</f>
        <v>4</v>
      </c>
      <c r="N94" s="5" t="str">
        <f>_xlfn.CONCAT(Table1[[#Headers],[YEAR]],"-","Q",M95)</f>
        <v>YEAR-Q4</v>
      </c>
    </row>
    <row r="95" spans="1:14" x14ac:dyDescent="0.3">
      <c r="A95" t="s">
        <v>341</v>
      </c>
      <c r="B95" t="s">
        <v>28</v>
      </c>
      <c r="C95" t="s">
        <v>29</v>
      </c>
      <c r="D95" t="s">
        <v>30</v>
      </c>
      <c r="E95" t="s">
        <v>24</v>
      </c>
      <c r="F95" t="s">
        <v>342</v>
      </c>
      <c r="G95" t="s">
        <v>13</v>
      </c>
      <c r="H95" s="2">
        <v>45277</v>
      </c>
      <c r="I95" s="3">
        <v>815</v>
      </c>
      <c r="J95" s="4" t="str">
        <f>IF(Table1[[#This Row],[Purchase Amount]]&gt;0,"SUCCESSFUL","UNSUCCESSFUL")</f>
        <v>SUCCESSFUL</v>
      </c>
      <c r="K95" s="9">
        <f>Table1[[#This Row],[Purchase Amount]]*0.1</f>
        <v>81.5</v>
      </c>
      <c r="L95" s="5">
        <v>2023</v>
      </c>
      <c r="M95" s="5">
        <f>ROUNDUP(MONTH(Table1[[#This Row],[Date]])/3,0)</f>
        <v>4</v>
      </c>
      <c r="N95" s="5" t="str">
        <f>_xlfn.CONCAT(Table1[[#Headers],[YEAR]],"-","Q",M96)</f>
        <v>YEAR-Q4</v>
      </c>
    </row>
    <row r="96" spans="1:14" x14ac:dyDescent="0.3">
      <c r="A96" t="s">
        <v>343</v>
      </c>
      <c r="B96" t="s">
        <v>268</v>
      </c>
      <c r="C96" t="s">
        <v>269</v>
      </c>
      <c r="D96" t="s">
        <v>270</v>
      </c>
      <c r="E96" t="s">
        <v>41</v>
      </c>
      <c r="F96" t="s">
        <v>151</v>
      </c>
      <c r="G96" t="s">
        <v>26</v>
      </c>
      <c r="H96" s="2">
        <v>45278</v>
      </c>
      <c r="I96" s="3">
        <v>1350</v>
      </c>
      <c r="J96" s="4" t="str">
        <f>IF(Table1[[#This Row],[Purchase Amount]]&gt;0,"SUCCESSFUL","UNSUCCESSFUL")</f>
        <v>SUCCESSFUL</v>
      </c>
      <c r="K96" s="9">
        <f>Table1[[#This Row],[Purchase Amount]]*0.1</f>
        <v>135</v>
      </c>
      <c r="L96" s="5">
        <v>2023</v>
      </c>
      <c r="M96" s="5">
        <f>ROUNDUP(MONTH(Table1[[#This Row],[Date]])/3,0)</f>
        <v>4</v>
      </c>
      <c r="N96" s="5" t="str">
        <f>_xlfn.CONCAT(Table1[[#Headers],[YEAR]],"-","Q",M97)</f>
        <v>YEAR-Q4</v>
      </c>
    </row>
    <row r="97" spans="1:14" x14ac:dyDescent="0.3">
      <c r="A97" t="s">
        <v>344</v>
      </c>
      <c r="B97" t="s">
        <v>318</v>
      </c>
      <c r="C97" t="s">
        <v>319</v>
      </c>
      <c r="D97" t="s">
        <v>320</v>
      </c>
      <c r="E97" t="s">
        <v>24</v>
      </c>
      <c r="F97" t="s">
        <v>164</v>
      </c>
      <c r="G97" t="s">
        <v>26</v>
      </c>
      <c r="H97" s="2">
        <v>45278</v>
      </c>
      <c r="I97" s="3">
        <v>990</v>
      </c>
      <c r="J97" s="4" t="str">
        <f>IF(Table1[[#This Row],[Purchase Amount]]&gt;0,"SUCCESSFUL","UNSUCCESSFUL")</f>
        <v>SUCCESSFUL</v>
      </c>
      <c r="K97" s="9">
        <f>Table1[[#This Row],[Purchase Amount]]*0.1</f>
        <v>99</v>
      </c>
      <c r="L97" s="5">
        <v>2023</v>
      </c>
      <c r="M97" s="5">
        <f>ROUNDUP(MONTH(Table1[[#This Row],[Date]])/3,0)</f>
        <v>4</v>
      </c>
      <c r="N97" s="5" t="str">
        <f>_xlfn.CONCAT(Table1[[#Headers],[YEAR]],"-","Q",M98)</f>
        <v>YEAR-Q4</v>
      </c>
    </row>
    <row r="98" spans="1:14" x14ac:dyDescent="0.3">
      <c r="A98" t="s">
        <v>345</v>
      </c>
      <c r="B98" t="s">
        <v>249</v>
      </c>
      <c r="C98" t="s">
        <v>250</v>
      </c>
      <c r="D98" t="s">
        <v>251</v>
      </c>
      <c r="E98" t="s">
        <v>226</v>
      </c>
      <c r="F98" t="s">
        <v>164</v>
      </c>
      <c r="G98" t="s">
        <v>13</v>
      </c>
      <c r="H98" s="2">
        <v>45278</v>
      </c>
      <c r="I98" s="3">
        <v>735</v>
      </c>
      <c r="J98" s="4" t="str">
        <f>IF(Table1[[#This Row],[Purchase Amount]]&gt;0,"SUCCESSFUL","UNSUCCESSFUL")</f>
        <v>SUCCESSFUL</v>
      </c>
      <c r="K98" s="9">
        <f>Table1[[#This Row],[Purchase Amount]]*0.1</f>
        <v>73.5</v>
      </c>
      <c r="L98" s="5">
        <v>2023</v>
      </c>
      <c r="M98" s="5">
        <f>ROUNDUP(MONTH(Table1[[#This Row],[Date]])/3,0)</f>
        <v>4</v>
      </c>
      <c r="N98" s="5" t="str">
        <f>_xlfn.CONCAT(Table1[[#Headers],[YEAR]],"-","Q",M99)</f>
        <v>YEAR-Q4</v>
      </c>
    </row>
    <row r="99" spans="1:14" x14ac:dyDescent="0.3">
      <c r="A99" t="s">
        <v>346</v>
      </c>
      <c r="B99" t="s">
        <v>347</v>
      </c>
      <c r="C99" t="s">
        <v>348</v>
      </c>
      <c r="D99" t="s">
        <v>349</v>
      </c>
      <c r="E99" t="s">
        <v>18</v>
      </c>
      <c r="F99" t="s">
        <v>176</v>
      </c>
      <c r="G99" t="s">
        <v>6</v>
      </c>
      <c r="H99" s="2">
        <v>45279</v>
      </c>
      <c r="I99" s="3">
        <v>640</v>
      </c>
      <c r="J99" s="4" t="str">
        <f>IF(Table1[[#This Row],[Purchase Amount]]&gt;0,"SUCCESSFUL","UNSUCCESSFUL")</f>
        <v>SUCCESSFUL</v>
      </c>
      <c r="K99" s="9">
        <f>Table1[[#This Row],[Purchase Amount]]*0.1</f>
        <v>64</v>
      </c>
      <c r="L99" s="5">
        <v>2023</v>
      </c>
      <c r="M99" s="5">
        <f>ROUNDUP(MONTH(Table1[[#This Row],[Date]])/3,0)</f>
        <v>4</v>
      </c>
      <c r="N99" s="5" t="str">
        <f>_xlfn.CONCAT(Table1[[#Headers],[YEAR]],"-","Q",M100)</f>
        <v>YEAR-Q4</v>
      </c>
    </row>
    <row r="100" spans="1:14" x14ac:dyDescent="0.3">
      <c r="A100" t="s">
        <v>350</v>
      </c>
      <c r="B100" t="s">
        <v>249</v>
      </c>
      <c r="C100" t="s">
        <v>250</v>
      </c>
      <c r="D100" t="s">
        <v>251</v>
      </c>
      <c r="E100" t="s">
        <v>226</v>
      </c>
      <c r="F100" t="s">
        <v>102</v>
      </c>
      <c r="G100" t="s">
        <v>13</v>
      </c>
      <c r="H100" s="2">
        <v>45279</v>
      </c>
      <c r="I100" s="3">
        <v>525</v>
      </c>
      <c r="J100" s="4" t="str">
        <f>IF(Table1[[#This Row],[Purchase Amount]]&gt;0,"SUCCESSFUL","UNSUCCESSFUL")</f>
        <v>SUCCESSFUL</v>
      </c>
      <c r="K100" s="9">
        <f>Table1[[#This Row],[Purchase Amount]]*0.1</f>
        <v>52.5</v>
      </c>
      <c r="L100" s="5">
        <v>2023</v>
      </c>
      <c r="M100" s="5">
        <f>ROUNDUP(MONTH(Table1[[#This Row],[Date]])/3,0)</f>
        <v>4</v>
      </c>
      <c r="N100" s="5" t="str">
        <f>_xlfn.CONCAT(Table1[[#Headers],[YEAR]],"-","Q",M101)</f>
        <v>YEAR-Q4</v>
      </c>
    </row>
    <row r="101" spans="1:14" x14ac:dyDescent="0.3">
      <c r="A101" t="s">
        <v>351</v>
      </c>
      <c r="B101" t="s">
        <v>293</v>
      </c>
      <c r="C101" t="s">
        <v>294</v>
      </c>
      <c r="D101" t="s">
        <v>295</v>
      </c>
      <c r="E101" t="s">
        <v>41</v>
      </c>
      <c r="F101" t="s">
        <v>227</v>
      </c>
      <c r="G101" t="s">
        <v>6</v>
      </c>
      <c r="H101" s="2">
        <v>45280</v>
      </c>
      <c r="I101" s="3"/>
      <c r="J101" s="4" t="str">
        <f>IF(Table1[[#This Row],[Purchase Amount]]&gt;0,"SUCCESSFUL","UNSUCCESSFUL")</f>
        <v>UNSUCCESSFUL</v>
      </c>
      <c r="K101" s="9">
        <f>Table1[[#This Row],[Purchase Amount]]*0.1</f>
        <v>0</v>
      </c>
      <c r="L101" s="5">
        <v>2023</v>
      </c>
      <c r="M101" s="5">
        <f>ROUNDUP(MONTH(Table1[[#This Row],[Date]])/3,0)</f>
        <v>4</v>
      </c>
      <c r="N101" s="5" t="str">
        <f>_xlfn.CONCAT(Table1[[#Headers],[YEAR]],"-","Q",M102)</f>
        <v>YEAR-Q4</v>
      </c>
    </row>
    <row r="102" spans="1:14" x14ac:dyDescent="0.3">
      <c r="A102" t="s">
        <v>352</v>
      </c>
      <c r="B102" t="s">
        <v>353</v>
      </c>
      <c r="C102" t="s">
        <v>354</v>
      </c>
      <c r="D102" t="s">
        <v>355</v>
      </c>
      <c r="E102" t="s">
        <v>89</v>
      </c>
      <c r="F102" t="s">
        <v>356</v>
      </c>
      <c r="G102" t="s">
        <v>26</v>
      </c>
      <c r="H102" s="2">
        <v>45280</v>
      </c>
      <c r="I102" s="3">
        <v>1085</v>
      </c>
      <c r="J102" s="4" t="str">
        <f>IF(Table1[[#This Row],[Purchase Amount]]&gt;0,"SUCCESSFUL","UNSUCCESSFUL")</f>
        <v>SUCCESSFUL</v>
      </c>
      <c r="K102" s="9">
        <f>Table1[[#This Row],[Purchase Amount]]*0.1</f>
        <v>108.5</v>
      </c>
      <c r="L102" s="5">
        <v>2023</v>
      </c>
      <c r="M102" s="5">
        <f>ROUNDUP(MONTH(Table1[[#This Row],[Date]])/3,0)</f>
        <v>4</v>
      </c>
      <c r="N102" s="5" t="str">
        <f>_xlfn.CONCAT(Table1[[#Headers],[YEAR]],"-","Q",M103)</f>
        <v>YEAR-Q4</v>
      </c>
    </row>
    <row r="103" spans="1:14" x14ac:dyDescent="0.3">
      <c r="A103" t="s">
        <v>357</v>
      </c>
      <c r="B103" t="s">
        <v>358</v>
      </c>
      <c r="C103" t="s">
        <v>359</v>
      </c>
      <c r="D103" t="s">
        <v>360</v>
      </c>
      <c r="E103" t="s">
        <v>4</v>
      </c>
      <c r="F103" t="s">
        <v>25</v>
      </c>
      <c r="G103" t="s">
        <v>6</v>
      </c>
      <c r="H103" s="2">
        <v>45280</v>
      </c>
      <c r="I103" s="3">
        <v>1945</v>
      </c>
      <c r="J103" s="4" t="str">
        <f>IF(Table1[[#This Row],[Purchase Amount]]&gt;0,"SUCCESSFUL","UNSUCCESSFUL")</f>
        <v>SUCCESSFUL</v>
      </c>
      <c r="K103" s="9">
        <f>Table1[[#This Row],[Purchase Amount]]*0.1</f>
        <v>194.5</v>
      </c>
      <c r="L103" s="5">
        <v>2023</v>
      </c>
      <c r="M103" s="5">
        <f>ROUNDUP(MONTH(Table1[[#This Row],[Date]])/3,0)</f>
        <v>4</v>
      </c>
      <c r="N103" s="5" t="str">
        <f>_xlfn.CONCAT(Table1[[#Headers],[YEAR]],"-","Q",M104)</f>
        <v>YEAR-Q4</v>
      </c>
    </row>
    <row r="104" spans="1:14" x14ac:dyDescent="0.3">
      <c r="A104" t="s">
        <v>361</v>
      </c>
      <c r="B104" t="s">
        <v>148</v>
      </c>
      <c r="C104" t="s">
        <v>149</v>
      </c>
      <c r="D104" t="s">
        <v>150</v>
      </c>
      <c r="E104" t="s">
        <v>135</v>
      </c>
      <c r="F104" t="s">
        <v>47</v>
      </c>
      <c r="G104" t="s">
        <v>6</v>
      </c>
      <c r="H104" s="2">
        <v>45280</v>
      </c>
      <c r="I104" s="3">
        <v>495</v>
      </c>
      <c r="J104" s="4" t="str">
        <f>IF(Table1[[#This Row],[Purchase Amount]]&gt;0,"SUCCESSFUL","UNSUCCESSFUL")</f>
        <v>SUCCESSFUL</v>
      </c>
      <c r="K104" s="9">
        <f>Table1[[#This Row],[Purchase Amount]]*0.1</f>
        <v>49.5</v>
      </c>
      <c r="L104" s="5">
        <v>2023</v>
      </c>
      <c r="M104" s="5">
        <f>ROUNDUP(MONTH(Table1[[#This Row],[Date]])/3,0)</f>
        <v>4</v>
      </c>
      <c r="N104" s="5" t="str">
        <f>_xlfn.CONCAT(Table1[[#Headers],[YEAR]],"-","Q",M105)</f>
        <v>YEAR-Q4</v>
      </c>
    </row>
    <row r="105" spans="1:14" x14ac:dyDescent="0.3">
      <c r="A105" t="s">
        <v>362</v>
      </c>
      <c r="B105" t="s">
        <v>363</v>
      </c>
      <c r="C105" t="s">
        <v>364</v>
      </c>
      <c r="D105" t="s">
        <v>365</v>
      </c>
      <c r="E105" t="s">
        <v>11</v>
      </c>
      <c r="F105" t="s">
        <v>96</v>
      </c>
      <c r="G105" t="s">
        <v>6</v>
      </c>
      <c r="H105" s="2">
        <v>45280</v>
      </c>
      <c r="I105" s="3">
        <v>755</v>
      </c>
      <c r="J105" s="4" t="str">
        <f>IF(Table1[[#This Row],[Purchase Amount]]&gt;0,"SUCCESSFUL","UNSUCCESSFUL")</f>
        <v>SUCCESSFUL</v>
      </c>
      <c r="K105" s="9">
        <f>Table1[[#This Row],[Purchase Amount]]*0.1</f>
        <v>75.5</v>
      </c>
      <c r="L105" s="5">
        <v>2023</v>
      </c>
      <c r="M105" s="5">
        <f>ROUNDUP(MONTH(Table1[[#This Row],[Date]])/3,0)</f>
        <v>4</v>
      </c>
      <c r="N105" s="5" t="str">
        <f>_xlfn.CONCAT(Table1[[#Headers],[YEAR]],"-","Q",M106)</f>
        <v>YEAR-Q4</v>
      </c>
    </row>
    <row r="106" spans="1:14" x14ac:dyDescent="0.3">
      <c r="A106" t="s">
        <v>366</v>
      </c>
      <c r="B106" t="s">
        <v>196</v>
      </c>
      <c r="C106" t="s">
        <v>197</v>
      </c>
      <c r="D106" t="s">
        <v>198</v>
      </c>
      <c r="E106" t="s">
        <v>18</v>
      </c>
      <c r="F106" t="s">
        <v>221</v>
      </c>
      <c r="G106" t="s">
        <v>6</v>
      </c>
      <c r="H106" s="2">
        <v>45280</v>
      </c>
      <c r="I106" s="3">
        <v>1645</v>
      </c>
      <c r="J106" s="4" t="str">
        <f>IF(Table1[[#This Row],[Purchase Amount]]&gt;0,"SUCCESSFUL","UNSUCCESSFUL")</f>
        <v>SUCCESSFUL</v>
      </c>
      <c r="K106" s="9">
        <f>Table1[[#This Row],[Purchase Amount]]*0.1</f>
        <v>164.5</v>
      </c>
      <c r="L106" s="5">
        <v>2023</v>
      </c>
      <c r="M106" s="5">
        <f>ROUNDUP(MONTH(Table1[[#This Row],[Date]])/3,0)</f>
        <v>4</v>
      </c>
      <c r="N106" s="5" t="str">
        <f>_xlfn.CONCAT(Table1[[#Headers],[YEAR]],"-","Q",M107)</f>
        <v>YEAR-Q4</v>
      </c>
    </row>
    <row r="107" spans="1:14" x14ac:dyDescent="0.3">
      <c r="A107" t="s">
        <v>367</v>
      </c>
      <c r="B107" t="s">
        <v>113</v>
      </c>
      <c r="C107" t="s">
        <v>114</v>
      </c>
      <c r="D107" t="s">
        <v>115</v>
      </c>
      <c r="E107" t="s">
        <v>62</v>
      </c>
      <c r="F107" t="s">
        <v>302</v>
      </c>
      <c r="G107" t="s">
        <v>13</v>
      </c>
      <c r="H107" s="2">
        <v>45281</v>
      </c>
      <c r="I107" s="3"/>
      <c r="J107" s="4" t="str">
        <f>IF(Table1[[#This Row],[Purchase Amount]]&gt;0,"SUCCESSFUL","UNSUCCESSFUL")</f>
        <v>UNSUCCESSFUL</v>
      </c>
      <c r="K107" s="9">
        <f>Table1[[#This Row],[Purchase Amount]]*0.1</f>
        <v>0</v>
      </c>
      <c r="L107" s="5">
        <v>2023</v>
      </c>
      <c r="M107" s="5">
        <f>ROUNDUP(MONTH(Table1[[#This Row],[Date]])/3,0)</f>
        <v>4</v>
      </c>
      <c r="N107" s="5" t="str">
        <f>_xlfn.CONCAT(Table1[[#Headers],[YEAR]],"-","Q",M108)</f>
        <v>YEAR-Q4</v>
      </c>
    </row>
    <row r="108" spans="1:14" x14ac:dyDescent="0.3">
      <c r="A108" t="s">
        <v>368</v>
      </c>
      <c r="B108" t="s">
        <v>369</v>
      </c>
      <c r="C108" t="s">
        <v>370</v>
      </c>
      <c r="D108" t="s">
        <v>371</v>
      </c>
      <c r="E108" t="s">
        <v>11</v>
      </c>
      <c r="F108" t="s">
        <v>372</v>
      </c>
      <c r="G108" t="s">
        <v>6</v>
      </c>
      <c r="H108" s="2">
        <v>45281</v>
      </c>
      <c r="I108" s="3">
        <v>70</v>
      </c>
      <c r="J108" s="4" t="str">
        <f>IF(Table1[[#This Row],[Purchase Amount]]&gt;0,"SUCCESSFUL","UNSUCCESSFUL")</f>
        <v>SUCCESSFUL</v>
      </c>
      <c r="K108" s="9">
        <f>Table1[[#This Row],[Purchase Amount]]*0.1</f>
        <v>7</v>
      </c>
      <c r="L108" s="5">
        <v>2023</v>
      </c>
      <c r="M108" s="5">
        <f>ROUNDUP(MONTH(Table1[[#This Row],[Date]])/3,0)</f>
        <v>4</v>
      </c>
      <c r="N108" s="5" t="str">
        <f>_xlfn.CONCAT(Table1[[#Headers],[YEAR]],"-","Q",M109)</f>
        <v>YEAR-Q4</v>
      </c>
    </row>
    <row r="109" spans="1:14" x14ac:dyDescent="0.3">
      <c r="A109" t="s">
        <v>373</v>
      </c>
      <c r="B109" t="s">
        <v>374</v>
      </c>
      <c r="C109" t="s">
        <v>375</v>
      </c>
      <c r="D109" t="s">
        <v>376</v>
      </c>
      <c r="E109" t="s">
        <v>24</v>
      </c>
      <c r="F109" t="s">
        <v>130</v>
      </c>
      <c r="G109" t="s">
        <v>6</v>
      </c>
      <c r="H109" s="2">
        <v>45281</v>
      </c>
      <c r="I109" s="3">
        <v>435</v>
      </c>
      <c r="J109" s="4" t="str">
        <f>IF(Table1[[#This Row],[Purchase Amount]]&gt;0,"SUCCESSFUL","UNSUCCESSFUL")</f>
        <v>SUCCESSFUL</v>
      </c>
      <c r="K109" s="9">
        <f>Table1[[#This Row],[Purchase Amount]]*0.1</f>
        <v>43.5</v>
      </c>
      <c r="L109" s="5">
        <v>2023</v>
      </c>
      <c r="M109" s="5">
        <f>ROUNDUP(MONTH(Table1[[#This Row],[Date]])/3,0)</f>
        <v>4</v>
      </c>
      <c r="N109" s="5" t="str">
        <f>_xlfn.CONCAT(Table1[[#Headers],[YEAR]],"-","Q",M110)</f>
        <v>YEAR-Q4</v>
      </c>
    </row>
    <row r="110" spans="1:14" x14ac:dyDescent="0.3">
      <c r="A110" t="s">
        <v>377</v>
      </c>
      <c r="B110" t="s">
        <v>1</v>
      </c>
      <c r="C110" t="s">
        <v>2</v>
      </c>
      <c r="D110" t="s">
        <v>3</v>
      </c>
      <c r="E110" t="s">
        <v>4</v>
      </c>
      <c r="F110" t="s">
        <v>63</v>
      </c>
      <c r="G110" t="s">
        <v>6</v>
      </c>
      <c r="H110" s="2">
        <v>45281</v>
      </c>
      <c r="I110" s="3">
        <v>480</v>
      </c>
      <c r="J110" s="4" t="str">
        <f>IF(Table1[[#This Row],[Purchase Amount]]&gt;0,"SUCCESSFUL","UNSUCCESSFUL")</f>
        <v>SUCCESSFUL</v>
      </c>
      <c r="K110" s="9">
        <f>Table1[[#This Row],[Purchase Amount]]*0.1</f>
        <v>48</v>
      </c>
      <c r="L110" s="5">
        <v>2023</v>
      </c>
      <c r="M110" s="5">
        <f>ROUNDUP(MONTH(Table1[[#This Row],[Date]])/3,0)</f>
        <v>4</v>
      </c>
      <c r="N110" s="5" t="str">
        <f>_xlfn.CONCAT(Table1[[#Headers],[YEAR]],"-","Q",M111)</f>
        <v>YEAR-Q4</v>
      </c>
    </row>
    <row r="111" spans="1:14" x14ac:dyDescent="0.3">
      <c r="A111" t="s">
        <v>378</v>
      </c>
      <c r="B111" t="s">
        <v>379</v>
      </c>
      <c r="C111" t="s">
        <v>380</v>
      </c>
      <c r="D111" t="s">
        <v>381</v>
      </c>
      <c r="E111" t="s">
        <v>101</v>
      </c>
      <c r="F111" t="s">
        <v>151</v>
      </c>
      <c r="G111" t="s">
        <v>13</v>
      </c>
      <c r="H111" s="2">
        <v>45281</v>
      </c>
      <c r="I111" s="3">
        <v>135</v>
      </c>
      <c r="J111" s="4" t="str">
        <f>IF(Table1[[#This Row],[Purchase Amount]]&gt;0,"SUCCESSFUL","UNSUCCESSFUL")</f>
        <v>SUCCESSFUL</v>
      </c>
      <c r="K111" s="9">
        <f>Table1[[#This Row],[Purchase Amount]]*0.1</f>
        <v>13.5</v>
      </c>
      <c r="L111" s="5">
        <v>2023</v>
      </c>
      <c r="M111" s="5">
        <f>ROUNDUP(MONTH(Table1[[#This Row],[Date]])/3,0)</f>
        <v>4</v>
      </c>
      <c r="N111" s="5" t="str">
        <f>_xlfn.CONCAT(Table1[[#Headers],[YEAR]],"-","Q",M112)</f>
        <v>YEAR-Q4</v>
      </c>
    </row>
    <row r="112" spans="1:14" x14ac:dyDescent="0.3">
      <c r="A112" t="s">
        <v>382</v>
      </c>
      <c r="B112" t="s">
        <v>383</v>
      </c>
      <c r="C112" t="s">
        <v>384</v>
      </c>
      <c r="D112" t="s">
        <v>385</v>
      </c>
      <c r="E112" t="s">
        <v>18</v>
      </c>
      <c r="F112" t="s">
        <v>185</v>
      </c>
      <c r="G112" t="s">
        <v>26</v>
      </c>
      <c r="H112" s="2">
        <v>45281</v>
      </c>
      <c r="I112" s="3">
        <v>1380</v>
      </c>
      <c r="J112" s="4" t="str">
        <f>IF(Table1[[#This Row],[Purchase Amount]]&gt;0,"SUCCESSFUL","UNSUCCESSFUL")</f>
        <v>SUCCESSFUL</v>
      </c>
      <c r="K112" s="9">
        <f>Table1[[#This Row],[Purchase Amount]]*0.1</f>
        <v>138</v>
      </c>
      <c r="L112" s="5">
        <v>2023</v>
      </c>
      <c r="M112" s="5">
        <f>ROUNDUP(MONTH(Table1[[#This Row],[Date]])/3,0)</f>
        <v>4</v>
      </c>
      <c r="N112" s="5" t="str">
        <f>_xlfn.CONCAT(Table1[[#Headers],[YEAR]],"-","Q",M113)</f>
        <v>YEAR-Q4</v>
      </c>
    </row>
    <row r="113" spans="1:14" x14ac:dyDescent="0.3">
      <c r="A113" t="s">
        <v>386</v>
      </c>
      <c r="B113" t="s">
        <v>285</v>
      </c>
      <c r="C113" t="s">
        <v>286</v>
      </c>
      <c r="D113" t="s">
        <v>287</v>
      </c>
      <c r="E113" t="s">
        <v>4</v>
      </c>
      <c r="F113" t="s">
        <v>52</v>
      </c>
      <c r="G113" t="s">
        <v>6</v>
      </c>
      <c r="H113" s="2">
        <v>45281</v>
      </c>
      <c r="I113" s="3">
        <v>415</v>
      </c>
      <c r="J113" s="4" t="str">
        <f>IF(Table1[[#This Row],[Purchase Amount]]&gt;0,"SUCCESSFUL","UNSUCCESSFUL")</f>
        <v>SUCCESSFUL</v>
      </c>
      <c r="K113" s="9">
        <f>Table1[[#This Row],[Purchase Amount]]*0.1</f>
        <v>41.5</v>
      </c>
      <c r="L113" s="5">
        <v>2023</v>
      </c>
      <c r="M113" s="5">
        <f>ROUNDUP(MONTH(Table1[[#This Row],[Date]])/3,0)</f>
        <v>4</v>
      </c>
      <c r="N113" s="5" t="str">
        <f>_xlfn.CONCAT(Table1[[#Headers],[YEAR]],"-","Q",M114)</f>
        <v>YEAR-Q4</v>
      </c>
    </row>
    <row r="114" spans="1:14" x14ac:dyDescent="0.3">
      <c r="A114" t="s">
        <v>387</v>
      </c>
      <c r="B114" t="s">
        <v>281</v>
      </c>
      <c r="C114" t="s">
        <v>282</v>
      </c>
      <c r="D114" t="s">
        <v>283</v>
      </c>
      <c r="E114" t="s">
        <v>4</v>
      </c>
      <c r="F114" t="s">
        <v>63</v>
      </c>
      <c r="G114" t="s">
        <v>6</v>
      </c>
      <c r="H114" s="2">
        <v>45281</v>
      </c>
      <c r="I114" s="3">
        <v>325</v>
      </c>
      <c r="J114" s="4" t="str">
        <f>IF(Table1[[#This Row],[Purchase Amount]]&gt;0,"SUCCESSFUL","UNSUCCESSFUL")</f>
        <v>SUCCESSFUL</v>
      </c>
      <c r="K114" s="9">
        <f>Table1[[#This Row],[Purchase Amount]]*0.1</f>
        <v>32.5</v>
      </c>
      <c r="L114" s="5">
        <v>2023</v>
      </c>
      <c r="M114" s="5">
        <f>ROUNDUP(MONTH(Table1[[#This Row],[Date]])/3,0)</f>
        <v>4</v>
      </c>
      <c r="N114" s="5" t="str">
        <f>_xlfn.CONCAT(Table1[[#Headers],[YEAR]],"-","Q",M115)</f>
        <v>YEAR-Q4</v>
      </c>
    </row>
    <row r="115" spans="1:14" x14ac:dyDescent="0.3">
      <c r="A115" t="s">
        <v>388</v>
      </c>
      <c r="B115" t="s">
        <v>132</v>
      </c>
      <c r="C115" t="s">
        <v>133</v>
      </c>
      <c r="D115" t="s">
        <v>134</v>
      </c>
      <c r="E115" t="s">
        <v>135</v>
      </c>
      <c r="F115" t="s">
        <v>31</v>
      </c>
      <c r="G115" t="s">
        <v>13</v>
      </c>
      <c r="H115" s="2">
        <v>45282</v>
      </c>
      <c r="I115" s="3">
        <v>370</v>
      </c>
      <c r="J115" s="4" t="str">
        <f>IF(Table1[[#This Row],[Purchase Amount]]&gt;0,"SUCCESSFUL","UNSUCCESSFUL")</f>
        <v>SUCCESSFUL</v>
      </c>
      <c r="K115" s="9">
        <f>Table1[[#This Row],[Purchase Amount]]*0.1</f>
        <v>37</v>
      </c>
      <c r="L115" s="5">
        <v>2023</v>
      </c>
      <c r="M115" s="5">
        <f>ROUNDUP(MONTH(Table1[[#This Row],[Date]])/3,0)</f>
        <v>4</v>
      </c>
      <c r="N115" s="5" t="str">
        <f>_xlfn.CONCAT(Table1[[#Headers],[YEAR]],"-","Q",M116)</f>
        <v>YEAR-Q4</v>
      </c>
    </row>
    <row r="116" spans="1:14" x14ac:dyDescent="0.3">
      <c r="A116" t="s">
        <v>389</v>
      </c>
      <c r="B116" t="s">
        <v>390</v>
      </c>
      <c r="C116" t="s">
        <v>391</v>
      </c>
      <c r="D116" t="s">
        <v>392</v>
      </c>
      <c r="E116" t="s">
        <v>62</v>
      </c>
      <c r="F116" t="s">
        <v>122</v>
      </c>
      <c r="G116" t="s">
        <v>26</v>
      </c>
      <c r="H116" s="2">
        <v>45282</v>
      </c>
      <c r="I116" s="3">
        <v>775</v>
      </c>
      <c r="J116" s="4" t="str">
        <f>IF(Table1[[#This Row],[Purchase Amount]]&gt;0,"SUCCESSFUL","UNSUCCESSFUL")</f>
        <v>SUCCESSFUL</v>
      </c>
      <c r="K116" s="9">
        <f>Table1[[#This Row],[Purchase Amount]]*0.1</f>
        <v>77.5</v>
      </c>
      <c r="L116" s="5">
        <v>2023</v>
      </c>
      <c r="M116" s="5">
        <f>ROUNDUP(MONTH(Table1[[#This Row],[Date]])/3,0)</f>
        <v>4</v>
      </c>
      <c r="N116" s="5" t="str">
        <f>_xlfn.CONCAT(Table1[[#Headers],[YEAR]],"-","Q",M117)</f>
        <v>YEAR-Q4</v>
      </c>
    </row>
    <row r="117" spans="1:14" x14ac:dyDescent="0.3">
      <c r="A117" t="s">
        <v>393</v>
      </c>
      <c r="B117" t="s">
        <v>305</v>
      </c>
      <c r="C117" t="s">
        <v>306</v>
      </c>
      <c r="D117" t="s">
        <v>307</v>
      </c>
      <c r="E117" t="s">
        <v>4</v>
      </c>
      <c r="F117" t="s">
        <v>185</v>
      </c>
      <c r="G117" t="s">
        <v>6</v>
      </c>
      <c r="H117" s="2">
        <v>45282</v>
      </c>
      <c r="I117" s="3">
        <v>1315</v>
      </c>
      <c r="J117" s="4" t="str">
        <f>IF(Table1[[#This Row],[Purchase Amount]]&gt;0,"SUCCESSFUL","UNSUCCESSFUL")</f>
        <v>SUCCESSFUL</v>
      </c>
      <c r="K117" s="9">
        <f>Table1[[#This Row],[Purchase Amount]]*0.1</f>
        <v>131.5</v>
      </c>
      <c r="L117" s="5">
        <v>2023</v>
      </c>
      <c r="M117" s="5">
        <f>ROUNDUP(MONTH(Table1[[#This Row],[Date]])/3,0)</f>
        <v>4</v>
      </c>
      <c r="N117" s="5" t="str">
        <f>_xlfn.CONCAT(Table1[[#Headers],[YEAR]],"-","Q",M118)</f>
        <v>YEAR-Q4</v>
      </c>
    </row>
    <row r="118" spans="1:14" x14ac:dyDescent="0.3">
      <c r="A118" t="s">
        <v>394</v>
      </c>
      <c r="B118" t="s">
        <v>353</v>
      </c>
      <c r="C118" t="s">
        <v>354</v>
      </c>
      <c r="D118" t="s">
        <v>355</v>
      </c>
      <c r="E118" t="s">
        <v>89</v>
      </c>
      <c r="F118" t="s">
        <v>395</v>
      </c>
      <c r="G118" t="s">
        <v>26</v>
      </c>
      <c r="H118" s="2">
        <v>45282</v>
      </c>
      <c r="I118" s="3">
        <v>1720</v>
      </c>
      <c r="J118" s="4" t="str">
        <f>IF(Table1[[#This Row],[Purchase Amount]]&gt;0,"SUCCESSFUL","UNSUCCESSFUL")</f>
        <v>SUCCESSFUL</v>
      </c>
      <c r="K118" s="9">
        <f>Table1[[#This Row],[Purchase Amount]]*0.1</f>
        <v>172</v>
      </c>
      <c r="L118" s="5">
        <v>2023</v>
      </c>
      <c r="M118" s="5">
        <f>ROUNDUP(MONTH(Table1[[#This Row],[Date]])/3,0)</f>
        <v>4</v>
      </c>
      <c r="N118" s="5" t="str">
        <f>_xlfn.CONCAT(Table1[[#Headers],[YEAR]],"-","Q",M119)</f>
        <v>YEAR-Q4</v>
      </c>
    </row>
    <row r="119" spans="1:14" x14ac:dyDescent="0.3">
      <c r="A119" t="s">
        <v>396</v>
      </c>
      <c r="B119" t="s">
        <v>262</v>
      </c>
      <c r="C119" t="s">
        <v>263</v>
      </c>
      <c r="D119" t="s">
        <v>264</v>
      </c>
      <c r="E119" t="s">
        <v>265</v>
      </c>
      <c r="F119" t="s">
        <v>356</v>
      </c>
      <c r="G119" t="s">
        <v>6</v>
      </c>
      <c r="H119" s="2">
        <v>45283</v>
      </c>
      <c r="I119" s="3"/>
      <c r="J119" s="4" t="str">
        <f>IF(Table1[[#This Row],[Purchase Amount]]&gt;0,"SUCCESSFUL","UNSUCCESSFUL")</f>
        <v>UNSUCCESSFUL</v>
      </c>
      <c r="K119" s="9">
        <f>Table1[[#This Row],[Purchase Amount]]*0.1</f>
        <v>0</v>
      </c>
      <c r="L119" s="5">
        <v>2023</v>
      </c>
      <c r="M119" s="5">
        <f>ROUNDUP(MONTH(Table1[[#This Row],[Date]])/3,0)</f>
        <v>4</v>
      </c>
      <c r="N119" s="5" t="str">
        <f>_xlfn.CONCAT(Table1[[#Headers],[YEAR]],"-","Q",M120)</f>
        <v>YEAR-Q4</v>
      </c>
    </row>
    <row r="120" spans="1:14" x14ac:dyDescent="0.3">
      <c r="A120" t="s">
        <v>397</v>
      </c>
      <c r="B120" t="s">
        <v>213</v>
      </c>
      <c r="C120" t="s">
        <v>214</v>
      </c>
      <c r="D120" t="s">
        <v>215</v>
      </c>
      <c r="E120" t="s">
        <v>89</v>
      </c>
      <c r="F120" t="s">
        <v>322</v>
      </c>
      <c r="G120" t="s">
        <v>13</v>
      </c>
      <c r="H120" s="2">
        <v>45283</v>
      </c>
      <c r="I120" s="3">
        <v>170</v>
      </c>
      <c r="J120" s="4" t="str">
        <f>IF(Table1[[#This Row],[Purchase Amount]]&gt;0,"SUCCESSFUL","UNSUCCESSFUL")</f>
        <v>SUCCESSFUL</v>
      </c>
      <c r="K120" s="9">
        <f>Table1[[#This Row],[Purchase Amount]]*0.1</f>
        <v>17</v>
      </c>
      <c r="L120" s="5">
        <v>2023</v>
      </c>
      <c r="M120" s="5">
        <f>ROUNDUP(MONTH(Table1[[#This Row],[Date]])/3,0)</f>
        <v>4</v>
      </c>
      <c r="N120" s="5" t="str">
        <f>_xlfn.CONCAT(Table1[[#Headers],[YEAR]],"-","Q",M121)</f>
        <v>YEAR-Q4</v>
      </c>
    </row>
    <row r="121" spans="1:14" x14ac:dyDescent="0.3">
      <c r="A121" t="s">
        <v>398</v>
      </c>
      <c r="B121" t="s">
        <v>21</v>
      </c>
      <c r="C121" t="s">
        <v>22</v>
      </c>
      <c r="D121" t="s">
        <v>23</v>
      </c>
      <c r="E121" t="s">
        <v>24</v>
      </c>
      <c r="F121" t="s">
        <v>47</v>
      </c>
      <c r="G121" t="s">
        <v>13</v>
      </c>
      <c r="H121" s="2">
        <v>45284</v>
      </c>
      <c r="I121" s="3"/>
      <c r="J121" s="4" t="str">
        <f>IF(Table1[[#This Row],[Purchase Amount]]&gt;0,"SUCCESSFUL","UNSUCCESSFUL")</f>
        <v>UNSUCCESSFUL</v>
      </c>
      <c r="K121" s="9">
        <f>Table1[[#This Row],[Purchase Amount]]*0.1</f>
        <v>0</v>
      </c>
      <c r="L121" s="5">
        <v>2023</v>
      </c>
      <c r="M121" s="5">
        <f>ROUNDUP(MONTH(Table1[[#This Row],[Date]])/3,0)</f>
        <v>4</v>
      </c>
      <c r="N121" s="5" t="str">
        <f>_xlfn.CONCAT(Table1[[#Headers],[YEAR]],"-","Q",M122)</f>
        <v>YEAR-Q4</v>
      </c>
    </row>
    <row r="122" spans="1:14" x14ac:dyDescent="0.3">
      <c r="A122" t="s">
        <v>399</v>
      </c>
      <c r="B122" t="s">
        <v>148</v>
      </c>
      <c r="C122" t="s">
        <v>149</v>
      </c>
      <c r="D122" t="s">
        <v>150</v>
      </c>
      <c r="E122" t="s">
        <v>135</v>
      </c>
      <c r="F122" t="s">
        <v>211</v>
      </c>
      <c r="G122" t="s">
        <v>13</v>
      </c>
      <c r="H122" s="2">
        <v>45284</v>
      </c>
      <c r="I122" s="3">
        <v>395</v>
      </c>
      <c r="J122" s="4" t="str">
        <f>IF(Table1[[#This Row],[Purchase Amount]]&gt;0,"SUCCESSFUL","UNSUCCESSFUL")</f>
        <v>SUCCESSFUL</v>
      </c>
      <c r="K122" s="9">
        <f>Table1[[#This Row],[Purchase Amount]]*0.1</f>
        <v>39.5</v>
      </c>
      <c r="L122" s="5">
        <v>2023</v>
      </c>
      <c r="M122" s="5">
        <f>ROUNDUP(MONTH(Table1[[#This Row],[Date]])/3,0)</f>
        <v>4</v>
      </c>
      <c r="N122" s="5" t="str">
        <f>_xlfn.CONCAT(Table1[[#Headers],[YEAR]],"-","Q",M123)</f>
        <v>YEAR-Q4</v>
      </c>
    </row>
    <row r="123" spans="1:14" x14ac:dyDescent="0.3">
      <c r="A123" t="s">
        <v>400</v>
      </c>
      <c r="B123" t="s">
        <v>113</v>
      </c>
      <c r="C123" t="s">
        <v>114</v>
      </c>
      <c r="D123" t="s">
        <v>115</v>
      </c>
      <c r="E123" t="s">
        <v>62</v>
      </c>
      <c r="F123" t="s">
        <v>216</v>
      </c>
      <c r="G123" t="s">
        <v>13</v>
      </c>
      <c r="H123" s="2">
        <v>45284</v>
      </c>
      <c r="I123" s="3">
        <v>1030</v>
      </c>
      <c r="J123" s="4" t="str">
        <f>IF(Table1[[#This Row],[Purchase Amount]]&gt;0,"SUCCESSFUL","UNSUCCESSFUL")</f>
        <v>SUCCESSFUL</v>
      </c>
      <c r="K123" s="9">
        <f>Table1[[#This Row],[Purchase Amount]]*0.1</f>
        <v>103</v>
      </c>
      <c r="L123" s="5">
        <v>2023</v>
      </c>
      <c r="M123" s="5">
        <f>ROUNDUP(MONTH(Table1[[#This Row],[Date]])/3,0)</f>
        <v>4</v>
      </c>
      <c r="N123" s="5" t="str">
        <f>_xlfn.CONCAT(Table1[[#Headers],[YEAR]],"-","Q",M124)</f>
        <v>YEAR-Q4</v>
      </c>
    </row>
    <row r="124" spans="1:14" x14ac:dyDescent="0.3">
      <c r="A124" t="s">
        <v>401</v>
      </c>
      <c r="B124" t="s">
        <v>86</v>
      </c>
      <c r="C124" t="s">
        <v>87</v>
      </c>
      <c r="D124" t="s">
        <v>88</v>
      </c>
      <c r="E124" t="s">
        <v>89</v>
      </c>
      <c r="F124" t="s">
        <v>83</v>
      </c>
      <c r="G124" t="s">
        <v>6</v>
      </c>
      <c r="H124" s="2">
        <v>45284</v>
      </c>
      <c r="I124" s="3">
        <v>1235</v>
      </c>
      <c r="J124" s="4" t="str">
        <f>IF(Table1[[#This Row],[Purchase Amount]]&gt;0,"SUCCESSFUL","UNSUCCESSFUL")</f>
        <v>SUCCESSFUL</v>
      </c>
      <c r="K124" s="9">
        <f>Table1[[#This Row],[Purchase Amount]]*0.1</f>
        <v>123.5</v>
      </c>
      <c r="L124" s="5">
        <v>2023</v>
      </c>
      <c r="M124" s="5">
        <f>ROUNDUP(MONTH(Table1[[#This Row],[Date]])/3,0)</f>
        <v>4</v>
      </c>
      <c r="N124" s="5" t="str">
        <f>_xlfn.CONCAT(Table1[[#Headers],[YEAR]],"-","Q",M125)</f>
        <v>YEAR-Q4</v>
      </c>
    </row>
    <row r="125" spans="1:14" x14ac:dyDescent="0.3">
      <c r="A125" t="s">
        <v>402</v>
      </c>
      <c r="B125" t="s">
        <v>229</v>
      </c>
      <c r="C125" t="s">
        <v>230</v>
      </c>
      <c r="D125" t="s">
        <v>231</v>
      </c>
      <c r="E125" t="s">
        <v>62</v>
      </c>
      <c r="F125" t="s">
        <v>403</v>
      </c>
      <c r="G125" t="s">
        <v>6</v>
      </c>
      <c r="H125" s="2">
        <v>45284</v>
      </c>
      <c r="I125" s="3">
        <v>700</v>
      </c>
      <c r="J125" s="4" t="str">
        <f>IF(Table1[[#This Row],[Purchase Amount]]&gt;0,"SUCCESSFUL","UNSUCCESSFUL")</f>
        <v>SUCCESSFUL</v>
      </c>
      <c r="K125" s="9">
        <f>Table1[[#This Row],[Purchase Amount]]*0.1</f>
        <v>70</v>
      </c>
      <c r="L125" s="5">
        <v>2023</v>
      </c>
      <c r="M125" s="5">
        <f>ROUNDUP(MONTH(Table1[[#This Row],[Date]])/3,0)</f>
        <v>4</v>
      </c>
      <c r="N125" s="5" t="str">
        <f>_xlfn.CONCAT(Table1[[#Headers],[YEAR]],"-","Q",M126)</f>
        <v>YEAR-Q4</v>
      </c>
    </row>
    <row r="126" spans="1:14" x14ac:dyDescent="0.3">
      <c r="A126" t="s">
        <v>404</v>
      </c>
      <c r="B126" t="s">
        <v>38</v>
      </c>
      <c r="C126" t="s">
        <v>39</v>
      </c>
      <c r="D126" t="s">
        <v>40</v>
      </c>
      <c r="E126" t="s">
        <v>41</v>
      </c>
      <c r="F126" t="s">
        <v>5</v>
      </c>
      <c r="G126" t="s">
        <v>84</v>
      </c>
      <c r="H126" s="2">
        <v>45285</v>
      </c>
      <c r="I126" s="3"/>
      <c r="J126" s="4" t="str">
        <f>IF(Table1[[#This Row],[Purchase Amount]]&gt;0,"SUCCESSFUL","UNSUCCESSFUL")</f>
        <v>UNSUCCESSFUL</v>
      </c>
      <c r="K126" s="9">
        <f>Table1[[#This Row],[Purchase Amount]]*0.1</f>
        <v>0</v>
      </c>
      <c r="L126" s="5">
        <v>2023</v>
      </c>
      <c r="M126" s="5">
        <f>ROUNDUP(MONTH(Table1[[#This Row],[Date]])/3,0)</f>
        <v>4</v>
      </c>
      <c r="N126" s="5" t="str">
        <f>_xlfn.CONCAT(Table1[[#Headers],[YEAR]],"-","Q",M127)</f>
        <v>YEAR-Q4</v>
      </c>
    </row>
    <row r="127" spans="1:14" x14ac:dyDescent="0.3">
      <c r="A127" t="s">
        <v>405</v>
      </c>
      <c r="B127" t="s">
        <v>104</v>
      </c>
      <c r="C127" t="s">
        <v>105</v>
      </c>
      <c r="D127" t="s">
        <v>106</v>
      </c>
      <c r="E127" t="s">
        <v>11</v>
      </c>
      <c r="F127" t="s">
        <v>372</v>
      </c>
      <c r="G127" t="s">
        <v>13</v>
      </c>
      <c r="H127" s="2">
        <v>45285</v>
      </c>
      <c r="I127" s="3">
        <v>1135</v>
      </c>
      <c r="J127" s="4" t="str">
        <f>IF(Table1[[#This Row],[Purchase Amount]]&gt;0,"SUCCESSFUL","UNSUCCESSFUL")</f>
        <v>SUCCESSFUL</v>
      </c>
      <c r="K127" s="9">
        <f>Table1[[#This Row],[Purchase Amount]]*0.1</f>
        <v>113.5</v>
      </c>
      <c r="L127" s="5">
        <v>2023</v>
      </c>
      <c r="M127" s="5">
        <f>ROUNDUP(MONTH(Table1[[#This Row],[Date]])/3,0)</f>
        <v>4</v>
      </c>
      <c r="N127" s="5" t="str">
        <f>_xlfn.CONCAT(Table1[[#Headers],[YEAR]],"-","Q",M128)</f>
        <v>YEAR-Q4</v>
      </c>
    </row>
    <row r="128" spans="1:14" x14ac:dyDescent="0.3">
      <c r="A128" t="s">
        <v>406</v>
      </c>
      <c r="B128" t="s">
        <v>191</v>
      </c>
      <c r="C128" t="s">
        <v>192</v>
      </c>
      <c r="D128" t="s">
        <v>193</v>
      </c>
      <c r="E128" t="s">
        <v>89</v>
      </c>
      <c r="F128" t="s">
        <v>116</v>
      </c>
      <c r="G128" t="s">
        <v>6</v>
      </c>
      <c r="H128" s="2">
        <v>45285</v>
      </c>
      <c r="I128" s="3">
        <v>225</v>
      </c>
      <c r="J128" s="4" t="str">
        <f>IF(Table1[[#This Row],[Purchase Amount]]&gt;0,"SUCCESSFUL","UNSUCCESSFUL")</f>
        <v>SUCCESSFUL</v>
      </c>
      <c r="K128" s="9">
        <f>Table1[[#This Row],[Purchase Amount]]*0.1</f>
        <v>22.5</v>
      </c>
      <c r="L128" s="5">
        <v>2023</v>
      </c>
      <c r="M128" s="5">
        <f>ROUNDUP(MONTH(Table1[[#This Row],[Date]])/3,0)</f>
        <v>4</v>
      </c>
      <c r="N128" s="5" t="str">
        <f>_xlfn.CONCAT(Table1[[#Headers],[YEAR]],"-","Q",M129)</f>
        <v>YEAR-Q4</v>
      </c>
    </row>
    <row r="129" spans="1:14" x14ac:dyDescent="0.3">
      <c r="A129" t="s">
        <v>407</v>
      </c>
      <c r="B129" t="s">
        <v>65</v>
      </c>
      <c r="C129" t="s">
        <v>66</v>
      </c>
      <c r="D129" t="s">
        <v>67</v>
      </c>
      <c r="E129" t="s">
        <v>4</v>
      </c>
      <c r="F129" t="s">
        <v>279</v>
      </c>
      <c r="G129" t="s">
        <v>6</v>
      </c>
      <c r="H129" s="2">
        <v>45286</v>
      </c>
      <c r="I129" s="3"/>
      <c r="J129" s="4" t="str">
        <f>IF(Table1[[#This Row],[Purchase Amount]]&gt;0,"SUCCESSFUL","UNSUCCESSFUL")</f>
        <v>UNSUCCESSFUL</v>
      </c>
      <c r="K129" s="9">
        <f>Table1[[#This Row],[Purchase Amount]]*0.1</f>
        <v>0</v>
      </c>
      <c r="L129" s="5">
        <v>2023</v>
      </c>
      <c r="M129" s="5">
        <f>ROUNDUP(MONTH(Table1[[#This Row],[Date]])/3,0)</f>
        <v>4</v>
      </c>
      <c r="N129" s="5" t="str">
        <f>_xlfn.CONCAT(Table1[[#Headers],[YEAR]],"-","Q",M130)</f>
        <v>YEAR-Q4</v>
      </c>
    </row>
    <row r="130" spans="1:14" x14ac:dyDescent="0.3">
      <c r="A130" t="s">
        <v>408</v>
      </c>
      <c r="B130" t="s">
        <v>79</v>
      </c>
      <c r="C130" t="s">
        <v>80</v>
      </c>
      <c r="D130" t="s">
        <v>81</v>
      </c>
      <c r="E130" t="s">
        <v>82</v>
      </c>
      <c r="F130" t="s">
        <v>47</v>
      </c>
      <c r="G130" t="s">
        <v>26</v>
      </c>
      <c r="H130" s="2">
        <v>45286</v>
      </c>
      <c r="I130" s="3">
        <v>760</v>
      </c>
      <c r="J130" s="4" t="str">
        <f>IF(Table1[[#This Row],[Purchase Amount]]&gt;0,"SUCCESSFUL","UNSUCCESSFUL")</f>
        <v>SUCCESSFUL</v>
      </c>
      <c r="K130" s="9">
        <f>Table1[[#This Row],[Purchase Amount]]*0.1</f>
        <v>76</v>
      </c>
      <c r="L130" s="5">
        <v>2023</v>
      </c>
      <c r="M130" s="5">
        <f>ROUNDUP(MONTH(Table1[[#This Row],[Date]])/3,0)</f>
        <v>4</v>
      </c>
      <c r="N130" s="5" t="str">
        <f>_xlfn.CONCAT(Table1[[#Headers],[YEAR]],"-","Q",M131)</f>
        <v>YEAR-Q4</v>
      </c>
    </row>
    <row r="131" spans="1:14" x14ac:dyDescent="0.3">
      <c r="A131" t="s">
        <v>409</v>
      </c>
      <c r="B131" t="s">
        <v>410</v>
      </c>
      <c r="C131" t="s">
        <v>411</v>
      </c>
      <c r="D131" t="s">
        <v>412</v>
      </c>
      <c r="E131" t="s">
        <v>4</v>
      </c>
      <c r="F131" t="s">
        <v>279</v>
      </c>
      <c r="G131" t="s">
        <v>26</v>
      </c>
      <c r="H131" s="2">
        <v>45286</v>
      </c>
      <c r="I131" s="3">
        <v>30</v>
      </c>
      <c r="J131" s="4" t="str">
        <f>IF(Table1[[#This Row],[Purchase Amount]]&gt;0,"SUCCESSFUL","UNSUCCESSFUL")</f>
        <v>SUCCESSFUL</v>
      </c>
      <c r="K131" s="9">
        <f>Table1[[#This Row],[Purchase Amount]]*0.1</f>
        <v>3</v>
      </c>
      <c r="L131" s="5">
        <v>2023</v>
      </c>
      <c r="M131" s="5">
        <f>ROUNDUP(MONTH(Table1[[#This Row],[Date]])/3,0)</f>
        <v>4</v>
      </c>
      <c r="N131" s="5" t="str">
        <f>_xlfn.CONCAT(Table1[[#Headers],[YEAR]],"-","Q",M132)</f>
        <v>YEAR-Q4</v>
      </c>
    </row>
    <row r="132" spans="1:14" x14ac:dyDescent="0.3">
      <c r="A132" t="s">
        <v>413</v>
      </c>
      <c r="B132" t="s">
        <v>414</v>
      </c>
      <c r="C132" t="s">
        <v>415</v>
      </c>
      <c r="D132" t="s">
        <v>416</v>
      </c>
      <c r="E132" t="s">
        <v>11</v>
      </c>
      <c r="F132" t="s">
        <v>122</v>
      </c>
      <c r="G132" t="s">
        <v>26</v>
      </c>
      <c r="H132" s="2">
        <v>45286</v>
      </c>
      <c r="I132" s="3">
        <v>1120</v>
      </c>
      <c r="J132" s="4" t="str">
        <f>IF(Table1[[#This Row],[Purchase Amount]]&gt;0,"SUCCESSFUL","UNSUCCESSFUL")</f>
        <v>SUCCESSFUL</v>
      </c>
      <c r="K132" s="9">
        <f>Table1[[#This Row],[Purchase Amount]]*0.1</f>
        <v>112</v>
      </c>
      <c r="L132" s="5">
        <v>2023</v>
      </c>
      <c r="M132" s="5">
        <f>ROUNDUP(MONTH(Table1[[#This Row],[Date]])/3,0)</f>
        <v>4</v>
      </c>
      <c r="N132" s="5" t="str">
        <f>_xlfn.CONCAT(Table1[[#Headers],[YEAR]],"-","Q",M133)</f>
        <v>YEAR-Q4</v>
      </c>
    </row>
    <row r="133" spans="1:14" x14ac:dyDescent="0.3">
      <c r="A133" t="s">
        <v>417</v>
      </c>
      <c r="B133" t="s">
        <v>1</v>
      </c>
      <c r="C133" t="s">
        <v>2</v>
      </c>
      <c r="D133" t="s">
        <v>3</v>
      </c>
      <c r="E133" t="s">
        <v>4</v>
      </c>
      <c r="F133" t="s">
        <v>116</v>
      </c>
      <c r="G133" t="s">
        <v>6</v>
      </c>
      <c r="H133" s="2">
        <v>45286</v>
      </c>
      <c r="I133" s="3">
        <v>315</v>
      </c>
      <c r="J133" s="4" t="str">
        <f>IF(Table1[[#This Row],[Purchase Amount]]&gt;0,"SUCCESSFUL","UNSUCCESSFUL")</f>
        <v>SUCCESSFUL</v>
      </c>
      <c r="K133" s="9">
        <f>Table1[[#This Row],[Purchase Amount]]*0.1</f>
        <v>31.5</v>
      </c>
      <c r="L133" s="5">
        <v>2023</v>
      </c>
      <c r="M133" s="5">
        <f>ROUNDUP(MONTH(Table1[[#This Row],[Date]])/3,0)</f>
        <v>4</v>
      </c>
      <c r="N133" s="5" t="str">
        <f>_xlfn.CONCAT(Table1[[#Headers],[YEAR]],"-","Q",M134)</f>
        <v>YEAR-Q4</v>
      </c>
    </row>
    <row r="134" spans="1:14" x14ac:dyDescent="0.3">
      <c r="A134" t="s">
        <v>418</v>
      </c>
      <c r="B134" t="s">
        <v>155</v>
      </c>
      <c r="C134" t="s">
        <v>156</v>
      </c>
      <c r="D134" t="s">
        <v>157</v>
      </c>
      <c r="E134" t="s">
        <v>82</v>
      </c>
      <c r="F134" t="s">
        <v>171</v>
      </c>
      <c r="G134" t="s">
        <v>6</v>
      </c>
      <c r="H134" s="2">
        <v>45286</v>
      </c>
      <c r="I134" s="3">
        <v>1365</v>
      </c>
      <c r="J134" s="4" t="str">
        <f>IF(Table1[[#This Row],[Purchase Amount]]&gt;0,"SUCCESSFUL","UNSUCCESSFUL")</f>
        <v>SUCCESSFUL</v>
      </c>
      <c r="K134" s="9">
        <f>Table1[[#This Row],[Purchase Amount]]*0.1</f>
        <v>136.5</v>
      </c>
      <c r="L134" s="5">
        <v>2023</v>
      </c>
      <c r="M134" s="5">
        <f>ROUNDUP(MONTH(Table1[[#This Row],[Date]])/3,0)</f>
        <v>4</v>
      </c>
      <c r="N134" s="5" t="str">
        <f>_xlfn.CONCAT(Table1[[#Headers],[YEAR]],"-","Q",M135)</f>
        <v>YEAR-Q4</v>
      </c>
    </row>
    <row r="135" spans="1:14" x14ac:dyDescent="0.3">
      <c r="A135" t="s">
        <v>419</v>
      </c>
      <c r="B135" t="s">
        <v>173</v>
      </c>
      <c r="C135" t="s">
        <v>174</v>
      </c>
      <c r="D135" t="s">
        <v>175</v>
      </c>
      <c r="E135" t="s">
        <v>11</v>
      </c>
      <c r="F135" t="s">
        <v>420</v>
      </c>
      <c r="G135" t="s">
        <v>13</v>
      </c>
      <c r="H135" s="2">
        <v>45286</v>
      </c>
      <c r="I135" s="3">
        <v>225</v>
      </c>
      <c r="J135" s="4" t="str">
        <f>IF(Table1[[#This Row],[Purchase Amount]]&gt;0,"SUCCESSFUL","UNSUCCESSFUL")</f>
        <v>SUCCESSFUL</v>
      </c>
      <c r="K135" s="9">
        <f>Table1[[#This Row],[Purchase Amount]]*0.1</f>
        <v>22.5</v>
      </c>
      <c r="L135" s="5">
        <v>2023</v>
      </c>
      <c r="M135" s="5">
        <f>ROUNDUP(MONTH(Table1[[#This Row],[Date]])/3,0)</f>
        <v>4</v>
      </c>
      <c r="N135" s="5" t="str">
        <f>_xlfn.CONCAT(Table1[[#Headers],[YEAR]],"-","Q",M136)</f>
        <v>YEAR-Q4</v>
      </c>
    </row>
    <row r="136" spans="1:14" x14ac:dyDescent="0.3">
      <c r="A136" t="s">
        <v>421</v>
      </c>
      <c r="B136" t="s">
        <v>422</v>
      </c>
      <c r="C136" t="s">
        <v>423</v>
      </c>
      <c r="D136" t="s">
        <v>424</v>
      </c>
      <c r="E136" t="s">
        <v>11</v>
      </c>
      <c r="F136" t="s">
        <v>153</v>
      </c>
      <c r="G136" t="s">
        <v>26</v>
      </c>
      <c r="H136" s="2">
        <v>45286</v>
      </c>
      <c r="I136" s="3">
        <v>780</v>
      </c>
      <c r="J136" s="4" t="str">
        <f>IF(Table1[[#This Row],[Purchase Amount]]&gt;0,"SUCCESSFUL","UNSUCCESSFUL")</f>
        <v>SUCCESSFUL</v>
      </c>
      <c r="K136" s="9">
        <f>Table1[[#This Row],[Purchase Amount]]*0.1</f>
        <v>78</v>
      </c>
      <c r="L136" s="5">
        <v>2023</v>
      </c>
      <c r="M136" s="5">
        <f>ROUNDUP(MONTH(Table1[[#This Row],[Date]])/3,0)</f>
        <v>4</v>
      </c>
      <c r="N136" s="5" t="str">
        <f>_xlfn.CONCAT(Table1[[#Headers],[YEAR]],"-","Q",M137)</f>
        <v>YEAR-Q4</v>
      </c>
    </row>
    <row r="137" spans="1:14" x14ac:dyDescent="0.3">
      <c r="A137" t="s">
        <v>425</v>
      </c>
      <c r="B137" t="s">
        <v>347</v>
      </c>
      <c r="C137" t="s">
        <v>348</v>
      </c>
      <c r="D137" t="s">
        <v>349</v>
      </c>
      <c r="E137" t="s">
        <v>18</v>
      </c>
      <c r="F137" t="s">
        <v>185</v>
      </c>
      <c r="G137" t="s">
        <v>13</v>
      </c>
      <c r="H137" s="2">
        <v>45287</v>
      </c>
      <c r="I137" s="3"/>
      <c r="J137" s="4" t="str">
        <f>IF(Table1[[#This Row],[Purchase Amount]]&gt;0,"SUCCESSFUL","UNSUCCESSFUL")</f>
        <v>UNSUCCESSFUL</v>
      </c>
      <c r="K137" s="9">
        <f>Table1[[#This Row],[Purchase Amount]]*0.1</f>
        <v>0</v>
      </c>
      <c r="L137" s="5">
        <v>2023</v>
      </c>
      <c r="M137" s="5">
        <f>ROUNDUP(MONTH(Table1[[#This Row],[Date]])/3,0)</f>
        <v>4</v>
      </c>
      <c r="N137" s="5" t="str">
        <f>_xlfn.CONCAT(Table1[[#Headers],[YEAR]],"-","Q",M138)</f>
        <v>YEAR-Q4</v>
      </c>
    </row>
    <row r="138" spans="1:14" x14ac:dyDescent="0.3">
      <c r="A138" t="s">
        <v>426</v>
      </c>
      <c r="B138" t="s">
        <v>38</v>
      </c>
      <c r="C138" t="s">
        <v>39</v>
      </c>
      <c r="D138" t="s">
        <v>40</v>
      </c>
      <c r="E138" t="s">
        <v>41</v>
      </c>
      <c r="F138" t="s">
        <v>427</v>
      </c>
      <c r="G138" t="s">
        <v>13</v>
      </c>
      <c r="H138" s="2">
        <v>45287</v>
      </c>
      <c r="I138" s="3"/>
      <c r="J138" s="4" t="str">
        <f>IF(Table1[[#This Row],[Purchase Amount]]&gt;0,"SUCCESSFUL","UNSUCCESSFUL")</f>
        <v>UNSUCCESSFUL</v>
      </c>
      <c r="K138" s="9">
        <f>Table1[[#This Row],[Purchase Amount]]*0.1</f>
        <v>0</v>
      </c>
      <c r="L138" s="5">
        <v>2023</v>
      </c>
      <c r="M138" s="5">
        <f>ROUNDUP(MONTH(Table1[[#This Row],[Date]])/3,0)</f>
        <v>4</v>
      </c>
      <c r="N138" s="5" t="str">
        <f>_xlfn.CONCAT(Table1[[#Headers],[YEAR]],"-","Q",M139)</f>
        <v>YEAR-Q4</v>
      </c>
    </row>
    <row r="139" spans="1:14" x14ac:dyDescent="0.3">
      <c r="A139" t="s">
        <v>428</v>
      </c>
      <c r="B139" t="s">
        <v>429</v>
      </c>
      <c r="C139" t="s">
        <v>430</v>
      </c>
      <c r="D139" t="s">
        <v>431</v>
      </c>
      <c r="E139" t="s">
        <v>4</v>
      </c>
      <c r="F139" t="s">
        <v>151</v>
      </c>
      <c r="G139" t="s">
        <v>84</v>
      </c>
      <c r="H139" s="2">
        <v>45287</v>
      </c>
      <c r="I139" s="3"/>
      <c r="J139" s="4" t="str">
        <f>IF(Table1[[#This Row],[Purchase Amount]]&gt;0,"SUCCESSFUL","UNSUCCESSFUL")</f>
        <v>UNSUCCESSFUL</v>
      </c>
      <c r="K139" s="9">
        <f>Table1[[#This Row],[Purchase Amount]]*0.1</f>
        <v>0</v>
      </c>
      <c r="L139" s="5">
        <v>2023</v>
      </c>
      <c r="M139" s="5">
        <f>ROUNDUP(MONTH(Table1[[#This Row],[Date]])/3,0)</f>
        <v>4</v>
      </c>
      <c r="N139" s="5" t="str">
        <f>_xlfn.CONCAT(Table1[[#Headers],[YEAR]],"-","Q",M140)</f>
        <v>YEAR-Q4</v>
      </c>
    </row>
    <row r="140" spans="1:14" x14ac:dyDescent="0.3">
      <c r="A140" t="s">
        <v>432</v>
      </c>
      <c r="B140" t="s">
        <v>433</v>
      </c>
      <c r="C140" t="s">
        <v>434</v>
      </c>
      <c r="D140" t="s">
        <v>435</v>
      </c>
      <c r="E140" t="s">
        <v>265</v>
      </c>
      <c r="F140" t="s">
        <v>322</v>
      </c>
      <c r="G140" t="s">
        <v>6</v>
      </c>
      <c r="H140" s="2">
        <v>45287</v>
      </c>
      <c r="I140" s="3">
        <v>450</v>
      </c>
      <c r="J140" s="4" t="str">
        <f>IF(Table1[[#This Row],[Purchase Amount]]&gt;0,"SUCCESSFUL","UNSUCCESSFUL")</f>
        <v>SUCCESSFUL</v>
      </c>
      <c r="K140" s="9">
        <f>Table1[[#This Row],[Purchase Amount]]*0.1</f>
        <v>45</v>
      </c>
      <c r="L140" s="5">
        <v>2023</v>
      </c>
      <c r="M140" s="5">
        <f>ROUNDUP(MONTH(Table1[[#This Row],[Date]])/3,0)</f>
        <v>4</v>
      </c>
      <c r="N140" s="5" t="str">
        <f>_xlfn.CONCAT(Table1[[#Headers],[YEAR]],"-","Q",M141)</f>
        <v>YEAR-Q4</v>
      </c>
    </row>
    <row r="141" spans="1:14" x14ac:dyDescent="0.3">
      <c r="A141" t="s">
        <v>436</v>
      </c>
      <c r="B141" t="s">
        <v>240</v>
      </c>
      <c r="C141" t="s">
        <v>241</v>
      </c>
      <c r="D141" t="s">
        <v>242</v>
      </c>
      <c r="E141" t="s">
        <v>24</v>
      </c>
      <c r="F141" t="s">
        <v>52</v>
      </c>
      <c r="G141" t="s">
        <v>6</v>
      </c>
      <c r="H141" s="2">
        <v>45287</v>
      </c>
      <c r="I141" s="3">
        <v>765</v>
      </c>
      <c r="J141" s="4" t="str">
        <f>IF(Table1[[#This Row],[Purchase Amount]]&gt;0,"SUCCESSFUL","UNSUCCESSFUL")</f>
        <v>SUCCESSFUL</v>
      </c>
      <c r="K141" s="9">
        <f>Table1[[#This Row],[Purchase Amount]]*0.1</f>
        <v>76.5</v>
      </c>
      <c r="L141" s="5">
        <v>2023</v>
      </c>
      <c r="M141" s="5">
        <f>ROUNDUP(MONTH(Table1[[#This Row],[Date]])/3,0)</f>
        <v>4</v>
      </c>
      <c r="N141" s="5" t="str">
        <f>_xlfn.CONCAT(Table1[[#Headers],[YEAR]],"-","Q",M142)</f>
        <v>YEAR-Q4</v>
      </c>
    </row>
    <row r="142" spans="1:14" x14ac:dyDescent="0.3">
      <c r="A142" t="s">
        <v>437</v>
      </c>
      <c r="B142" t="s">
        <v>310</v>
      </c>
      <c r="C142" t="s">
        <v>311</v>
      </c>
      <c r="D142" t="s">
        <v>312</v>
      </c>
      <c r="E142" t="s">
        <v>135</v>
      </c>
      <c r="F142" t="s">
        <v>25</v>
      </c>
      <c r="G142" t="s">
        <v>26</v>
      </c>
      <c r="H142" s="2">
        <v>45288</v>
      </c>
      <c r="I142" s="3"/>
      <c r="J142" s="4" t="str">
        <f>IF(Table1[[#This Row],[Purchase Amount]]&gt;0,"SUCCESSFUL","UNSUCCESSFUL")</f>
        <v>UNSUCCESSFUL</v>
      </c>
      <c r="K142" s="9">
        <f>Table1[[#This Row],[Purchase Amount]]*0.1</f>
        <v>0</v>
      </c>
      <c r="L142" s="5">
        <v>2023</v>
      </c>
      <c r="M142" s="5">
        <f>ROUNDUP(MONTH(Table1[[#This Row],[Date]])/3,0)</f>
        <v>4</v>
      </c>
      <c r="N142" s="5" t="str">
        <f>_xlfn.CONCAT(Table1[[#Headers],[YEAR]],"-","Q",M143)</f>
        <v>YEAR-Q4</v>
      </c>
    </row>
    <row r="143" spans="1:14" x14ac:dyDescent="0.3">
      <c r="A143" t="s">
        <v>438</v>
      </c>
      <c r="B143" t="s">
        <v>93</v>
      </c>
      <c r="C143" t="s">
        <v>94</v>
      </c>
      <c r="D143" t="s">
        <v>95</v>
      </c>
      <c r="E143" t="s">
        <v>62</v>
      </c>
      <c r="F143" t="s">
        <v>211</v>
      </c>
      <c r="G143" t="s">
        <v>13</v>
      </c>
      <c r="H143" s="2">
        <v>45288</v>
      </c>
      <c r="I143" s="3"/>
      <c r="J143" s="4" t="str">
        <f>IF(Table1[[#This Row],[Purchase Amount]]&gt;0,"SUCCESSFUL","UNSUCCESSFUL")</f>
        <v>UNSUCCESSFUL</v>
      </c>
      <c r="K143" s="9">
        <f>Table1[[#This Row],[Purchase Amount]]*0.1</f>
        <v>0</v>
      </c>
      <c r="L143" s="5">
        <v>2023</v>
      </c>
      <c r="M143" s="5">
        <f>ROUNDUP(MONTH(Table1[[#This Row],[Date]])/3,0)</f>
        <v>4</v>
      </c>
      <c r="N143" s="5" t="str">
        <f>_xlfn.CONCAT(Table1[[#Headers],[YEAR]],"-","Q",M144)</f>
        <v>YEAR-Q4</v>
      </c>
    </row>
    <row r="144" spans="1:14" x14ac:dyDescent="0.3">
      <c r="A144" t="s">
        <v>439</v>
      </c>
      <c r="B144" t="s">
        <v>79</v>
      </c>
      <c r="C144" t="s">
        <v>80</v>
      </c>
      <c r="D144" t="s">
        <v>81</v>
      </c>
      <c r="E144" t="s">
        <v>82</v>
      </c>
      <c r="F144" t="s">
        <v>440</v>
      </c>
      <c r="G144" t="s">
        <v>13</v>
      </c>
      <c r="H144" s="2">
        <v>45288</v>
      </c>
      <c r="I144" s="3"/>
      <c r="J144" s="4" t="str">
        <f>IF(Table1[[#This Row],[Purchase Amount]]&gt;0,"SUCCESSFUL","UNSUCCESSFUL")</f>
        <v>UNSUCCESSFUL</v>
      </c>
      <c r="K144" s="9">
        <f>Table1[[#This Row],[Purchase Amount]]*0.1</f>
        <v>0</v>
      </c>
      <c r="L144" s="5">
        <v>2023</v>
      </c>
      <c r="M144" s="5">
        <f>ROUNDUP(MONTH(Table1[[#This Row],[Date]])/3,0)</f>
        <v>4</v>
      </c>
      <c r="N144" s="5" t="str">
        <f>_xlfn.CONCAT(Table1[[#Headers],[YEAR]],"-","Q",M145)</f>
        <v>YEAR-Q4</v>
      </c>
    </row>
    <row r="145" spans="1:14" x14ac:dyDescent="0.3">
      <c r="A145" t="s">
        <v>441</v>
      </c>
      <c r="B145" t="s">
        <v>75</v>
      </c>
      <c r="C145" t="s">
        <v>76</v>
      </c>
      <c r="D145" t="s">
        <v>77</v>
      </c>
      <c r="E145" t="s">
        <v>41</v>
      </c>
      <c r="F145" t="s">
        <v>279</v>
      </c>
      <c r="G145" t="s">
        <v>26</v>
      </c>
      <c r="H145" s="2">
        <v>45288</v>
      </c>
      <c r="I145" s="3">
        <v>1290</v>
      </c>
      <c r="J145" s="4" t="str">
        <f>IF(Table1[[#This Row],[Purchase Amount]]&gt;0,"SUCCESSFUL","UNSUCCESSFUL")</f>
        <v>SUCCESSFUL</v>
      </c>
      <c r="K145" s="9">
        <f>Table1[[#This Row],[Purchase Amount]]*0.1</f>
        <v>129</v>
      </c>
      <c r="L145" s="5">
        <v>2023</v>
      </c>
      <c r="M145" s="5">
        <f>ROUNDUP(MONTH(Table1[[#This Row],[Date]])/3,0)</f>
        <v>4</v>
      </c>
      <c r="N145" s="5" t="str">
        <f>_xlfn.CONCAT(Table1[[#Headers],[YEAR]],"-","Q",M146)</f>
        <v>YEAR-Q4</v>
      </c>
    </row>
    <row r="146" spans="1:14" x14ac:dyDescent="0.3">
      <c r="A146" t="s">
        <v>442</v>
      </c>
      <c r="B146" t="s">
        <v>178</v>
      </c>
      <c r="C146" t="s">
        <v>179</v>
      </c>
      <c r="D146" t="s">
        <v>180</v>
      </c>
      <c r="E146" t="s">
        <v>41</v>
      </c>
      <c r="F146" t="s">
        <v>221</v>
      </c>
      <c r="G146" t="s">
        <v>84</v>
      </c>
      <c r="H146" s="2">
        <v>45289</v>
      </c>
      <c r="I146" s="3"/>
      <c r="J146" s="4" t="str">
        <f>IF(Table1[[#This Row],[Purchase Amount]]&gt;0,"SUCCESSFUL","UNSUCCESSFUL")</f>
        <v>UNSUCCESSFUL</v>
      </c>
      <c r="K146" s="9">
        <f>Table1[[#This Row],[Purchase Amount]]*0.1</f>
        <v>0</v>
      </c>
      <c r="L146" s="5">
        <v>2023</v>
      </c>
      <c r="M146" s="5">
        <f>ROUNDUP(MONTH(Table1[[#This Row],[Date]])/3,0)</f>
        <v>4</v>
      </c>
      <c r="N146" s="5" t="str">
        <f>_xlfn.CONCAT(Table1[[#Headers],[YEAR]],"-","Q",M147)</f>
        <v>YEAR-Q4</v>
      </c>
    </row>
    <row r="147" spans="1:14" x14ac:dyDescent="0.3">
      <c r="A147" t="s">
        <v>443</v>
      </c>
      <c r="B147" t="s">
        <v>218</v>
      </c>
      <c r="C147" t="s">
        <v>219</v>
      </c>
      <c r="D147" t="s">
        <v>220</v>
      </c>
      <c r="E147" t="s">
        <v>24</v>
      </c>
      <c r="F147" t="s">
        <v>444</v>
      </c>
      <c r="G147" t="s">
        <v>26</v>
      </c>
      <c r="H147" s="2">
        <v>45289</v>
      </c>
      <c r="I147" s="3"/>
      <c r="J147" s="4" t="str">
        <f>IF(Table1[[#This Row],[Purchase Amount]]&gt;0,"SUCCESSFUL","UNSUCCESSFUL")</f>
        <v>UNSUCCESSFUL</v>
      </c>
      <c r="K147" s="9">
        <f>Table1[[#This Row],[Purchase Amount]]*0.1</f>
        <v>0</v>
      </c>
      <c r="L147" s="5">
        <v>2023</v>
      </c>
      <c r="M147" s="5">
        <f>ROUNDUP(MONTH(Table1[[#This Row],[Date]])/3,0)</f>
        <v>4</v>
      </c>
      <c r="N147" s="5" t="str">
        <f>_xlfn.CONCAT(Table1[[#Headers],[YEAR]],"-","Q",M148)</f>
        <v>YEAR-Q4</v>
      </c>
    </row>
    <row r="148" spans="1:14" x14ac:dyDescent="0.3">
      <c r="A148" t="s">
        <v>445</v>
      </c>
      <c r="B148" t="s">
        <v>446</v>
      </c>
      <c r="C148" t="s">
        <v>447</v>
      </c>
      <c r="D148" t="s">
        <v>448</v>
      </c>
      <c r="E148" t="s">
        <v>62</v>
      </c>
      <c r="F148" t="s">
        <v>63</v>
      </c>
      <c r="G148" t="s">
        <v>6</v>
      </c>
      <c r="H148" s="2">
        <v>45289</v>
      </c>
      <c r="I148" s="3">
        <v>1275</v>
      </c>
      <c r="J148" s="4" t="str">
        <f>IF(Table1[[#This Row],[Purchase Amount]]&gt;0,"SUCCESSFUL","UNSUCCESSFUL")</f>
        <v>SUCCESSFUL</v>
      </c>
      <c r="K148" s="9">
        <f>Table1[[#This Row],[Purchase Amount]]*0.1</f>
        <v>127.5</v>
      </c>
      <c r="L148" s="5">
        <v>2023</v>
      </c>
      <c r="M148" s="5">
        <f>ROUNDUP(MONTH(Table1[[#This Row],[Date]])/3,0)</f>
        <v>4</v>
      </c>
      <c r="N148" s="5" t="str">
        <f>_xlfn.CONCAT(Table1[[#Headers],[YEAR]],"-","Q",M149)</f>
        <v>YEAR-Q4</v>
      </c>
    </row>
    <row r="149" spans="1:14" x14ac:dyDescent="0.3">
      <c r="A149" t="s">
        <v>449</v>
      </c>
      <c r="B149" t="s">
        <v>191</v>
      </c>
      <c r="C149" t="s">
        <v>192</v>
      </c>
      <c r="D149" t="s">
        <v>193</v>
      </c>
      <c r="E149" t="s">
        <v>89</v>
      </c>
      <c r="F149" t="s">
        <v>52</v>
      </c>
      <c r="G149" t="s">
        <v>6</v>
      </c>
      <c r="H149" s="2">
        <v>45289</v>
      </c>
      <c r="I149" s="3">
        <v>690</v>
      </c>
      <c r="J149" s="4" t="str">
        <f>IF(Table1[[#This Row],[Purchase Amount]]&gt;0,"SUCCESSFUL","UNSUCCESSFUL")</f>
        <v>SUCCESSFUL</v>
      </c>
      <c r="K149" s="9">
        <f>Table1[[#This Row],[Purchase Amount]]*0.1</f>
        <v>69</v>
      </c>
      <c r="L149" s="5">
        <v>2023</v>
      </c>
      <c r="M149" s="5">
        <f>ROUNDUP(MONTH(Table1[[#This Row],[Date]])/3,0)</f>
        <v>4</v>
      </c>
      <c r="N149" s="5" t="str">
        <f>_xlfn.CONCAT(Table1[[#Headers],[YEAR]],"-","Q",M150)</f>
        <v>YEAR-Q4</v>
      </c>
    </row>
    <row r="150" spans="1:14" x14ac:dyDescent="0.3">
      <c r="A150" t="s">
        <v>450</v>
      </c>
      <c r="B150" t="s">
        <v>182</v>
      </c>
      <c r="C150" t="s">
        <v>183</v>
      </c>
      <c r="D150" t="s">
        <v>184</v>
      </c>
      <c r="E150" t="s">
        <v>101</v>
      </c>
      <c r="F150" t="s">
        <v>63</v>
      </c>
      <c r="G150" t="s">
        <v>84</v>
      </c>
      <c r="H150" s="2">
        <v>45289</v>
      </c>
      <c r="I150" s="3">
        <v>2075</v>
      </c>
      <c r="J150" s="4" t="str">
        <f>IF(Table1[[#This Row],[Purchase Amount]]&gt;0,"SUCCESSFUL","UNSUCCESSFUL")</f>
        <v>SUCCESSFUL</v>
      </c>
      <c r="K150" s="9">
        <f>Table1[[#This Row],[Purchase Amount]]*0.1</f>
        <v>207.5</v>
      </c>
      <c r="L150" s="5">
        <v>2023</v>
      </c>
      <c r="M150" s="5">
        <f>ROUNDUP(MONTH(Table1[[#This Row],[Date]])/3,0)</f>
        <v>4</v>
      </c>
      <c r="N150" s="5" t="str">
        <f>_xlfn.CONCAT(Table1[[#Headers],[YEAR]],"-","Q",M151)</f>
        <v>YEAR-Q4</v>
      </c>
    </row>
    <row r="151" spans="1:14" x14ac:dyDescent="0.3">
      <c r="A151" t="s">
        <v>451</v>
      </c>
      <c r="B151" t="s">
        <v>452</v>
      </c>
      <c r="C151" t="s">
        <v>453</v>
      </c>
      <c r="D151" t="s">
        <v>454</v>
      </c>
      <c r="E151" t="s">
        <v>4</v>
      </c>
      <c r="F151" t="s">
        <v>232</v>
      </c>
      <c r="G151" t="s">
        <v>13</v>
      </c>
      <c r="H151" s="2">
        <v>45289</v>
      </c>
      <c r="I151" s="3">
        <v>295</v>
      </c>
      <c r="J151" s="4" t="str">
        <f>IF(Table1[[#This Row],[Purchase Amount]]&gt;0,"SUCCESSFUL","UNSUCCESSFUL")</f>
        <v>SUCCESSFUL</v>
      </c>
      <c r="K151" s="9">
        <f>Table1[[#This Row],[Purchase Amount]]*0.1</f>
        <v>29.5</v>
      </c>
      <c r="L151" s="5">
        <v>2023</v>
      </c>
      <c r="M151" s="5">
        <f>ROUNDUP(MONTH(Table1[[#This Row],[Date]])/3,0)</f>
        <v>4</v>
      </c>
      <c r="N151" s="5" t="str">
        <f>_xlfn.CONCAT(Table1[[#Headers],[YEAR]],"-","Q",M152)</f>
        <v>YEAR-Q4</v>
      </c>
    </row>
    <row r="152" spans="1:14" x14ac:dyDescent="0.3">
      <c r="A152" t="s">
        <v>455</v>
      </c>
      <c r="B152" t="s">
        <v>383</v>
      </c>
      <c r="C152" t="s">
        <v>384</v>
      </c>
      <c r="D152" t="s">
        <v>385</v>
      </c>
      <c r="E152" t="s">
        <v>18</v>
      </c>
      <c r="F152" t="s">
        <v>52</v>
      </c>
      <c r="G152" t="s">
        <v>13</v>
      </c>
      <c r="H152" s="2">
        <v>45289</v>
      </c>
      <c r="I152" s="3">
        <v>120</v>
      </c>
      <c r="J152" s="4" t="str">
        <f>IF(Table1[[#This Row],[Purchase Amount]]&gt;0,"SUCCESSFUL","UNSUCCESSFUL")</f>
        <v>SUCCESSFUL</v>
      </c>
      <c r="K152" s="9">
        <f>Table1[[#This Row],[Purchase Amount]]*0.1</f>
        <v>12</v>
      </c>
      <c r="L152" s="5">
        <v>2023</v>
      </c>
      <c r="M152" s="5">
        <f>ROUNDUP(MONTH(Table1[[#This Row],[Date]])/3,0)</f>
        <v>4</v>
      </c>
      <c r="N152" s="5" t="str">
        <f>_xlfn.CONCAT(Table1[[#Headers],[YEAR]],"-","Q",M153)</f>
        <v>YEAR-Q4</v>
      </c>
    </row>
    <row r="153" spans="1:14" x14ac:dyDescent="0.3">
      <c r="A153" t="s">
        <v>456</v>
      </c>
      <c r="B153" t="s">
        <v>305</v>
      </c>
      <c r="C153" t="s">
        <v>306</v>
      </c>
      <c r="D153" t="s">
        <v>307</v>
      </c>
      <c r="E153" t="s">
        <v>4</v>
      </c>
      <c r="F153" t="s">
        <v>340</v>
      </c>
      <c r="G153" t="s">
        <v>13</v>
      </c>
      <c r="H153" s="2">
        <v>45289</v>
      </c>
      <c r="I153" s="3">
        <v>755</v>
      </c>
      <c r="J153" s="4" t="str">
        <f>IF(Table1[[#This Row],[Purchase Amount]]&gt;0,"SUCCESSFUL","UNSUCCESSFUL")</f>
        <v>SUCCESSFUL</v>
      </c>
      <c r="K153" s="9">
        <f>Table1[[#This Row],[Purchase Amount]]*0.1</f>
        <v>75.5</v>
      </c>
      <c r="L153" s="5">
        <v>2023</v>
      </c>
      <c r="M153" s="5">
        <f>ROUNDUP(MONTH(Table1[[#This Row],[Date]])/3,0)</f>
        <v>4</v>
      </c>
      <c r="N153" s="5" t="str">
        <f>_xlfn.CONCAT(Table1[[#Headers],[YEAR]],"-","Q",M154)</f>
        <v>YEAR-Q4</v>
      </c>
    </row>
    <row r="154" spans="1:14" x14ac:dyDescent="0.3">
      <c r="A154" t="s">
        <v>457</v>
      </c>
      <c r="B154" t="s">
        <v>187</v>
      </c>
      <c r="C154" t="s">
        <v>188</v>
      </c>
      <c r="D154" t="s">
        <v>189</v>
      </c>
      <c r="E154" t="s">
        <v>24</v>
      </c>
      <c r="F154" t="s">
        <v>19</v>
      </c>
      <c r="G154" t="s">
        <v>13</v>
      </c>
      <c r="H154" s="2">
        <v>45289</v>
      </c>
      <c r="I154" s="3">
        <v>525</v>
      </c>
      <c r="J154" s="4" t="str">
        <f>IF(Table1[[#This Row],[Purchase Amount]]&gt;0,"SUCCESSFUL","UNSUCCESSFUL")</f>
        <v>SUCCESSFUL</v>
      </c>
      <c r="K154" s="9">
        <f>Table1[[#This Row],[Purchase Amount]]*0.1</f>
        <v>52.5</v>
      </c>
      <c r="L154" s="5">
        <v>2023</v>
      </c>
      <c r="M154" s="5">
        <f>ROUNDUP(MONTH(Table1[[#This Row],[Date]])/3,0)</f>
        <v>4</v>
      </c>
      <c r="N154" s="5" t="str">
        <f>_xlfn.CONCAT(Table1[[#Headers],[YEAR]],"-","Q",M155)</f>
        <v>YEAR-Q4</v>
      </c>
    </row>
    <row r="155" spans="1:14" x14ac:dyDescent="0.3">
      <c r="A155" t="s">
        <v>458</v>
      </c>
      <c r="B155" t="s">
        <v>369</v>
      </c>
      <c r="C155" t="s">
        <v>370</v>
      </c>
      <c r="D155" t="s">
        <v>371</v>
      </c>
      <c r="E155" t="s">
        <v>11</v>
      </c>
      <c r="F155" t="s">
        <v>216</v>
      </c>
      <c r="G155" t="s">
        <v>84</v>
      </c>
      <c r="H155" s="2">
        <v>45290</v>
      </c>
      <c r="I155" s="3">
        <v>300</v>
      </c>
      <c r="J155" s="4" t="str">
        <f>IF(Table1[[#This Row],[Purchase Amount]]&gt;0,"SUCCESSFUL","UNSUCCESSFUL")</f>
        <v>SUCCESSFUL</v>
      </c>
      <c r="K155" s="9">
        <f>Table1[[#This Row],[Purchase Amount]]*0.1</f>
        <v>30</v>
      </c>
      <c r="L155" s="5">
        <v>2023</v>
      </c>
      <c r="M155" s="5">
        <f>ROUNDUP(MONTH(Table1[[#This Row],[Date]])/3,0)</f>
        <v>4</v>
      </c>
      <c r="N155" s="5" t="str">
        <f>_xlfn.CONCAT(Table1[[#Headers],[YEAR]],"-","Q",M156)</f>
        <v>YEAR-Q4</v>
      </c>
    </row>
    <row r="156" spans="1:14" x14ac:dyDescent="0.3">
      <c r="A156" t="s">
        <v>459</v>
      </c>
      <c r="B156" t="s">
        <v>196</v>
      </c>
      <c r="C156" t="s">
        <v>197</v>
      </c>
      <c r="D156" t="s">
        <v>198</v>
      </c>
      <c r="E156" t="s">
        <v>18</v>
      </c>
      <c r="F156" t="s">
        <v>136</v>
      </c>
      <c r="G156" t="s">
        <v>13</v>
      </c>
      <c r="H156" s="2">
        <v>45290</v>
      </c>
      <c r="I156" s="3">
        <v>1540</v>
      </c>
      <c r="J156" s="4" t="str">
        <f>IF(Table1[[#This Row],[Purchase Amount]]&gt;0,"SUCCESSFUL","UNSUCCESSFUL")</f>
        <v>SUCCESSFUL</v>
      </c>
      <c r="K156" s="9">
        <f>Table1[[#This Row],[Purchase Amount]]*0.1</f>
        <v>154</v>
      </c>
      <c r="L156" s="5">
        <v>2023</v>
      </c>
      <c r="M156" s="5">
        <f>ROUNDUP(MONTH(Table1[[#This Row],[Date]])/3,0)</f>
        <v>4</v>
      </c>
      <c r="N156" s="5" t="str">
        <f>_xlfn.CONCAT(Table1[[#Headers],[YEAR]],"-","Q",M157)</f>
        <v>YEAR-Q4</v>
      </c>
    </row>
    <row r="157" spans="1:14" x14ac:dyDescent="0.3">
      <c r="A157" t="s">
        <v>460</v>
      </c>
      <c r="B157" t="s">
        <v>54</v>
      </c>
      <c r="C157" t="s">
        <v>55</v>
      </c>
      <c r="D157" t="s">
        <v>56</v>
      </c>
      <c r="E157" t="s">
        <v>18</v>
      </c>
      <c r="F157" t="s">
        <v>322</v>
      </c>
      <c r="G157" t="s">
        <v>6</v>
      </c>
      <c r="H157" s="2">
        <v>45290</v>
      </c>
      <c r="I157" s="3">
        <v>400</v>
      </c>
      <c r="J157" s="4" t="str">
        <f>IF(Table1[[#This Row],[Purchase Amount]]&gt;0,"SUCCESSFUL","UNSUCCESSFUL")</f>
        <v>SUCCESSFUL</v>
      </c>
      <c r="K157" s="9">
        <f>Table1[[#This Row],[Purchase Amount]]*0.1</f>
        <v>40</v>
      </c>
      <c r="L157" s="5">
        <v>2023</v>
      </c>
      <c r="M157" s="5">
        <f>ROUNDUP(MONTH(Table1[[#This Row],[Date]])/3,0)</f>
        <v>4</v>
      </c>
      <c r="N157" s="5" t="str">
        <f>_xlfn.CONCAT(Table1[[#Headers],[YEAR]],"-","Q",M158)</f>
        <v>YEAR-Q4</v>
      </c>
    </row>
    <row r="158" spans="1:14" x14ac:dyDescent="0.3">
      <c r="A158" t="s">
        <v>461</v>
      </c>
      <c r="B158" t="s">
        <v>358</v>
      </c>
      <c r="C158" t="s">
        <v>359</v>
      </c>
      <c r="D158" t="s">
        <v>360</v>
      </c>
      <c r="E158" t="s">
        <v>4</v>
      </c>
      <c r="F158" t="s">
        <v>297</v>
      </c>
      <c r="G158" t="s">
        <v>13</v>
      </c>
      <c r="H158" s="2">
        <v>45290</v>
      </c>
      <c r="I158" s="3">
        <v>375</v>
      </c>
      <c r="J158" s="4" t="str">
        <f>IF(Table1[[#This Row],[Purchase Amount]]&gt;0,"SUCCESSFUL","UNSUCCESSFUL")</f>
        <v>SUCCESSFUL</v>
      </c>
      <c r="K158" s="9">
        <f>Table1[[#This Row],[Purchase Amount]]*0.1</f>
        <v>37.5</v>
      </c>
      <c r="L158" s="5">
        <v>2023</v>
      </c>
      <c r="M158" s="5">
        <f>ROUNDUP(MONTH(Table1[[#This Row],[Date]])/3,0)</f>
        <v>4</v>
      </c>
      <c r="N158" s="5" t="str">
        <f>_xlfn.CONCAT(Table1[[#Headers],[YEAR]],"-","Q",M159)</f>
        <v>YEAR-Q4</v>
      </c>
    </row>
    <row r="159" spans="1:14" x14ac:dyDescent="0.3">
      <c r="A159" t="s">
        <v>462</v>
      </c>
      <c r="B159" t="s">
        <v>253</v>
      </c>
      <c r="C159" t="s">
        <v>254</v>
      </c>
      <c r="D159" t="s">
        <v>255</v>
      </c>
      <c r="E159" t="s">
        <v>18</v>
      </c>
      <c r="F159" t="s">
        <v>146</v>
      </c>
      <c r="G159" t="s">
        <v>6</v>
      </c>
      <c r="H159" s="2">
        <v>45291</v>
      </c>
      <c r="I159" s="3"/>
      <c r="J159" s="4" t="str">
        <f>IF(Table1[[#This Row],[Purchase Amount]]&gt;0,"SUCCESSFUL","UNSUCCESSFUL")</f>
        <v>UNSUCCESSFUL</v>
      </c>
      <c r="K159" s="9">
        <f>Table1[[#This Row],[Purchase Amount]]*0.1</f>
        <v>0</v>
      </c>
      <c r="L159" s="5">
        <v>2023</v>
      </c>
      <c r="M159" s="5">
        <f>ROUNDUP(MONTH(Table1[[#This Row],[Date]])/3,0)</f>
        <v>4</v>
      </c>
      <c r="N159" s="5" t="str">
        <f>_xlfn.CONCAT(Table1[[#Headers],[YEAR]],"-","Q",M160)</f>
        <v>YEAR-Q4</v>
      </c>
    </row>
    <row r="160" spans="1:14" x14ac:dyDescent="0.3">
      <c r="A160" t="s">
        <v>463</v>
      </c>
      <c r="B160" t="s">
        <v>21</v>
      </c>
      <c r="C160" t="s">
        <v>22</v>
      </c>
      <c r="D160" t="s">
        <v>23</v>
      </c>
      <c r="E160" t="s">
        <v>24</v>
      </c>
      <c r="F160" t="s">
        <v>141</v>
      </c>
      <c r="G160" t="s">
        <v>26</v>
      </c>
      <c r="H160" s="2">
        <v>45291</v>
      </c>
      <c r="I160" s="3">
        <v>190</v>
      </c>
      <c r="J160" s="4" t="str">
        <f>IF(Table1[[#This Row],[Purchase Amount]]&gt;0,"SUCCESSFUL","UNSUCCESSFUL")</f>
        <v>SUCCESSFUL</v>
      </c>
      <c r="K160" s="9">
        <f>Table1[[#This Row],[Purchase Amount]]*0.1</f>
        <v>19</v>
      </c>
      <c r="L160" s="5">
        <v>2023</v>
      </c>
      <c r="M160" s="5">
        <f>ROUNDUP(MONTH(Table1[[#This Row],[Date]])/3,0)</f>
        <v>4</v>
      </c>
      <c r="N160" s="5" t="str">
        <f>_xlfn.CONCAT(Table1[[#Headers],[YEAR]],"-","Q",M161)</f>
        <v>YEAR-Q4</v>
      </c>
    </row>
    <row r="161" spans="1:14" x14ac:dyDescent="0.3">
      <c r="A161" t="s">
        <v>464</v>
      </c>
      <c r="B161" t="s">
        <v>414</v>
      </c>
      <c r="C161" t="s">
        <v>415</v>
      </c>
      <c r="D161" t="s">
        <v>416</v>
      </c>
      <c r="E161" t="s">
        <v>11</v>
      </c>
      <c r="F161" t="s">
        <v>141</v>
      </c>
      <c r="G161" t="s">
        <v>13</v>
      </c>
      <c r="H161" s="2">
        <v>45291</v>
      </c>
      <c r="I161" s="3">
        <v>515</v>
      </c>
      <c r="J161" s="4" t="str">
        <f>IF(Table1[[#This Row],[Purchase Amount]]&gt;0,"SUCCESSFUL","UNSUCCESSFUL")</f>
        <v>SUCCESSFUL</v>
      </c>
      <c r="K161" s="9">
        <f>Table1[[#This Row],[Purchase Amount]]*0.1</f>
        <v>51.5</v>
      </c>
      <c r="L161" s="5">
        <v>2023</v>
      </c>
      <c r="M161" s="5">
        <f>ROUNDUP(MONTH(Table1[[#This Row],[Date]])/3,0)</f>
        <v>4</v>
      </c>
      <c r="N161" s="5" t="str">
        <f>_xlfn.CONCAT(Table1[[#Headers],[YEAR]],"-","Q",M162)</f>
        <v>YEAR-Q1</v>
      </c>
    </row>
    <row r="162" spans="1:14" x14ac:dyDescent="0.3">
      <c r="A162" t="s">
        <v>465</v>
      </c>
      <c r="B162" t="s">
        <v>138</v>
      </c>
      <c r="C162" t="s">
        <v>139</v>
      </c>
      <c r="D162" t="s">
        <v>140</v>
      </c>
      <c r="E162" t="s">
        <v>4</v>
      </c>
      <c r="F162" t="s">
        <v>19</v>
      </c>
      <c r="G162" t="s">
        <v>26</v>
      </c>
      <c r="H162" s="2">
        <v>45292</v>
      </c>
      <c r="I162" s="3"/>
      <c r="J162" s="4" t="str">
        <f>IF(Table1[[#This Row],[Purchase Amount]]&gt;0,"SUCCESSFUL","UNSUCCESSFUL")</f>
        <v>UNSUCCESSFUL</v>
      </c>
      <c r="K162" s="9">
        <f>Table1[[#This Row],[Purchase Amount]]*0.1</f>
        <v>0</v>
      </c>
      <c r="L162" s="5">
        <v>2024</v>
      </c>
      <c r="M162" s="5">
        <f>ROUNDUP(MONTH(Table1[[#This Row],[Date]])/3,0)</f>
        <v>1</v>
      </c>
      <c r="N162" s="5" t="str">
        <f>_xlfn.CONCAT(Table1[[#Headers],[YEAR]],"-","Q",M163)</f>
        <v>YEAR-Q1</v>
      </c>
    </row>
    <row r="163" spans="1:14" x14ac:dyDescent="0.3">
      <c r="A163" t="s">
        <v>466</v>
      </c>
      <c r="B163" t="s">
        <v>467</v>
      </c>
      <c r="C163" t="s">
        <v>468</v>
      </c>
      <c r="D163" t="s">
        <v>469</v>
      </c>
      <c r="E163" t="s">
        <v>101</v>
      </c>
      <c r="F163" t="s">
        <v>130</v>
      </c>
      <c r="G163" t="s">
        <v>6</v>
      </c>
      <c r="H163" s="2">
        <v>45292</v>
      </c>
      <c r="I163" s="3">
        <v>85</v>
      </c>
      <c r="J163" s="4" t="str">
        <f>IF(Table1[[#This Row],[Purchase Amount]]&gt;0,"SUCCESSFUL","UNSUCCESSFUL")</f>
        <v>SUCCESSFUL</v>
      </c>
      <c r="K163" s="9">
        <f>Table1[[#This Row],[Purchase Amount]]*0.1</f>
        <v>8.5</v>
      </c>
      <c r="L163" s="5">
        <v>2024</v>
      </c>
      <c r="M163" s="5">
        <f>ROUNDUP(MONTH(Table1[[#This Row],[Date]])/3,0)</f>
        <v>1</v>
      </c>
      <c r="N163" s="5" t="str">
        <f>_xlfn.CONCAT(Table1[[#Headers],[YEAR]],"-","Q",M164)</f>
        <v>YEAR-Q1</v>
      </c>
    </row>
    <row r="164" spans="1:14" x14ac:dyDescent="0.3">
      <c r="A164" t="s">
        <v>470</v>
      </c>
      <c r="B164" t="s">
        <v>452</v>
      </c>
      <c r="C164" t="s">
        <v>453</v>
      </c>
      <c r="D164" t="s">
        <v>454</v>
      </c>
      <c r="E164" t="s">
        <v>4</v>
      </c>
      <c r="F164" t="s">
        <v>63</v>
      </c>
      <c r="G164" t="s">
        <v>13</v>
      </c>
      <c r="H164" s="2">
        <v>45292</v>
      </c>
      <c r="I164" s="3">
        <v>125</v>
      </c>
      <c r="J164" s="4" t="str">
        <f>IF(Table1[[#This Row],[Purchase Amount]]&gt;0,"SUCCESSFUL","UNSUCCESSFUL")</f>
        <v>SUCCESSFUL</v>
      </c>
      <c r="K164" s="9">
        <f>Table1[[#This Row],[Purchase Amount]]*0.1</f>
        <v>12.5</v>
      </c>
      <c r="L164" s="5">
        <v>2024</v>
      </c>
      <c r="M164" s="5">
        <f>ROUNDUP(MONTH(Table1[[#This Row],[Date]])/3,0)</f>
        <v>1</v>
      </c>
      <c r="N164" s="5" t="str">
        <f>_xlfn.CONCAT(Table1[[#Headers],[YEAR]],"-","Q",M165)</f>
        <v>YEAR-Q1</v>
      </c>
    </row>
    <row r="165" spans="1:14" x14ac:dyDescent="0.3">
      <c r="A165" t="s">
        <v>471</v>
      </c>
      <c r="B165" t="s">
        <v>353</v>
      </c>
      <c r="C165" t="s">
        <v>354</v>
      </c>
      <c r="D165" t="s">
        <v>355</v>
      </c>
      <c r="E165" t="s">
        <v>89</v>
      </c>
      <c r="F165" t="s">
        <v>47</v>
      </c>
      <c r="G165" t="s">
        <v>6</v>
      </c>
      <c r="H165" s="2">
        <v>45293</v>
      </c>
      <c r="I165" s="3"/>
      <c r="J165" s="4" t="str">
        <f>IF(Table1[[#This Row],[Purchase Amount]]&gt;0,"SUCCESSFUL","UNSUCCESSFUL")</f>
        <v>UNSUCCESSFUL</v>
      </c>
      <c r="K165" s="9">
        <f>Table1[[#This Row],[Purchase Amount]]*0.1</f>
        <v>0</v>
      </c>
      <c r="L165" s="5">
        <v>2024</v>
      </c>
      <c r="M165" s="5">
        <f>ROUNDUP(MONTH(Table1[[#This Row],[Date]])/3,0)</f>
        <v>1</v>
      </c>
      <c r="N165" s="5" t="str">
        <f>_xlfn.CONCAT(Table1[[#Headers],[YEAR]],"-","Q",M166)</f>
        <v>YEAR-Q1</v>
      </c>
    </row>
    <row r="166" spans="1:14" x14ac:dyDescent="0.3">
      <c r="A166" t="s">
        <v>472</v>
      </c>
      <c r="B166" t="s">
        <v>38</v>
      </c>
      <c r="C166" t="s">
        <v>39</v>
      </c>
      <c r="D166" t="s">
        <v>40</v>
      </c>
      <c r="E166" t="s">
        <v>41</v>
      </c>
      <c r="F166" t="s">
        <v>256</v>
      </c>
      <c r="G166" t="s">
        <v>13</v>
      </c>
      <c r="H166" s="2">
        <v>45293</v>
      </c>
      <c r="I166" s="3">
        <v>565</v>
      </c>
      <c r="J166" s="4" t="str">
        <f>IF(Table1[[#This Row],[Purchase Amount]]&gt;0,"SUCCESSFUL","UNSUCCESSFUL")</f>
        <v>SUCCESSFUL</v>
      </c>
      <c r="K166" s="9">
        <f>Table1[[#This Row],[Purchase Amount]]*0.1</f>
        <v>56.5</v>
      </c>
      <c r="L166" s="5">
        <v>2024</v>
      </c>
      <c r="M166" s="5">
        <f>ROUNDUP(MONTH(Table1[[#This Row],[Date]])/3,0)</f>
        <v>1</v>
      </c>
      <c r="N166" s="5" t="str">
        <f>_xlfn.CONCAT(Table1[[#Headers],[YEAR]],"-","Q",M167)</f>
        <v>YEAR-Q1</v>
      </c>
    </row>
    <row r="167" spans="1:14" x14ac:dyDescent="0.3">
      <c r="A167" t="s">
        <v>473</v>
      </c>
      <c r="B167" t="s">
        <v>21</v>
      </c>
      <c r="C167" t="s">
        <v>22</v>
      </c>
      <c r="D167" t="s">
        <v>23</v>
      </c>
      <c r="E167" t="s">
        <v>24</v>
      </c>
      <c r="F167" t="s">
        <v>474</v>
      </c>
      <c r="G167" t="s">
        <v>13</v>
      </c>
      <c r="H167" s="2">
        <v>45293</v>
      </c>
      <c r="I167" s="3">
        <v>835</v>
      </c>
      <c r="J167" s="4" t="str">
        <f>IF(Table1[[#This Row],[Purchase Amount]]&gt;0,"SUCCESSFUL","UNSUCCESSFUL")</f>
        <v>SUCCESSFUL</v>
      </c>
      <c r="K167" s="9">
        <f>Table1[[#This Row],[Purchase Amount]]*0.1</f>
        <v>83.5</v>
      </c>
      <c r="L167" s="5">
        <v>2024</v>
      </c>
      <c r="M167" s="5">
        <f>ROUNDUP(MONTH(Table1[[#This Row],[Date]])/3,0)</f>
        <v>1</v>
      </c>
      <c r="N167" s="5" t="str">
        <f>_xlfn.CONCAT(Table1[[#Headers],[YEAR]],"-","Q",M168)</f>
        <v>YEAR-Q1</v>
      </c>
    </row>
    <row r="168" spans="1:14" x14ac:dyDescent="0.3">
      <c r="A168" t="s">
        <v>475</v>
      </c>
      <c r="B168" t="s">
        <v>229</v>
      </c>
      <c r="C168" t="s">
        <v>230</v>
      </c>
      <c r="D168" t="s">
        <v>231</v>
      </c>
      <c r="E168" t="s">
        <v>62</v>
      </c>
      <c r="F168" t="s">
        <v>166</v>
      </c>
      <c r="G168" t="s">
        <v>6</v>
      </c>
      <c r="H168" s="2">
        <v>45293</v>
      </c>
      <c r="I168" s="3">
        <v>175</v>
      </c>
      <c r="J168" s="4" t="str">
        <f>IF(Table1[[#This Row],[Purchase Amount]]&gt;0,"SUCCESSFUL","UNSUCCESSFUL")</f>
        <v>SUCCESSFUL</v>
      </c>
      <c r="K168" s="9">
        <f>Table1[[#This Row],[Purchase Amount]]*0.1</f>
        <v>17.5</v>
      </c>
      <c r="L168" s="5">
        <v>2024</v>
      </c>
      <c r="M168" s="5">
        <f>ROUNDUP(MONTH(Table1[[#This Row],[Date]])/3,0)</f>
        <v>1</v>
      </c>
      <c r="N168" s="5" t="str">
        <f>_xlfn.CONCAT(Table1[[#Headers],[YEAR]],"-","Q",M169)</f>
        <v>YEAR-Q1</v>
      </c>
    </row>
    <row r="169" spans="1:14" x14ac:dyDescent="0.3">
      <c r="A169" t="s">
        <v>476</v>
      </c>
      <c r="B169" t="s">
        <v>234</v>
      </c>
      <c r="C169" t="s">
        <v>235</v>
      </c>
      <c r="D169" t="s">
        <v>236</v>
      </c>
      <c r="E169" t="s">
        <v>11</v>
      </c>
      <c r="F169" t="s">
        <v>111</v>
      </c>
      <c r="G169" t="s">
        <v>6</v>
      </c>
      <c r="H169" s="2">
        <v>45293</v>
      </c>
      <c r="I169" s="3">
        <v>260</v>
      </c>
      <c r="J169" s="4" t="str">
        <f>IF(Table1[[#This Row],[Purchase Amount]]&gt;0,"SUCCESSFUL","UNSUCCESSFUL")</f>
        <v>SUCCESSFUL</v>
      </c>
      <c r="K169" s="9">
        <f>Table1[[#This Row],[Purchase Amount]]*0.1</f>
        <v>26</v>
      </c>
      <c r="L169" s="5">
        <v>2024</v>
      </c>
      <c r="M169" s="5">
        <f>ROUNDUP(MONTH(Table1[[#This Row],[Date]])/3,0)</f>
        <v>1</v>
      </c>
      <c r="N169" s="5" t="str">
        <f>_xlfn.CONCAT(Table1[[#Headers],[YEAR]],"-","Q",M170)</f>
        <v>YEAR-Q1</v>
      </c>
    </row>
    <row r="170" spans="1:14" x14ac:dyDescent="0.3">
      <c r="A170" t="s">
        <v>477</v>
      </c>
      <c r="B170" t="s">
        <v>268</v>
      </c>
      <c r="C170" t="s">
        <v>269</v>
      </c>
      <c r="D170" t="s">
        <v>270</v>
      </c>
      <c r="E170" t="s">
        <v>41</v>
      </c>
      <c r="F170" t="s">
        <v>176</v>
      </c>
      <c r="G170" t="s">
        <v>26</v>
      </c>
      <c r="H170" s="2">
        <v>45293</v>
      </c>
      <c r="I170" s="3">
        <v>1175</v>
      </c>
      <c r="J170" s="4" t="str">
        <f>IF(Table1[[#This Row],[Purchase Amount]]&gt;0,"SUCCESSFUL","UNSUCCESSFUL")</f>
        <v>SUCCESSFUL</v>
      </c>
      <c r="K170" s="9">
        <f>Table1[[#This Row],[Purchase Amount]]*0.1</f>
        <v>117.5</v>
      </c>
      <c r="L170" s="5">
        <v>2024</v>
      </c>
      <c r="M170" s="5">
        <f>ROUNDUP(MONTH(Table1[[#This Row],[Date]])/3,0)</f>
        <v>1</v>
      </c>
      <c r="N170" s="5" t="str">
        <f>_xlfn.CONCAT(Table1[[#Headers],[YEAR]],"-","Q",M171)</f>
        <v>YEAR-Q1</v>
      </c>
    </row>
    <row r="171" spans="1:14" x14ac:dyDescent="0.3">
      <c r="A171" t="s">
        <v>478</v>
      </c>
      <c r="B171" t="s">
        <v>132</v>
      </c>
      <c r="C171" t="s">
        <v>133</v>
      </c>
      <c r="D171" t="s">
        <v>134</v>
      </c>
      <c r="E171" t="s">
        <v>135</v>
      </c>
      <c r="F171" t="s">
        <v>322</v>
      </c>
      <c r="G171" t="s">
        <v>13</v>
      </c>
      <c r="H171" s="2">
        <v>45293</v>
      </c>
      <c r="I171" s="3">
        <v>770</v>
      </c>
      <c r="J171" s="4" t="str">
        <f>IF(Table1[[#This Row],[Purchase Amount]]&gt;0,"SUCCESSFUL","UNSUCCESSFUL")</f>
        <v>SUCCESSFUL</v>
      </c>
      <c r="K171" s="9">
        <f>Table1[[#This Row],[Purchase Amount]]*0.1</f>
        <v>77</v>
      </c>
      <c r="L171" s="5">
        <v>2024</v>
      </c>
      <c r="M171" s="5">
        <f>ROUNDUP(MONTH(Table1[[#This Row],[Date]])/3,0)</f>
        <v>1</v>
      </c>
      <c r="N171" s="5" t="str">
        <f>_xlfn.CONCAT(Table1[[#Headers],[YEAR]],"-","Q",M172)</f>
        <v>YEAR-Q1</v>
      </c>
    </row>
    <row r="172" spans="1:14" x14ac:dyDescent="0.3">
      <c r="A172" t="s">
        <v>479</v>
      </c>
      <c r="B172" t="s">
        <v>218</v>
      </c>
      <c r="C172" t="s">
        <v>219</v>
      </c>
      <c r="D172" t="s">
        <v>220</v>
      </c>
      <c r="E172" t="s">
        <v>24</v>
      </c>
      <c r="F172" t="s">
        <v>141</v>
      </c>
      <c r="G172" t="s">
        <v>84</v>
      </c>
      <c r="H172" s="2">
        <v>45294</v>
      </c>
      <c r="I172" s="3"/>
      <c r="J172" s="4" t="str">
        <f>IF(Table1[[#This Row],[Purchase Amount]]&gt;0,"SUCCESSFUL","UNSUCCESSFUL")</f>
        <v>UNSUCCESSFUL</v>
      </c>
      <c r="K172" s="9">
        <f>Table1[[#This Row],[Purchase Amount]]*0.1</f>
        <v>0</v>
      </c>
      <c r="L172" s="5">
        <v>2024</v>
      </c>
      <c r="M172" s="5">
        <f>ROUNDUP(MONTH(Table1[[#This Row],[Date]])/3,0)</f>
        <v>1</v>
      </c>
      <c r="N172" s="5" t="str">
        <f>_xlfn.CONCAT(Table1[[#Headers],[YEAR]],"-","Q",M173)</f>
        <v>YEAR-Q1</v>
      </c>
    </row>
    <row r="173" spans="1:14" x14ac:dyDescent="0.3">
      <c r="A173" t="s">
        <v>480</v>
      </c>
      <c r="B173" t="s">
        <v>79</v>
      </c>
      <c r="C173" t="s">
        <v>80</v>
      </c>
      <c r="D173" t="s">
        <v>81</v>
      </c>
      <c r="E173" t="s">
        <v>82</v>
      </c>
      <c r="F173" t="s">
        <v>164</v>
      </c>
      <c r="G173" t="s">
        <v>6</v>
      </c>
      <c r="H173" s="2">
        <v>45294</v>
      </c>
      <c r="I173" s="3"/>
      <c r="J173" s="4" t="str">
        <f>IF(Table1[[#This Row],[Purchase Amount]]&gt;0,"SUCCESSFUL","UNSUCCESSFUL")</f>
        <v>UNSUCCESSFUL</v>
      </c>
      <c r="K173" s="9">
        <f>Table1[[#This Row],[Purchase Amount]]*0.1</f>
        <v>0</v>
      </c>
      <c r="L173" s="5">
        <v>2024</v>
      </c>
      <c r="M173" s="5">
        <f>ROUNDUP(MONTH(Table1[[#This Row],[Date]])/3,0)</f>
        <v>1</v>
      </c>
      <c r="N173" s="5" t="str">
        <f>_xlfn.CONCAT(Table1[[#Headers],[YEAR]],"-","Q",M174)</f>
        <v>YEAR-Q1</v>
      </c>
    </row>
    <row r="174" spans="1:14" x14ac:dyDescent="0.3">
      <c r="A174" t="s">
        <v>481</v>
      </c>
      <c r="B174" t="s">
        <v>28</v>
      </c>
      <c r="C174" t="s">
        <v>29</v>
      </c>
      <c r="D174" t="s">
        <v>30</v>
      </c>
      <c r="E174" t="s">
        <v>24</v>
      </c>
      <c r="F174" t="s">
        <v>299</v>
      </c>
      <c r="G174" t="s">
        <v>6</v>
      </c>
      <c r="H174" s="2">
        <v>45294</v>
      </c>
      <c r="I174" s="3">
        <v>425</v>
      </c>
      <c r="J174" s="4" t="str">
        <f>IF(Table1[[#This Row],[Purchase Amount]]&gt;0,"SUCCESSFUL","UNSUCCESSFUL")</f>
        <v>SUCCESSFUL</v>
      </c>
      <c r="K174" s="9">
        <f>Table1[[#This Row],[Purchase Amount]]*0.1</f>
        <v>42.5</v>
      </c>
      <c r="L174" s="5">
        <v>2024</v>
      </c>
      <c r="M174" s="5">
        <f>ROUNDUP(MONTH(Table1[[#This Row],[Date]])/3,0)</f>
        <v>1</v>
      </c>
      <c r="N174" s="5" t="str">
        <f>_xlfn.CONCAT(Table1[[#Headers],[YEAR]],"-","Q",M175)</f>
        <v>YEAR-Q1</v>
      </c>
    </row>
    <row r="175" spans="1:14" x14ac:dyDescent="0.3">
      <c r="A175" t="s">
        <v>482</v>
      </c>
      <c r="B175" t="s">
        <v>44</v>
      </c>
      <c r="C175" t="s">
        <v>45</v>
      </c>
      <c r="D175" t="s">
        <v>46</v>
      </c>
      <c r="E175" t="s">
        <v>18</v>
      </c>
      <c r="F175" t="s">
        <v>420</v>
      </c>
      <c r="G175" t="s">
        <v>6</v>
      </c>
      <c r="H175" s="2">
        <v>45294</v>
      </c>
      <c r="I175" s="3">
        <v>205</v>
      </c>
      <c r="J175" s="4" t="str">
        <f>IF(Table1[[#This Row],[Purchase Amount]]&gt;0,"SUCCESSFUL","UNSUCCESSFUL")</f>
        <v>SUCCESSFUL</v>
      </c>
      <c r="K175" s="9">
        <f>Table1[[#This Row],[Purchase Amount]]*0.1</f>
        <v>20.5</v>
      </c>
      <c r="L175" s="5">
        <v>2024</v>
      </c>
      <c r="M175" s="5">
        <f>ROUNDUP(MONTH(Table1[[#This Row],[Date]])/3,0)</f>
        <v>1</v>
      </c>
      <c r="N175" s="5" t="str">
        <f>_xlfn.CONCAT(Table1[[#Headers],[YEAR]],"-","Q",M176)</f>
        <v>YEAR-Q1</v>
      </c>
    </row>
    <row r="176" spans="1:14" x14ac:dyDescent="0.3">
      <c r="A176" t="s">
        <v>483</v>
      </c>
      <c r="B176" t="s">
        <v>148</v>
      </c>
      <c r="C176" t="s">
        <v>149</v>
      </c>
      <c r="D176" t="s">
        <v>150</v>
      </c>
      <c r="E176" t="s">
        <v>135</v>
      </c>
      <c r="F176" t="s">
        <v>68</v>
      </c>
      <c r="G176" t="s">
        <v>6</v>
      </c>
      <c r="H176" s="2">
        <v>45295</v>
      </c>
      <c r="I176" s="3"/>
      <c r="J176" s="4" t="str">
        <f>IF(Table1[[#This Row],[Purchase Amount]]&gt;0,"SUCCESSFUL","UNSUCCESSFUL")</f>
        <v>UNSUCCESSFUL</v>
      </c>
      <c r="K176" s="9">
        <f>Table1[[#This Row],[Purchase Amount]]*0.1</f>
        <v>0</v>
      </c>
      <c r="L176" s="5">
        <v>2024</v>
      </c>
      <c r="M176" s="5">
        <f>ROUNDUP(MONTH(Table1[[#This Row],[Date]])/3,0)</f>
        <v>1</v>
      </c>
      <c r="N176" s="5" t="str">
        <f>_xlfn.CONCAT(Table1[[#Headers],[YEAR]],"-","Q",M177)</f>
        <v>YEAR-Q1</v>
      </c>
    </row>
    <row r="177" spans="1:14" x14ac:dyDescent="0.3">
      <c r="A177" t="s">
        <v>484</v>
      </c>
      <c r="B177" t="s">
        <v>327</v>
      </c>
      <c r="C177" t="s">
        <v>328</v>
      </c>
      <c r="D177" t="s">
        <v>329</v>
      </c>
      <c r="E177" t="s">
        <v>24</v>
      </c>
      <c r="F177" t="s">
        <v>176</v>
      </c>
      <c r="G177" t="s">
        <v>6</v>
      </c>
      <c r="H177" s="2">
        <v>45295</v>
      </c>
      <c r="I177" s="3">
        <v>1155</v>
      </c>
      <c r="J177" s="4" t="str">
        <f>IF(Table1[[#This Row],[Purchase Amount]]&gt;0,"SUCCESSFUL","UNSUCCESSFUL")</f>
        <v>SUCCESSFUL</v>
      </c>
      <c r="K177" s="9">
        <f>Table1[[#This Row],[Purchase Amount]]*0.1</f>
        <v>115.5</v>
      </c>
      <c r="L177" s="5">
        <v>2024</v>
      </c>
      <c r="M177" s="5">
        <f>ROUNDUP(MONTH(Table1[[#This Row],[Date]])/3,0)</f>
        <v>1</v>
      </c>
      <c r="N177" s="5" t="str">
        <f>_xlfn.CONCAT(Table1[[#Headers],[YEAR]],"-","Q",M178)</f>
        <v>YEAR-Q1</v>
      </c>
    </row>
    <row r="178" spans="1:14" x14ac:dyDescent="0.3">
      <c r="A178" t="s">
        <v>485</v>
      </c>
      <c r="B178" t="s">
        <v>229</v>
      </c>
      <c r="C178" t="s">
        <v>230</v>
      </c>
      <c r="D178" t="s">
        <v>231</v>
      </c>
      <c r="E178" t="s">
        <v>62</v>
      </c>
      <c r="F178" t="s">
        <v>247</v>
      </c>
      <c r="G178" t="s">
        <v>6</v>
      </c>
      <c r="H178" s="2">
        <v>45295</v>
      </c>
      <c r="I178" s="3">
        <v>195</v>
      </c>
      <c r="J178" s="4" t="str">
        <f>IF(Table1[[#This Row],[Purchase Amount]]&gt;0,"SUCCESSFUL","UNSUCCESSFUL")</f>
        <v>SUCCESSFUL</v>
      </c>
      <c r="K178" s="9">
        <f>Table1[[#This Row],[Purchase Amount]]*0.1</f>
        <v>19.5</v>
      </c>
      <c r="L178" s="5">
        <v>2024</v>
      </c>
      <c r="M178" s="5">
        <f>ROUNDUP(MONTH(Table1[[#This Row],[Date]])/3,0)</f>
        <v>1</v>
      </c>
      <c r="N178" s="5" t="str">
        <f>_xlfn.CONCAT(Table1[[#Headers],[YEAR]],"-","Q",M179)</f>
        <v>YEAR-Q1</v>
      </c>
    </row>
    <row r="179" spans="1:14" x14ac:dyDescent="0.3">
      <c r="A179" t="s">
        <v>486</v>
      </c>
      <c r="B179" t="s">
        <v>234</v>
      </c>
      <c r="C179" t="s">
        <v>235</v>
      </c>
      <c r="D179" t="s">
        <v>236</v>
      </c>
      <c r="E179" t="s">
        <v>11</v>
      </c>
      <c r="F179" t="s">
        <v>444</v>
      </c>
      <c r="G179" t="s">
        <v>26</v>
      </c>
      <c r="H179" s="2">
        <v>45295</v>
      </c>
      <c r="I179" s="3">
        <v>1265</v>
      </c>
      <c r="J179" s="4" t="str">
        <f>IF(Table1[[#This Row],[Purchase Amount]]&gt;0,"SUCCESSFUL","UNSUCCESSFUL")</f>
        <v>SUCCESSFUL</v>
      </c>
      <c r="K179" s="9">
        <f>Table1[[#This Row],[Purchase Amount]]*0.1</f>
        <v>126.5</v>
      </c>
      <c r="L179" s="5">
        <v>2024</v>
      </c>
      <c r="M179" s="5">
        <f>ROUNDUP(MONTH(Table1[[#This Row],[Date]])/3,0)</f>
        <v>1</v>
      </c>
      <c r="N179" s="5" t="str">
        <f>_xlfn.CONCAT(Table1[[#Headers],[YEAR]],"-","Q",M180)</f>
        <v>YEAR-Q1</v>
      </c>
    </row>
    <row r="180" spans="1:14" x14ac:dyDescent="0.3">
      <c r="A180" t="s">
        <v>487</v>
      </c>
      <c r="B180" t="s">
        <v>218</v>
      </c>
      <c r="C180" t="s">
        <v>219</v>
      </c>
      <c r="D180" t="s">
        <v>220</v>
      </c>
      <c r="E180" t="s">
        <v>24</v>
      </c>
      <c r="F180" t="s">
        <v>83</v>
      </c>
      <c r="G180" t="s">
        <v>6</v>
      </c>
      <c r="H180" s="2">
        <v>45296</v>
      </c>
      <c r="I180" s="3">
        <v>1350</v>
      </c>
      <c r="J180" s="4" t="str">
        <f>IF(Table1[[#This Row],[Purchase Amount]]&gt;0,"SUCCESSFUL","UNSUCCESSFUL")</f>
        <v>SUCCESSFUL</v>
      </c>
      <c r="K180" s="9">
        <f>Table1[[#This Row],[Purchase Amount]]*0.1</f>
        <v>135</v>
      </c>
      <c r="L180" s="5">
        <v>2024</v>
      </c>
      <c r="M180" s="5">
        <f>ROUNDUP(MONTH(Table1[[#This Row],[Date]])/3,0)</f>
        <v>1</v>
      </c>
      <c r="N180" s="5" t="str">
        <f>_xlfn.CONCAT(Table1[[#Headers],[YEAR]],"-","Q",M181)</f>
        <v>YEAR-Q1</v>
      </c>
    </row>
    <row r="181" spans="1:14" x14ac:dyDescent="0.3">
      <c r="A181" t="s">
        <v>488</v>
      </c>
      <c r="B181" t="s">
        <v>489</v>
      </c>
      <c r="C181" t="s">
        <v>490</v>
      </c>
      <c r="D181" t="s">
        <v>491</v>
      </c>
      <c r="E181" t="s">
        <v>135</v>
      </c>
      <c r="F181" t="s">
        <v>136</v>
      </c>
      <c r="G181" t="s">
        <v>13</v>
      </c>
      <c r="H181" s="2">
        <v>45296</v>
      </c>
      <c r="I181" s="3">
        <v>560</v>
      </c>
      <c r="J181" s="4" t="str">
        <f>IF(Table1[[#This Row],[Purchase Amount]]&gt;0,"SUCCESSFUL","UNSUCCESSFUL")</f>
        <v>SUCCESSFUL</v>
      </c>
      <c r="K181" s="9">
        <f>Table1[[#This Row],[Purchase Amount]]*0.1</f>
        <v>56</v>
      </c>
      <c r="L181" s="5">
        <v>2024</v>
      </c>
      <c r="M181" s="5">
        <f>ROUNDUP(MONTH(Table1[[#This Row],[Date]])/3,0)</f>
        <v>1</v>
      </c>
      <c r="N181" s="5" t="str">
        <f>_xlfn.CONCAT(Table1[[#Headers],[YEAR]],"-","Q",M182)</f>
        <v>YEAR-Q1</v>
      </c>
    </row>
    <row r="182" spans="1:14" x14ac:dyDescent="0.3">
      <c r="A182" t="s">
        <v>492</v>
      </c>
      <c r="B182" t="s">
        <v>249</v>
      </c>
      <c r="C182" t="s">
        <v>250</v>
      </c>
      <c r="D182" t="s">
        <v>251</v>
      </c>
      <c r="E182" t="s">
        <v>226</v>
      </c>
      <c r="F182" t="s">
        <v>158</v>
      </c>
      <c r="G182" t="s">
        <v>13</v>
      </c>
      <c r="H182" s="2">
        <v>45297</v>
      </c>
      <c r="I182" s="3"/>
      <c r="J182" s="4" t="str">
        <f>IF(Table1[[#This Row],[Purchase Amount]]&gt;0,"SUCCESSFUL","UNSUCCESSFUL")</f>
        <v>UNSUCCESSFUL</v>
      </c>
      <c r="K182" s="9">
        <f>Table1[[#This Row],[Purchase Amount]]*0.1</f>
        <v>0</v>
      </c>
      <c r="L182" s="5">
        <v>2024</v>
      </c>
      <c r="M182" s="5">
        <f>ROUNDUP(MONTH(Table1[[#This Row],[Date]])/3,0)</f>
        <v>1</v>
      </c>
      <c r="N182" s="5" t="str">
        <f>_xlfn.CONCAT(Table1[[#Headers],[YEAR]],"-","Q",M183)</f>
        <v>YEAR-Q1</v>
      </c>
    </row>
    <row r="183" spans="1:14" x14ac:dyDescent="0.3">
      <c r="A183" t="s">
        <v>493</v>
      </c>
      <c r="B183" t="s">
        <v>196</v>
      </c>
      <c r="C183" t="s">
        <v>197</v>
      </c>
      <c r="D183" t="s">
        <v>198</v>
      </c>
      <c r="E183" t="s">
        <v>18</v>
      </c>
      <c r="F183" t="s">
        <v>25</v>
      </c>
      <c r="G183" t="s">
        <v>6</v>
      </c>
      <c r="H183" s="2">
        <v>45297</v>
      </c>
      <c r="I183" s="3"/>
      <c r="J183" s="4" t="str">
        <f>IF(Table1[[#This Row],[Purchase Amount]]&gt;0,"SUCCESSFUL","UNSUCCESSFUL")</f>
        <v>UNSUCCESSFUL</v>
      </c>
      <c r="K183" s="9">
        <f>Table1[[#This Row],[Purchase Amount]]*0.1</f>
        <v>0</v>
      </c>
      <c r="L183" s="5">
        <v>2024</v>
      </c>
      <c r="M183" s="5">
        <f>ROUNDUP(MONTH(Table1[[#This Row],[Date]])/3,0)</f>
        <v>1</v>
      </c>
      <c r="N183" s="5" t="str">
        <f>_xlfn.CONCAT(Table1[[#Headers],[YEAR]],"-","Q",M184)</f>
        <v>YEAR-Q1</v>
      </c>
    </row>
    <row r="184" spans="1:14" x14ac:dyDescent="0.3">
      <c r="A184" t="s">
        <v>494</v>
      </c>
      <c r="B184" t="s">
        <v>422</v>
      </c>
      <c r="C184" t="s">
        <v>423</v>
      </c>
      <c r="D184" t="s">
        <v>424</v>
      </c>
      <c r="E184" t="s">
        <v>11</v>
      </c>
      <c r="F184" t="s">
        <v>495</v>
      </c>
      <c r="G184" t="s">
        <v>13</v>
      </c>
      <c r="H184" s="2">
        <v>45297</v>
      </c>
      <c r="I184" s="3">
        <v>1040</v>
      </c>
      <c r="J184" s="4" t="str">
        <f>IF(Table1[[#This Row],[Purchase Amount]]&gt;0,"SUCCESSFUL","UNSUCCESSFUL")</f>
        <v>SUCCESSFUL</v>
      </c>
      <c r="K184" s="9">
        <f>Table1[[#This Row],[Purchase Amount]]*0.1</f>
        <v>104</v>
      </c>
      <c r="L184" s="5">
        <v>2024</v>
      </c>
      <c r="M184" s="5">
        <f>ROUNDUP(MONTH(Table1[[#This Row],[Date]])/3,0)</f>
        <v>1</v>
      </c>
      <c r="N184" s="5" t="str">
        <f>_xlfn.CONCAT(Table1[[#Headers],[YEAR]],"-","Q",M185)</f>
        <v>YEAR-Q1</v>
      </c>
    </row>
    <row r="185" spans="1:14" x14ac:dyDescent="0.3">
      <c r="A185" t="s">
        <v>496</v>
      </c>
      <c r="B185" t="s">
        <v>310</v>
      </c>
      <c r="C185" t="s">
        <v>311</v>
      </c>
      <c r="D185" t="s">
        <v>312</v>
      </c>
      <c r="E185" t="s">
        <v>135</v>
      </c>
      <c r="F185" t="s">
        <v>211</v>
      </c>
      <c r="G185" t="s">
        <v>26</v>
      </c>
      <c r="H185" s="2">
        <v>45297</v>
      </c>
      <c r="I185" s="3">
        <v>405</v>
      </c>
      <c r="J185" s="4" t="str">
        <f>IF(Table1[[#This Row],[Purchase Amount]]&gt;0,"SUCCESSFUL","UNSUCCESSFUL")</f>
        <v>SUCCESSFUL</v>
      </c>
      <c r="K185" s="9">
        <f>Table1[[#This Row],[Purchase Amount]]*0.1</f>
        <v>40.5</v>
      </c>
      <c r="L185" s="5">
        <v>2024</v>
      </c>
      <c r="M185" s="5">
        <f>ROUNDUP(MONTH(Table1[[#This Row],[Date]])/3,0)</f>
        <v>1</v>
      </c>
      <c r="N185" s="5" t="str">
        <f>_xlfn.CONCAT(Table1[[#Headers],[YEAR]],"-","Q",M186)</f>
        <v>YEAR-Q1</v>
      </c>
    </row>
    <row r="186" spans="1:14" x14ac:dyDescent="0.3">
      <c r="A186" t="s">
        <v>497</v>
      </c>
      <c r="B186" t="s">
        <v>104</v>
      </c>
      <c r="C186" t="s">
        <v>105</v>
      </c>
      <c r="D186" t="s">
        <v>106</v>
      </c>
      <c r="E186" t="s">
        <v>11</v>
      </c>
      <c r="F186" t="s">
        <v>83</v>
      </c>
      <c r="G186" t="s">
        <v>6</v>
      </c>
      <c r="H186" s="2">
        <v>45297</v>
      </c>
      <c r="I186" s="3">
        <v>1475</v>
      </c>
      <c r="J186" s="4" t="str">
        <f>IF(Table1[[#This Row],[Purchase Amount]]&gt;0,"SUCCESSFUL","UNSUCCESSFUL")</f>
        <v>SUCCESSFUL</v>
      </c>
      <c r="K186" s="9">
        <f>Table1[[#This Row],[Purchase Amount]]*0.1</f>
        <v>147.5</v>
      </c>
      <c r="L186" s="5">
        <v>2024</v>
      </c>
      <c r="M186" s="5">
        <f>ROUNDUP(MONTH(Table1[[#This Row],[Date]])/3,0)</f>
        <v>1</v>
      </c>
      <c r="N186" s="5" t="str">
        <f>_xlfn.CONCAT(Table1[[#Headers],[YEAR]],"-","Q",M187)</f>
        <v>YEAR-Q1</v>
      </c>
    </row>
    <row r="187" spans="1:14" x14ac:dyDescent="0.3">
      <c r="A187" t="s">
        <v>498</v>
      </c>
      <c r="B187" t="s">
        <v>305</v>
      </c>
      <c r="C187" t="s">
        <v>306</v>
      </c>
      <c r="D187" t="s">
        <v>307</v>
      </c>
      <c r="E187" t="s">
        <v>4</v>
      </c>
      <c r="F187" t="s">
        <v>164</v>
      </c>
      <c r="G187" t="s">
        <v>26</v>
      </c>
      <c r="H187" s="2">
        <v>45297</v>
      </c>
      <c r="I187" s="3">
        <v>800</v>
      </c>
      <c r="J187" s="4" t="str">
        <f>IF(Table1[[#This Row],[Purchase Amount]]&gt;0,"SUCCESSFUL","UNSUCCESSFUL")</f>
        <v>SUCCESSFUL</v>
      </c>
      <c r="K187" s="9">
        <f>Table1[[#This Row],[Purchase Amount]]*0.1</f>
        <v>80</v>
      </c>
      <c r="L187" s="5">
        <v>2024</v>
      </c>
      <c r="M187" s="5">
        <f>ROUNDUP(MONTH(Table1[[#This Row],[Date]])/3,0)</f>
        <v>1</v>
      </c>
      <c r="N187" s="5" t="str">
        <f>_xlfn.CONCAT(Table1[[#Headers],[YEAR]],"-","Q",M188)</f>
        <v>YEAR-Q1</v>
      </c>
    </row>
    <row r="188" spans="1:14" x14ac:dyDescent="0.3">
      <c r="A188" t="s">
        <v>499</v>
      </c>
      <c r="B188" t="s">
        <v>207</v>
      </c>
      <c r="C188" t="s">
        <v>208</v>
      </c>
      <c r="D188" t="s">
        <v>209</v>
      </c>
      <c r="E188" t="s">
        <v>210</v>
      </c>
      <c r="F188" t="s">
        <v>68</v>
      </c>
      <c r="G188" t="s">
        <v>6</v>
      </c>
      <c r="H188" s="2">
        <v>45297</v>
      </c>
      <c r="I188" s="3">
        <v>1755</v>
      </c>
      <c r="J188" s="4" t="str">
        <f>IF(Table1[[#This Row],[Purchase Amount]]&gt;0,"SUCCESSFUL","UNSUCCESSFUL")</f>
        <v>SUCCESSFUL</v>
      </c>
      <c r="K188" s="9">
        <f>Table1[[#This Row],[Purchase Amount]]*0.1</f>
        <v>175.5</v>
      </c>
      <c r="L188" s="5">
        <v>2024</v>
      </c>
      <c r="M188" s="5">
        <f>ROUNDUP(MONTH(Table1[[#This Row],[Date]])/3,0)</f>
        <v>1</v>
      </c>
      <c r="N188" s="5" t="str">
        <f>_xlfn.CONCAT(Table1[[#Headers],[YEAR]],"-","Q",M189)</f>
        <v>YEAR-Q1</v>
      </c>
    </row>
    <row r="189" spans="1:14" x14ac:dyDescent="0.3">
      <c r="A189" t="s">
        <v>500</v>
      </c>
      <c r="B189" t="s">
        <v>79</v>
      </c>
      <c r="C189" t="s">
        <v>80</v>
      </c>
      <c r="D189" t="s">
        <v>81</v>
      </c>
      <c r="E189" t="s">
        <v>82</v>
      </c>
      <c r="F189" t="s">
        <v>185</v>
      </c>
      <c r="G189" t="s">
        <v>84</v>
      </c>
      <c r="H189" s="2">
        <v>45297</v>
      </c>
      <c r="I189" s="3">
        <v>705</v>
      </c>
      <c r="J189" s="4" t="str">
        <f>IF(Table1[[#This Row],[Purchase Amount]]&gt;0,"SUCCESSFUL","UNSUCCESSFUL")</f>
        <v>SUCCESSFUL</v>
      </c>
      <c r="K189" s="9">
        <f>Table1[[#This Row],[Purchase Amount]]*0.1</f>
        <v>70.5</v>
      </c>
      <c r="L189" s="5">
        <v>2024</v>
      </c>
      <c r="M189" s="5">
        <f>ROUNDUP(MONTH(Table1[[#This Row],[Date]])/3,0)</f>
        <v>1</v>
      </c>
      <c r="N189" s="5" t="str">
        <f>_xlfn.CONCAT(Table1[[#Headers],[YEAR]],"-","Q",M190)</f>
        <v>YEAR-Q1</v>
      </c>
    </row>
    <row r="190" spans="1:14" x14ac:dyDescent="0.3">
      <c r="A190" t="s">
        <v>501</v>
      </c>
      <c r="B190" t="s">
        <v>374</v>
      </c>
      <c r="C190" t="s">
        <v>375</v>
      </c>
      <c r="D190" t="s">
        <v>376</v>
      </c>
      <c r="E190" t="s">
        <v>24</v>
      </c>
      <c r="F190" t="s">
        <v>502</v>
      </c>
      <c r="G190" t="s">
        <v>84</v>
      </c>
      <c r="H190" s="2">
        <v>45297</v>
      </c>
      <c r="I190" s="3">
        <v>190</v>
      </c>
      <c r="J190" s="4" t="str">
        <f>IF(Table1[[#This Row],[Purchase Amount]]&gt;0,"SUCCESSFUL","UNSUCCESSFUL")</f>
        <v>SUCCESSFUL</v>
      </c>
      <c r="K190" s="9">
        <f>Table1[[#This Row],[Purchase Amount]]*0.1</f>
        <v>19</v>
      </c>
      <c r="L190" s="5">
        <v>2024</v>
      </c>
      <c r="M190" s="5">
        <f>ROUNDUP(MONTH(Table1[[#This Row],[Date]])/3,0)</f>
        <v>1</v>
      </c>
      <c r="N190" s="5" t="str">
        <f>_xlfn.CONCAT(Table1[[#Headers],[YEAR]],"-","Q",M191)</f>
        <v>YEAR-Q1</v>
      </c>
    </row>
    <row r="191" spans="1:14" x14ac:dyDescent="0.3">
      <c r="A191" t="s">
        <v>503</v>
      </c>
      <c r="B191" t="s">
        <v>234</v>
      </c>
      <c r="C191" t="s">
        <v>235</v>
      </c>
      <c r="D191" t="s">
        <v>236</v>
      </c>
      <c r="E191" t="s">
        <v>11</v>
      </c>
      <c r="F191" t="s">
        <v>102</v>
      </c>
      <c r="G191" t="s">
        <v>13</v>
      </c>
      <c r="H191" s="2">
        <v>45297</v>
      </c>
      <c r="I191" s="3">
        <v>965</v>
      </c>
      <c r="J191" s="4" t="str">
        <f>IF(Table1[[#This Row],[Purchase Amount]]&gt;0,"SUCCESSFUL","UNSUCCESSFUL")</f>
        <v>SUCCESSFUL</v>
      </c>
      <c r="K191" s="9">
        <f>Table1[[#This Row],[Purchase Amount]]*0.1</f>
        <v>96.5</v>
      </c>
      <c r="L191" s="5">
        <v>2024</v>
      </c>
      <c r="M191" s="5">
        <f>ROUNDUP(MONTH(Table1[[#This Row],[Date]])/3,0)</f>
        <v>1</v>
      </c>
      <c r="N191" s="5" t="str">
        <f>_xlfn.CONCAT(Table1[[#Headers],[YEAR]],"-","Q",M192)</f>
        <v>YEAR-Q1</v>
      </c>
    </row>
    <row r="192" spans="1:14" x14ac:dyDescent="0.3">
      <c r="A192" t="s">
        <v>504</v>
      </c>
      <c r="B192" t="s">
        <v>410</v>
      </c>
      <c r="C192" t="s">
        <v>411</v>
      </c>
      <c r="D192" t="s">
        <v>412</v>
      </c>
      <c r="E192" t="s">
        <v>4</v>
      </c>
      <c r="F192" t="s">
        <v>146</v>
      </c>
      <c r="G192" t="s">
        <v>6</v>
      </c>
      <c r="H192" s="2">
        <v>45298</v>
      </c>
      <c r="I192" s="3">
        <v>1360</v>
      </c>
      <c r="J192" s="4" t="str">
        <f>IF(Table1[[#This Row],[Purchase Amount]]&gt;0,"SUCCESSFUL","UNSUCCESSFUL")</f>
        <v>SUCCESSFUL</v>
      </c>
      <c r="K192" s="9">
        <f>Table1[[#This Row],[Purchase Amount]]*0.1</f>
        <v>136</v>
      </c>
      <c r="L192" s="5">
        <v>2024</v>
      </c>
      <c r="M192" s="5">
        <f>ROUNDUP(MONTH(Table1[[#This Row],[Date]])/3,0)</f>
        <v>1</v>
      </c>
      <c r="N192" s="5" t="str">
        <f>_xlfn.CONCAT(Table1[[#Headers],[YEAR]],"-","Q",M193)</f>
        <v>YEAR-Q1</v>
      </c>
    </row>
    <row r="193" spans="1:14" x14ac:dyDescent="0.3">
      <c r="A193" t="s">
        <v>505</v>
      </c>
      <c r="B193" t="s">
        <v>218</v>
      </c>
      <c r="C193" t="s">
        <v>219</v>
      </c>
      <c r="D193" t="s">
        <v>220</v>
      </c>
      <c r="E193" t="s">
        <v>24</v>
      </c>
      <c r="F193" t="s">
        <v>146</v>
      </c>
      <c r="G193" t="s">
        <v>6</v>
      </c>
      <c r="H193" s="2">
        <v>45298</v>
      </c>
      <c r="I193" s="3">
        <v>605</v>
      </c>
      <c r="J193" s="4" t="str">
        <f>IF(Table1[[#This Row],[Purchase Amount]]&gt;0,"SUCCESSFUL","UNSUCCESSFUL")</f>
        <v>SUCCESSFUL</v>
      </c>
      <c r="K193" s="9">
        <f>Table1[[#This Row],[Purchase Amount]]*0.1</f>
        <v>60.5</v>
      </c>
      <c r="L193" s="5">
        <v>2024</v>
      </c>
      <c r="M193" s="5">
        <f>ROUNDUP(MONTH(Table1[[#This Row],[Date]])/3,0)</f>
        <v>1</v>
      </c>
      <c r="N193" s="5" t="str">
        <f>_xlfn.CONCAT(Table1[[#Headers],[YEAR]],"-","Q",M194)</f>
        <v>YEAR-Q1</v>
      </c>
    </row>
    <row r="194" spans="1:14" x14ac:dyDescent="0.3">
      <c r="A194" t="s">
        <v>506</v>
      </c>
      <c r="B194" t="s">
        <v>258</v>
      </c>
      <c r="C194" t="s">
        <v>259</v>
      </c>
      <c r="D194" t="s">
        <v>260</v>
      </c>
      <c r="E194" t="s">
        <v>24</v>
      </c>
      <c r="F194" t="s">
        <v>57</v>
      </c>
      <c r="G194" t="s">
        <v>6</v>
      </c>
      <c r="H194" s="2">
        <v>45298</v>
      </c>
      <c r="I194" s="3">
        <v>540</v>
      </c>
      <c r="J194" s="4" t="str">
        <f>IF(Table1[[#This Row],[Purchase Amount]]&gt;0,"SUCCESSFUL","UNSUCCESSFUL")</f>
        <v>SUCCESSFUL</v>
      </c>
      <c r="K194" s="9">
        <f>Table1[[#This Row],[Purchase Amount]]*0.1</f>
        <v>54</v>
      </c>
      <c r="L194" s="5">
        <v>2024</v>
      </c>
      <c r="M194" s="5">
        <f>ROUNDUP(MONTH(Table1[[#This Row],[Date]])/3,0)</f>
        <v>1</v>
      </c>
      <c r="N194" s="5" t="str">
        <f>_xlfn.CONCAT(Table1[[#Headers],[YEAR]],"-","Q",M195)</f>
        <v>YEAR-Q1</v>
      </c>
    </row>
    <row r="195" spans="1:14" x14ac:dyDescent="0.3">
      <c r="A195" t="s">
        <v>507</v>
      </c>
      <c r="B195" t="s">
        <v>148</v>
      </c>
      <c r="C195" t="s">
        <v>149</v>
      </c>
      <c r="D195" t="s">
        <v>150</v>
      </c>
      <c r="E195" t="s">
        <v>135</v>
      </c>
      <c r="F195" t="s">
        <v>256</v>
      </c>
      <c r="G195" t="s">
        <v>13</v>
      </c>
      <c r="H195" s="2">
        <v>45299</v>
      </c>
      <c r="I195" s="3">
        <v>355</v>
      </c>
      <c r="J195" s="4" t="str">
        <f>IF(Table1[[#This Row],[Purchase Amount]]&gt;0,"SUCCESSFUL","UNSUCCESSFUL")</f>
        <v>SUCCESSFUL</v>
      </c>
      <c r="K195" s="9">
        <f>Table1[[#This Row],[Purchase Amount]]*0.1</f>
        <v>35.5</v>
      </c>
      <c r="L195" s="5">
        <v>2024</v>
      </c>
      <c r="M195" s="5">
        <f>ROUNDUP(MONTH(Table1[[#This Row],[Date]])/3,0)</f>
        <v>1</v>
      </c>
      <c r="N195" s="5" t="str">
        <f>_xlfn.CONCAT(Table1[[#Headers],[YEAR]],"-","Q",M196)</f>
        <v>YEAR-Q1</v>
      </c>
    </row>
    <row r="196" spans="1:14" x14ac:dyDescent="0.3">
      <c r="A196" t="s">
        <v>508</v>
      </c>
      <c r="B196" t="s">
        <v>379</v>
      </c>
      <c r="C196" t="s">
        <v>380</v>
      </c>
      <c r="D196" t="s">
        <v>381</v>
      </c>
      <c r="E196" t="s">
        <v>101</v>
      </c>
      <c r="F196" t="s">
        <v>302</v>
      </c>
      <c r="G196" t="s">
        <v>6</v>
      </c>
      <c r="H196" s="2">
        <v>45299</v>
      </c>
      <c r="I196" s="3">
        <v>860</v>
      </c>
      <c r="J196" s="4" t="str">
        <f>IF(Table1[[#This Row],[Purchase Amount]]&gt;0,"SUCCESSFUL","UNSUCCESSFUL")</f>
        <v>SUCCESSFUL</v>
      </c>
      <c r="K196" s="9">
        <f>Table1[[#This Row],[Purchase Amount]]*0.1</f>
        <v>86</v>
      </c>
      <c r="L196" s="5">
        <v>2024</v>
      </c>
      <c r="M196" s="5">
        <f>ROUNDUP(MONTH(Table1[[#This Row],[Date]])/3,0)</f>
        <v>1</v>
      </c>
      <c r="N196" s="5" t="str">
        <f>_xlfn.CONCAT(Table1[[#Headers],[YEAR]],"-","Q",M197)</f>
        <v>YEAR-Q1</v>
      </c>
    </row>
    <row r="197" spans="1:14" x14ac:dyDescent="0.3">
      <c r="A197" t="s">
        <v>509</v>
      </c>
      <c r="B197" t="s">
        <v>59</v>
      </c>
      <c r="C197" t="s">
        <v>60</v>
      </c>
      <c r="D197" t="s">
        <v>61</v>
      </c>
      <c r="E197" t="s">
        <v>62</v>
      </c>
      <c r="F197" t="s">
        <v>440</v>
      </c>
      <c r="G197" t="s">
        <v>6</v>
      </c>
      <c r="H197" s="2">
        <v>45300</v>
      </c>
      <c r="I197" s="3"/>
      <c r="J197" s="4" t="str">
        <f>IF(Table1[[#This Row],[Purchase Amount]]&gt;0,"SUCCESSFUL","UNSUCCESSFUL")</f>
        <v>UNSUCCESSFUL</v>
      </c>
      <c r="K197" s="9">
        <f>Table1[[#This Row],[Purchase Amount]]*0.1</f>
        <v>0</v>
      </c>
      <c r="L197" s="5">
        <v>2024</v>
      </c>
      <c r="M197" s="5">
        <f>ROUNDUP(MONTH(Table1[[#This Row],[Date]])/3,0)</f>
        <v>1</v>
      </c>
      <c r="N197" s="5" t="str">
        <f>_xlfn.CONCAT(Table1[[#Headers],[YEAR]],"-","Q",M198)</f>
        <v>YEAR-Q1</v>
      </c>
    </row>
    <row r="198" spans="1:14" x14ac:dyDescent="0.3">
      <c r="A198" t="s">
        <v>510</v>
      </c>
      <c r="B198" t="s">
        <v>104</v>
      </c>
      <c r="C198" t="s">
        <v>105</v>
      </c>
      <c r="D198" t="s">
        <v>106</v>
      </c>
      <c r="E198" t="s">
        <v>11</v>
      </c>
      <c r="F198" t="s">
        <v>185</v>
      </c>
      <c r="G198" t="s">
        <v>13</v>
      </c>
      <c r="H198" s="2">
        <v>45300</v>
      </c>
      <c r="I198" s="3"/>
      <c r="J198" s="4" t="str">
        <f>IF(Table1[[#This Row],[Purchase Amount]]&gt;0,"SUCCESSFUL","UNSUCCESSFUL")</f>
        <v>UNSUCCESSFUL</v>
      </c>
      <c r="K198" s="9">
        <f>Table1[[#This Row],[Purchase Amount]]*0.1</f>
        <v>0</v>
      </c>
      <c r="L198" s="5">
        <v>2024</v>
      </c>
      <c r="M198" s="5">
        <f>ROUNDUP(MONTH(Table1[[#This Row],[Date]])/3,0)</f>
        <v>1</v>
      </c>
      <c r="N198" s="5" t="str">
        <f>_xlfn.CONCAT(Table1[[#Headers],[YEAR]],"-","Q",M199)</f>
        <v>YEAR-Q1</v>
      </c>
    </row>
    <row r="199" spans="1:14" x14ac:dyDescent="0.3">
      <c r="A199" t="s">
        <v>511</v>
      </c>
      <c r="B199" t="s">
        <v>489</v>
      </c>
      <c r="C199" t="s">
        <v>490</v>
      </c>
      <c r="D199" t="s">
        <v>491</v>
      </c>
      <c r="E199" t="s">
        <v>135</v>
      </c>
      <c r="F199" t="s">
        <v>25</v>
      </c>
      <c r="G199" t="s">
        <v>6</v>
      </c>
      <c r="H199" s="2">
        <v>45300</v>
      </c>
      <c r="I199" s="3">
        <v>435</v>
      </c>
      <c r="J199" s="4" t="str">
        <f>IF(Table1[[#This Row],[Purchase Amount]]&gt;0,"SUCCESSFUL","UNSUCCESSFUL")</f>
        <v>SUCCESSFUL</v>
      </c>
      <c r="K199" s="9">
        <f>Table1[[#This Row],[Purchase Amount]]*0.1</f>
        <v>43.5</v>
      </c>
      <c r="L199" s="5">
        <v>2024</v>
      </c>
      <c r="M199" s="5">
        <f>ROUNDUP(MONTH(Table1[[#This Row],[Date]])/3,0)</f>
        <v>1</v>
      </c>
      <c r="N199" s="5" t="str">
        <f>_xlfn.CONCAT(Table1[[#Headers],[YEAR]],"-","Q",M200)</f>
        <v>YEAR-Q1</v>
      </c>
    </row>
    <row r="200" spans="1:14" x14ac:dyDescent="0.3">
      <c r="A200" t="s">
        <v>512</v>
      </c>
      <c r="B200" t="s">
        <v>262</v>
      </c>
      <c r="C200" t="s">
        <v>263</v>
      </c>
      <c r="D200" t="s">
        <v>264</v>
      </c>
      <c r="E200" t="s">
        <v>265</v>
      </c>
      <c r="F200" t="s">
        <v>63</v>
      </c>
      <c r="G200" t="s">
        <v>13</v>
      </c>
      <c r="H200" s="2">
        <v>45300</v>
      </c>
      <c r="I200" s="3">
        <v>2125</v>
      </c>
      <c r="J200" s="4" t="str">
        <f>IF(Table1[[#This Row],[Purchase Amount]]&gt;0,"SUCCESSFUL","UNSUCCESSFUL")</f>
        <v>SUCCESSFUL</v>
      </c>
      <c r="K200" s="9">
        <f>Table1[[#This Row],[Purchase Amount]]*0.1</f>
        <v>212.5</v>
      </c>
      <c r="L200" s="5">
        <v>2024</v>
      </c>
      <c r="M200" s="5">
        <f>ROUNDUP(MONTH(Table1[[#This Row],[Date]])/3,0)</f>
        <v>1</v>
      </c>
      <c r="N200" s="5" t="str">
        <f>_xlfn.CONCAT(Table1[[#Headers],[YEAR]],"-","Q",M201)</f>
        <v>YEAR-Q1</v>
      </c>
    </row>
    <row r="201" spans="1:14" x14ac:dyDescent="0.3">
      <c r="A201" t="s">
        <v>513</v>
      </c>
      <c r="B201" t="s">
        <v>155</v>
      </c>
      <c r="C201" t="s">
        <v>156</v>
      </c>
      <c r="D201" t="s">
        <v>157</v>
      </c>
      <c r="E201" t="s">
        <v>82</v>
      </c>
      <c r="F201" t="s">
        <v>440</v>
      </c>
      <c r="G201" t="s">
        <v>26</v>
      </c>
      <c r="H201" s="2">
        <v>45301</v>
      </c>
      <c r="I201" s="3">
        <v>400</v>
      </c>
      <c r="J201" s="4" t="str">
        <f>IF(Table1[[#This Row],[Purchase Amount]]&gt;0,"SUCCESSFUL","UNSUCCESSFUL")</f>
        <v>SUCCESSFUL</v>
      </c>
      <c r="K201" s="9">
        <f>Table1[[#This Row],[Purchase Amount]]*0.1</f>
        <v>40</v>
      </c>
      <c r="L201" s="5">
        <v>2024</v>
      </c>
      <c r="M201" s="5">
        <f>ROUNDUP(MONTH(Table1[[#This Row],[Date]])/3,0)</f>
        <v>1</v>
      </c>
      <c r="N201" s="5" t="str">
        <f>_xlfn.CONCAT(Table1[[#Headers],[YEAR]],"-","Q",M202)</f>
        <v>YEAR-Q1</v>
      </c>
    </row>
    <row r="202" spans="1:14" x14ac:dyDescent="0.3">
      <c r="A202" t="s">
        <v>514</v>
      </c>
      <c r="B202" t="s">
        <v>8</v>
      </c>
      <c r="C202" t="s">
        <v>9</v>
      </c>
      <c r="D202" t="s">
        <v>10</v>
      </c>
      <c r="E202" t="s">
        <v>11</v>
      </c>
      <c r="F202" t="s">
        <v>63</v>
      </c>
      <c r="G202" t="s">
        <v>6</v>
      </c>
      <c r="H202" s="2">
        <v>45301</v>
      </c>
      <c r="I202" s="3">
        <v>1490</v>
      </c>
      <c r="J202" s="4" t="str">
        <f>IF(Table1[[#This Row],[Purchase Amount]]&gt;0,"SUCCESSFUL","UNSUCCESSFUL")</f>
        <v>SUCCESSFUL</v>
      </c>
      <c r="K202" s="9">
        <f>Table1[[#This Row],[Purchase Amount]]*0.1</f>
        <v>149</v>
      </c>
      <c r="L202" s="5">
        <v>2024</v>
      </c>
      <c r="M202" s="5">
        <f>ROUNDUP(MONTH(Table1[[#This Row],[Date]])/3,0)</f>
        <v>1</v>
      </c>
      <c r="N202" s="5" t="str">
        <f>_xlfn.CONCAT(Table1[[#Headers],[YEAR]],"-","Q",M203)</f>
        <v>YEAR-Q1</v>
      </c>
    </row>
    <row r="203" spans="1:14" x14ac:dyDescent="0.3">
      <c r="A203" t="s">
        <v>515</v>
      </c>
      <c r="B203" t="s">
        <v>374</v>
      </c>
      <c r="C203" t="s">
        <v>375</v>
      </c>
      <c r="D203" t="s">
        <v>376</v>
      </c>
      <c r="E203" t="s">
        <v>24</v>
      </c>
      <c r="F203" t="s">
        <v>96</v>
      </c>
      <c r="G203" t="s">
        <v>6</v>
      </c>
      <c r="H203" s="2">
        <v>45302</v>
      </c>
      <c r="I203" s="3"/>
      <c r="J203" s="4" t="str">
        <f>IF(Table1[[#This Row],[Purchase Amount]]&gt;0,"SUCCESSFUL","UNSUCCESSFUL")</f>
        <v>UNSUCCESSFUL</v>
      </c>
      <c r="K203" s="9">
        <f>Table1[[#This Row],[Purchase Amount]]*0.1</f>
        <v>0</v>
      </c>
      <c r="L203" s="5">
        <v>2024</v>
      </c>
      <c r="M203" s="5">
        <f>ROUNDUP(MONTH(Table1[[#This Row],[Date]])/3,0)</f>
        <v>1</v>
      </c>
      <c r="N203" s="5" t="str">
        <f>_xlfn.CONCAT(Table1[[#Headers],[YEAR]],"-","Q",M204)</f>
        <v>YEAR-Q1</v>
      </c>
    </row>
    <row r="204" spans="1:14" x14ac:dyDescent="0.3">
      <c r="A204" t="s">
        <v>516</v>
      </c>
      <c r="B204" t="s">
        <v>15</v>
      </c>
      <c r="C204" t="s">
        <v>16</v>
      </c>
      <c r="D204" t="s">
        <v>17</v>
      </c>
      <c r="E204" t="s">
        <v>18</v>
      </c>
      <c r="F204" t="s">
        <v>122</v>
      </c>
      <c r="G204" t="s">
        <v>13</v>
      </c>
      <c r="H204" s="2">
        <v>45302</v>
      </c>
      <c r="I204" s="3">
        <v>1045</v>
      </c>
      <c r="J204" s="4" t="str">
        <f>IF(Table1[[#This Row],[Purchase Amount]]&gt;0,"SUCCESSFUL","UNSUCCESSFUL")</f>
        <v>SUCCESSFUL</v>
      </c>
      <c r="K204" s="9">
        <f>Table1[[#This Row],[Purchase Amount]]*0.1</f>
        <v>104.5</v>
      </c>
      <c r="L204" s="5">
        <v>2024</v>
      </c>
      <c r="M204" s="5">
        <f>ROUNDUP(MONTH(Table1[[#This Row],[Date]])/3,0)</f>
        <v>1</v>
      </c>
      <c r="N204" s="5" t="str">
        <f>_xlfn.CONCAT(Table1[[#Headers],[YEAR]],"-","Q",M205)</f>
        <v>YEAR-Q1</v>
      </c>
    </row>
    <row r="205" spans="1:14" x14ac:dyDescent="0.3">
      <c r="A205" t="s">
        <v>517</v>
      </c>
      <c r="B205" t="s">
        <v>118</v>
      </c>
      <c r="C205" t="s">
        <v>119</v>
      </c>
      <c r="D205" t="s">
        <v>120</v>
      </c>
      <c r="E205" t="s">
        <v>41</v>
      </c>
      <c r="F205" t="s">
        <v>116</v>
      </c>
      <c r="G205" t="s">
        <v>26</v>
      </c>
      <c r="H205" s="2">
        <v>45302</v>
      </c>
      <c r="I205" s="3">
        <v>575</v>
      </c>
      <c r="J205" s="4" t="str">
        <f>IF(Table1[[#This Row],[Purchase Amount]]&gt;0,"SUCCESSFUL","UNSUCCESSFUL")</f>
        <v>SUCCESSFUL</v>
      </c>
      <c r="K205" s="9">
        <f>Table1[[#This Row],[Purchase Amount]]*0.1</f>
        <v>57.5</v>
      </c>
      <c r="L205" s="5">
        <v>2024</v>
      </c>
      <c r="M205" s="5">
        <f>ROUNDUP(MONTH(Table1[[#This Row],[Date]])/3,0)</f>
        <v>1</v>
      </c>
      <c r="N205" s="5" t="str">
        <f>_xlfn.CONCAT(Table1[[#Headers],[YEAR]],"-","Q",M206)</f>
        <v>YEAR-Q1</v>
      </c>
    </row>
    <row r="206" spans="1:14" x14ac:dyDescent="0.3">
      <c r="A206" t="s">
        <v>518</v>
      </c>
      <c r="B206" t="s">
        <v>173</v>
      </c>
      <c r="C206" t="s">
        <v>174</v>
      </c>
      <c r="D206" t="s">
        <v>175</v>
      </c>
      <c r="E206" t="s">
        <v>11</v>
      </c>
      <c r="F206" t="s">
        <v>340</v>
      </c>
      <c r="G206" t="s">
        <v>6</v>
      </c>
      <c r="H206" s="2">
        <v>45302</v>
      </c>
      <c r="I206" s="3">
        <v>525</v>
      </c>
      <c r="J206" s="4" t="str">
        <f>IF(Table1[[#This Row],[Purchase Amount]]&gt;0,"SUCCESSFUL","UNSUCCESSFUL")</f>
        <v>SUCCESSFUL</v>
      </c>
      <c r="K206" s="9">
        <f>Table1[[#This Row],[Purchase Amount]]*0.1</f>
        <v>52.5</v>
      </c>
      <c r="L206" s="5">
        <v>2024</v>
      </c>
      <c r="M206" s="5">
        <f>ROUNDUP(MONTH(Table1[[#This Row],[Date]])/3,0)</f>
        <v>1</v>
      </c>
      <c r="N206" s="5" t="str">
        <f>_xlfn.CONCAT(Table1[[#Headers],[YEAR]],"-","Q",M207)</f>
        <v>YEAR-Q1</v>
      </c>
    </row>
    <row r="207" spans="1:14" x14ac:dyDescent="0.3">
      <c r="A207" t="s">
        <v>519</v>
      </c>
      <c r="B207" t="s">
        <v>54</v>
      </c>
      <c r="C207" t="s">
        <v>55</v>
      </c>
      <c r="D207" t="s">
        <v>56</v>
      </c>
      <c r="E207" t="s">
        <v>18</v>
      </c>
      <c r="F207" t="s">
        <v>5</v>
      </c>
      <c r="G207" t="s">
        <v>26</v>
      </c>
      <c r="H207" s="2">
        <v>45303</v>
      </c>
      <c r="I207" s="3"/>
      <c r="J207" s="4" t="str">
        <f>IF(Table1[[#This Row],[Purchase Amount]]&gt;0,"SUCCESSFUL","UNSUCCESSFUL")</f>
        <v>UNSUCCESSFUL</v>
      </c>
      <c r="K207" s="9">
        <f>Table1[[#This Row],[Purchase Amount]]*0.1</f>
        <v>0</v>
      </c>
      <c r="L207" s="5">
        <v>2024</v>
      </c>
      <c r="M207" s="5">
        <f>ROUNDUP(MONTH(Table1[[#This Row],[Date]])/3,0)</f>
        <v>1</v>
      </c>
      <c r="N207" s="5" t="str">
        <f>_xlfn.CONCAT(Table1[[#Headers],[YEAR]],"-","Q",M208)</f>
        <v>YEAR-Q1</v>
      </c>
    </row>
    <row r="208" spans="1:14" x14ac:dyDescent="0.3">
      <c r="A208" t="s">
        <v>520</v>
      </c>
      <c r="B208" t="s">
        <v>305</v>
      </c>
      <c r="C208" t="s">
        <v>306</v>
      </c>
      <c r="D208" t="s">
        <v>307</v>
      </c>
      <c r="E208" t="s">
        <v>4</v>
      </c>
      <c r="F208" t="s">
        <v>166</v>
      </c>
      <c r="G208" t="s">
        <v>13</v>
      </c>
      <c r="H208" s="2">
        <v>45303</v>
      </c>
      <c r="I208" s="3"/>
      <c r="J208" s="4" t="str">
        <f>IF(Table1[[#This Row],[Purchase Amount]]&gt;0,"SUCCESSFUL","UNSUCCESSFUL")</f>
        <v>UNSUCCESSFUL</v>
      </c>
      <c r="K208" s="9">
        <f>Table1[[#This Row],[Purchase Amount]]*0.1</f>
        <v>0</v>
      </c>
      <c r="L208" s="5">
        <v>2024</v>
      </c>
      <c r="M208" s="5">
        <f>ROUNDUP(MONTH(Table1[[#This Row],[Date]])/3,0)</f>
        <v>1</v>
      </c>
      <c r="N208" s="5" t="str">
        <f>_xlfn.CONCAT(Table1[[#Headers],[YEAR]],"-","Q",M209)</f>
        <v>YEAR-Q1</v>
      </c>
    </row>
    <row r="209" spans="1:14" x14ac:dyDescent="0.3">
      <c r="A209" t="s">
        <v>521</v>
      </c>
      <c r="B209" t="s">
        <v>268</v>
      </c>
      <c r="C209" t="s">
        <v>269</v>
      </c>
      <c r="D209" t="s">
        <v>270</v>
      </c>
      <c r="E209" t="s">
        <v>41</v>
      </c>
      <c r="F209" t="s">
        <v>474</v>
      </c>
      <c r="G209" t="s">
        <v>26</v>
      </c>
      <c r="H209" s="2">
        <v>45303</v>
      </c>
      <c r="I209" s="3">
        <v>1365</v>
      </c>
      <c r="J209" s="4" t="str">
        <f>IF(Table1[[#This Row],[Purchase Amount]]&gt;0,"SUCCESSFUL","UNSUCCESSFUL")</f>
        <v>SUCCESSFUL</v>
      </c>
      <c r="K209" s="9">
        <f>Table1[[#This Row],[Purchase Amount]]*0.1</f>
        <v>136.5</v>
      </c>
      <c r="L209" s="5">
        <v>2024</v>
      </c>
      <c r="M209" s="5">
        <f>ROUNDUP(MONTH(Table1[[#This Row],[Date]])/3,0)</f>
        <v>1</v>
      </c>
      <c r="N209" s="5" t="str">
        <f>_xlfn.CONCAT(Table1[[#Headers],[YEAR]],"-","Q",M210)</f>
        <v>YEAR-Q1</v>
      </c>
    </row>
    <row r="210" spans="1:14" x14ac:dyDescent="0.3">
      <c r="A210" t="s">
        <v>522</v>
      </c>
      <c r="B210" t="s">
        <v>59</v>
      </c>
      <c r="C210" t="s">
        <v>60</v>
      </c>
      <c r="D210" t="s">
        <v>61</v>
      </c>
      <c r="E210" t="s">
        <v>62</v>
      </c>
      <c r="F210" t="s">
        <v>25</v>
      </c>
      <c r="G210" t="s">
        <v>13</v>
      </c>
      <c r="H210" s="2">
        <v>45303</v>
      </c>
      <c r="I210" s="3">
        <v>135</v>
      </c>
      <c r="J210" s="4" t="str">
        <f>IF(Table1[[#This Row],[Purchase Amount]]&gt;0,"SUCCESSFUL","UNSUCCESSFUL")</f>
        <v>SUCCESSFUL</v>
      </c>
      <c r="K210" s="9">
        <f>Table1[[#This Row],[Purchase Amount]]*0.1</f>
        <v>13.5</v>
      </c>
      <c r="L210" s="5">
        <v>2024</v>
      </c>
      <c r="M210" s="5">
        <f>ROUNDUP(MONTH(Table1[[#This Row],[Date]])/3,0)</f>
        <v>1</v>
      </c>
      <c r="N210" s="5" t="str">
        <f>_xlfn.CONCAT(Table1[[#Headers],[YEAR]],"-","Q",M211)</f>
        <v>YEAR-Q1</v>
      </c>
    </row>
    <row r="211" spans="1:14" x14ac:dyDescent="0.3">
      <c r="A211" t="s">
        <v>523</v>
      </c>
      <c r="B211" t="s">
        <v>390</v>
      </c>
      <c r="C211" t="s">
        <v>391</v>
      </c>
      <c r="D211" t="s">
        <v>392</v>
      </c>
      <c r="E211" t="s">
        <v>62</v>
      </c>
      <c r="F211" t="s">
        <v>297</v>
      </c>
      <c r="G211" t="s">
        <v>13</v>
      </c>
      <c r="H211" s="2">
        <v>45303</v>
      </c>
      <c r="I211" s="3">
        <v>655</v>
      </c>
      <c r="J211" s="4" t="str">
        <f>IF(Table1[[#This Row],[Purchase Amount]]&gt;0,"SUCCESSFUL","UNSUCCESSFUL")</f>
        <v>SUCCESSFUL</v>
      </c>
      <c r="K211" s="9">
        <f>Table1[[#This Row],[Purchase Amount]]*0.1</f>
        <v>65.5</v>
      </c>
      <c r="L211" s="5">
        <v>2024</v>
      </c>
      <c r="M211" s="5">
        <f>ROUNDUP(MONTH(Table1[[#This Row],[Date]])/3,0)</f>
        <v>1</v>
      </c>
      <c r="N211" s="5" t="str">
        <f>_xlfn.CONCAT(Table1[[#Headers],[YEAR]],"-","Q",M212)</f>
        <v>YEAR-Q1</v>
      </c>
    </row>
    <row r="212" spans="1:14" x14ac:dyDescent="0.3">
      <c r="A212" t="s">
        <v>524</v>
      </c>
      <c r="B212" t="s">
        <v>276</v>
      </c>
      <c r="C212" t="s">
        <v>277</v>
      </c>
      <c r="D212" t="s">
        <v>278</v>
      </c>
      <c r="E212" t="s">
        <v>101</v>
      </c>
      <c r="F212" t="s">
        <v>232</v>
      </c>
      <c r="G212" t="s">
        <v>6</v>
      </c>
      <c r="H212" s="2">
        <v>45304</v>
      </c>
      <c r="I212" s="3"/>
      <c r="J212" s="4" t="str">
        <f>IF(Table1[[#This Row],[Purchase Amount]]&gt;0,"SUCCESSFUL","UNSUCCESSFUL")</f>
        <v>UNSUCCESSFUL</v>
      </c>
      <c r="K212" s="9">
        <f>Table1[[#This Row],[Purchase Amount]]*0.1</f>
        <v>0</v>
      </c>
      <c r="L212" s="5">
        <v>2024</v>
      </c>
      <c r="M212" s="5">
        <f>ROUNDUP(MONTH(Table1[[#This Row],[Date]])/3,0)</f>
        <v>1</v>
      </c>
      <c r="N212" s="5" t="str">
        <f>_xlfn.CONCAT(Table1[[#Headers],[YEAR]],"-","Q",M213)</f>
        <v>YEAR-Q1</v>
      </c>
    </row>
    <row r="213" spans="1:14" x14ac:dyDescent="0.3">
      <c r="A213" t="s">
        <v>525</v>
      </c>
      <c r="B213" t="s">
        <v>433</v>
      </c>
      <c r="C213" t="s">
        <v>434</v>
      </c>
      <c r="D213" t="s">
        <v>435</v>
      </c>
      <c r="E213" t="s">
        <v>265</v>
      </c>
      <c r="F213" t="s">
        <v>164</v>
      </c>
      <c r="G213" t="s">
        <v>6</v>
      </c>
      <c r="H213" s="2">
        <v>45304</v>
      </c>
      <c r="I213" s="3">
        <v>785</v>
      </c>
      <c r="J213" s="4" t="str">
        <f>IF(Table1[[#This Row],[Purchase Amount]]&gt;0,"SUCCESSFUL","UNSUCCESSFUL")</f>
        <v>SUCCESSFUL</v>
      </c>
      <c r="K213" s="9">
        <f>Table1[[#This Row],[Purchase Amount]]*0.1</f>
        <v>78.5</v>
      </c>
      <c r="L213" s="5">
        <v>2024</v>
      </c>
      <c r="M213" s="5">
        <f>ROUNDUP(MONTH(Table1[[#This Row],[Date]])/3,0)</f>
        <v>1</v>
      </c>
      <c r="N213" s="5" t="str">
        <f>_xlfn.CONCAT(Table1[[#Headers],[YEAR]],"-","Q",M214)</f>
        <v>YEAR-Q1</v>
      </c>
    </row>
    <row r="214" spans="1:14" x14ac:dyDescent="0.3">
      <c r="A214" t="s">
        <v>526</v>
      </c>
      <c r="B214" t="s">
        <v>75</v>
      </c>
      <c r="C214" t="s">
        <v>76</v>
      </c>
      <c r="D214" t="s">
        <v>77</v>
      </c>
      <c r="E214" t="s">
        <v>41</v>
      </c>
      <c r="F214" t="s">
        <v>83</v>
      </c>
      <c r="G214" t="s">
        <v>13</v>
      </c>
      <c r="H214" s="2">
        <v>45304</v>
      </c>
      <c r="I214" s="3">
        <v>75</v>
      </c>
      <c r="J214" s="4" t="str">
        <f>IF(Table1[[#This Row],[Purchase Amount]]&gt;0,"SUCCESSFUL","UNSUCCESSFUL")</f>
        <v>SUCCESSFUL</v>
      </c>
      <c r="K214" s="9">
        <f>Table1[[#This Row],[Purchase Amount]]*0.1</f>
        <v>7.5</v>
      </c>
      <c r="L214" s="5">
        <v>2024</v>
      </c>
      <c r="M214" s="5">
        <f>ROUNDUP(MONTH(Table1[[#This Row],[Date]])/3,0)</f>
        <v>1</v>
      </c>
      <c r="N214" s="5" t="str">
        <f>_xlfn.CONCAT(Table1[[#Headers],[YEAR]],"-","Q",M215)</f>
        <v>YEAR-Q1</v>
      </c>
    </row>
    <row r="215" spans="1:14" x14ac:dyDescent="0.3">
      <c r="A215" t="s">
        <v>527</v>
      </c>
      <c r="B215" t="s">
        <v>143</v>
      </c>
      <c r="C215" t="s">
        <v>144</v>
      </c>
      <c r="D215" t="s">
        <v>145</v>
      </c>
      <c r="E215" t="s">
        <v>101</v>
      </c>
      <c r="F215" t="s">
        <v>19</v>
      </c>
      <c r="G215" t="s">
        <v>26</v>
      </c>
      <c r="H215" s="2">
        <v>45305</v>
      </c>
      <c r="I215" s="3">
        <v>880</v>
      </c>
      <c r="J215" s="4" t="str">
        <f>IF(Table1[[#This Row],[Purchase Amount]]&gt;0,"SUCCESSFUL","UNSUCCESSFUL")</f>
        <v>SUCCESSFUL</v>
      </c>
      <c r="K215" s="9">
        <f>Table1[[#This Row],[Purchase Amount]]*0.1</f>
        <v>88</v>
      </c>
      <c r="L215" s="5">
        <v>2024</v>
      </c>
      <c r="M215" s="5">
        <f>ROUNDUP(MONTH(Table1[[#This Row],[Date]])/3,0)</f>
        <v>1</v>
      </c>
      <c r="N215" s="5" t="str">
        <f>_xlfn.CONCAT(Table1[[#Headers],[YEAR]],"-","Q",M216)</f>
        <v>YEAR-Q1</v>
      </c>
    </row>
    <row r="216" spans="1:14" x14ac:dyDescent="0.3">
      <c r="A216" t="s">
        <v>528</v>
      </c>
      <c r="B216" t="s">
        <v>529</v>
      </c>
      <c r="C216" t="s">
        <v>530</v>
      </c>
      <c r="D216" t="s">
        <v>531</v>
      </c>
      <c r="E216" t="s">
        <v>24</v>
      </c>
      <c r="F216" t="s">
        <v>356</v>
      </c>
      <c r="G216" t="s">
        <v>6</v>
      </c>
      <c r="H216" s="2">
        <v>45305</v>
      </c>
      <c r="I216" s="3">
        <v>90</v>
      </c>
      <c r="J216" s="4" t="str">
        <f>IF(Table1[[#This Row],[Purchase Amount]]&gt;0,"SUCCESSFUL","UNSUCCESSFUL")</f>
        <v>SUCCESSFUL</v>
      </c>
      <c r="K216" s="9">
        <f>Table1[[#This Row],[Purchase Amount]]*0.1</f>
        <v>9</v>
      </c>
      <c r="L216" s="5">
        <v>2024</v>
      </c>
      <c r="M216" s="5">
        <f>ROUNDUP(MONTH(Table1[[#This Row],[Date]])/3,0)</f>
        <v>1</v>
      </c>
      <c r="N216" s="5" t="str">
        <f>_xlfn.CONCAT(Table1[[#Headers],[YEAR]],"-","Q",M217)</f>
        <v>YEAR-Q1</v>
      </c>
    </row>
    <row r="217" spans="1:14" x14ac:dyDescent="0.3">
      <c r="A217" t="s">
        <v>532</v>
      </c>
      <c r="B217" t="s">
        <v>258</v>
      </c>
      <c r="C217" t="s">
        <v>259</v>
      </c>
      <c r="D217" t="s">
        <v>260</v>
      </c>
      <c r="E217" t="s">
        <v>24</v>
      </c>
      <c r="F217" t="s">
        <v>444</v>
      </c>
      <c r="G217" t="s">
        <v>13</v>
      </c>
      <c r="H217" s="2">
        <v>45305</v>
      </c>
      <c r="I217" s="3">
        <v>940</v>
      </c>
      <c r="J217" s="4" t="str">
        <f>IF(Table1[[#This Row],[Purchase Amount]]&gt;0,"SUCCESSFUL","UNSUCCESSFUL")</f>
        <v>SUCCESSFUL</v>
      </c>
      <c r="K217" s="9">
        <f>Table1[[#This Row],[Purchase Amount]]*0.1</f>
        <v>94</v>
      </c>
      <c r="L217" s="5">
        <v>2024</v>
      </c>
      <c r="M217" s="5">
        <f>ROUNDUP(MONTH(Table1[[#This Row],[Date]])/3,0)</f>
        <v>1</v>
      </c>
      <c r="N217" s="5" t="str">
        <f>_xlfn.CONCAT(Table1[[#Headers],[YEAR]],"-","Q",M218)</f>
        <v>YEAR-Q1</v>
      </c>
    </row>
    <row r="218" spans="1:14" x14ac:dyDescent="0.3">
      <c r="A218" t="s">
        <v>533</v>
      </c>
      <c r="B218" t="s">
        <v>70</v>
      </c>
      <c r="C218" t="s">
        <v>71</v>
      </c>
      <c r="D218" t="s">
        <v>72</v>
      </c>
      <c r="E218" t="s">
        <v>11</v>
      </c>
      <c r="F218" t="s">
        <v>302</v>
      </c>
      <c r="G218" t="s">
        <v>6</v>
      </c>
      <c r="H218" s="2">
        <v>45305</v>
      </c>
      <c r="I218" s="3">
        <v>65</v>
      </c>
      <c r="J218" s="4" t="str">
        <f>IF(Table1[[#This Row],[Purchase Amount]]&gt;0,"SUCCESSFUL","UNSUCCESSFUL")</f>
        <v>SUCCESSFUL</v>
      </c>
      <c r="K218" s="9">
        <f>Table1[[#This Row],[Purchase Amount]]*0.1</f>
        <v>6.5</v>
      </c>
      <c r="L218" s="5">
        <v>2024</v>
      </c>
      <c r="M218" s="5">
        <f>ROUNDUP(MONTH(Table1[[#This Row],[Date]])/3,0)</f>
        <v>1</v>
      </c>
      <c r="N218" s="5" t="str">
        <f>_xlfn.CONCAT(Table1[[#Headers],[YEAR]],"-","Q",M219)</f>
        <v>YEAR-Q1</v>
      </c>
    </row>
    <row r="219" spans="1:14" x14ac:dyDescent="0.3">
      <c r="A219" t="s">
        <v>534</v>
      </c>
      <c r="B219" t="s">
        <v>229</v>
      </c>
      <c r="C219" t="s">
        <v>230</v>
      </c>
      <c r="D219" t="s">
        <v>231</v>
      </c>
      <c r="E219" t="s">
        <v>62</v>
      </c>
      <c r="F219" t="s">
        <v>502</v>
      </c>
      <c r="G219" t="s">
        <v>6</v>
      </c>
      <c r="H219" s="2">
        <v>45305</v>
      </c>
      <c r="I219" s="3">
        <v>15</v>
      </c>
      <c r="J219" s="4" t="str">
        <f>IF(Table1[[#This Row],[Purchase Amount]]&gt;0,"SUCCESSFUL","UNSUCCESSFUL")</f>
        <v>SUCCESSFUL</v>
      </c>
      <c r="K219" s="9">
        <f>Table1[[#This Row],[Purchase Amount]]*0.1</f>
        <v>1.5</v>
      </c>
      <c r="L219" s="5">
        <v>2024</v>
      </c>
      <c r="M219" s="5">
        <f>ROUNDUP(MONTH(Table1[[#This Row],[Date]])/3,0)</f>
        <v>1</v>
      </c>
      <c r="N219" s="5" t="str">
        <f>_xlfn.CONCAT(Table1[[#Headers],[YEAR]],"-","Q",M220)</f>
        <v>YEAR-Q1</v>
      </c>
    </row>
    <row r="220" spans="1:14" x14ac:dyDescent="0.3">
      <c r="A220" t="s">
        <v>535</v>
      </c>
      <c r="B220" t="s">
        <v>93</v>
      </c>
      <c r="C220" t="s">
        <v>94</v>
      </c>
      <c r="D220" t="s">
        <v>95</v>
      </c>
      <c r="E220" t="s">
        <v>62</v>
      </c>
      <c r="F220" t="s">
        <v>130</v>
      </c>
      <c r="G220" t="s">
        <v>13</v>
      </c>
      <c r="H220" s="2">
        <v>45305</v>
      </c>
      <c r="I220" s="3">
        <v>945</v>
      </c>
      <c r="J220" s="4" t="str">
        <f>IF(Table1[[#This Row],[Purchase Amount]]&gt;0,"SUCCESSFUL","UNSUCCESSFUL")</f>
        <v>SUCCESSFUL</v>
      </c>
      <c r="K220" s="9">
        <f>Table1[[#This Row],[Purchase Amount]]*0.1</f>
        <v>94.5</v>
      </c>
      <c r="L220" s="5">
        <v>2024</v>
      </c>
      <c r="M220" s="5">
        <f>ROUNDUP(MONTH(Table1[[#This Row],[Date]])/3,0)</f>
        <v>1</v>
      </c>
      <c r="N220" s="5" t="str">
        <f>_xlfn.CONCAT(Table1[[#Headers],[YEAR]],"-","Q",M221)</f>
        <v>YEAR-Q1</v>
      </c>
    </row>
    <row r="221" spans="1:14" x14ac:dyDescent="0.3">
      <c r="A221" t="s">
        <v>536</v>
      </c>
      <c r="B221" t="s">
        <v>390</v>
      </c>
      <c r="C221" t="s">
        <v>391</v>
      </c>
      <c r="D221" t="s">
        <v>392</v>
      </c>
      <c r="E221" t="s">
        <v>62</v>
      </c>
      <c r="F221" t="s">
        <v>146</v>
      </c>
      <c r="G221" t="s">
        <v>26</v>
      </c>
      <c r="H221" s="2">
        <v>45306</v>
      </c>
      <c r="I221" s="3">
        <v>395</v>
      </c>
      <c r="J221" s="4" t="str">
        <f>IF(Table1[[#This Row],[Purchase Amount]]&gt;0,"SUCCESSFUL","UNSUCCESSFUL")</f>
        <v>SUCCESSFUL</v>
      </c>
      <c r="K221" s="9">
        <f>Table1[[#This Row],[Purchase Amount]]*0.1</f>
        <v>39.5</v>
      </c>
      <c r="L221" s="5">
        <v>2024</v>
      </c>
      <c r="M221" s="5">
        <f>ROUNDUP(MONTH(Table1[[#This Row],[Date]])/3,0)</f>
        <v>1</v>
      </c>
      <c r="N221" s="5" t="str">
        <f>_xlfn.CONCAT(Table1[[#Headers],[YEAR]],"-","Q",M222)</f>
        <v>YEAR-Q1</v>
      </c>
    </row>
    <row r="222" spans="1:14" x14ac:dyDescent="0.3">
      <c r="A222" t="s">
        <v>537</v>
      </c>
      <c r="B222" t="s">
        <v>79</v>
      </c>
      <c r="C222" t="s">
        <v>80</v>
      </c>
      <c r="D222" t="s">
        <v>81</v>
      </c>
      <c r="E222" t="s">
        <v>82</v>
      </c>
      <c r="F222" t="s">
        <v>342</v>
      </c>
      <c r="G222" t="s">
        <v>26</v>
      </c>
      <c r="H222" s="2">
        <v>45307</v>
      </c>
      <c r="I222" s="3"/>
      <c r="J222" s="4" t="str">
        <f>IF(Table1[[#This Row],[Purchase Amount]]&gt;0,"SUCCESSFUL","UNSUCCESSFUL")</f>
        <v>UNSUCCESSFUL</v>
      </c>
      <c r="K222" s="9">
        <f>Table1[[#This Row],[Purchase Amount]]*0.1</f>
        <v>0</v>
      </c>
      <c r="L222" s="5">
        <v>2024</v>
      </c>
      <c r="M222" s="5">
        <f>ROUNDUP(MONTH(Table1[[#This Row],[Date]])/3,0)</f>
        <v>1</v>
      </c>
      <c r="N222" s="5" t="str">
        <f>_xlfn.CONCAT(Table1[[#Headers],[YEAR]],"-","Q",M223)</f>
        <v>YEAR-Q1</v>
      </c>
    </row>
    <row r="223" spans="1:14" x14ac:dyDescent="0.3">
      <c r="A223" t="s">
        <v>538</v>
      </c>
      <c r="B223" t="s">
        <v>182</v>
      </c>
      <c r="C223" t="s">
        <v>183</v>
      </c>
      <c r="D223" t="s">
        <v>184</v>
      </c>
      <c r="E223" t="s">
        <v>101</v>
      </c>
      <c r="F223" t="s">
        <v>102</v>
      </c>
      <c r="G223" t="s">
        <v>6</v>
      </c>
      <c r="H223" s="2">
        <v>45307</v>
      </c>
      <c r="I223" s="3"/>
      <c r="J223" s="4" t="str">
        <f>IF(Table1[[#This Row],[Purchase Amount]]&gt;0,"SUCCESSFUL","UNSUCCESSFUL")</f>
        <v>UNSUCCESSFUL</v>
      </c>
      <c r="K223" s="9">
        <f>Table1[[#This Row],[Purchase Amount]]*0.1</f>
        <v>0</v>
      </c>
      <c r="L223" s="5">
        <v>2024</v>
      </c>
      <c r="M223" s="5">
        <f>ROUNDUP(MONTH(Table1[[#This Row],[Date]])/3,0)</f>
        <v>1</v>
      </c>
      <c r="N223" s="5" t="str">
        <f>_xlfn.CONCAT(Table1[[#Headers],[YEAR]],"-","Q",M224)</f>
        <v>YEAR-Q1</v>
      </c>
    </row>
    <row r="224" spans="1:14" x14ac:dyDescent="0.3">
      <c r="A224" t="s">
        <v>539</v>
      </c>
      <c r="B224" t="s">
        <v>108</v>
      </c>
      <c r="C224" t="s">
        <v>109</v>
      </c>
      <c r="D224" t="s">
        <v>110</v>
      </c>
      <c r="E224" t="s">
        <v>24</v>
      </c>
      <c r="F224" t="s">
        <v>153</v>
      </c>
      <c r="G224" t="s">
        <v>13</v>
      </c>
      <c r="H224" s="2">
        <v>45307</v>
      </c>
      <c r="I224" s="3"/>
      <c r="J224" s="4" t="str">
        <f>IF(Table1[[#This Row],[Purchase Amount]]&gt;0,"SUCCESSFUL","UNSUCCESSFUL")</f>
        <v>UNSUCCESSFUL</v>
      </c>
      <c r="K224" s="9">
        <f>Table1[[#This Row],[Purchase Amount]]*0.1</f>
        <v>0</v>
      </c>
      <c r="L224" s="5">
        <v>2024</v>
      </c>
      <c r="M224" s="5">
        <f>ROUNDUP(MONTH(Table1[[#This Row],[Date]])/3,0)</f>
        <v>1</v>
      </c>
      <c r="N224" s="5" t="str">
        <f>_xlfn.CONCAT(Table1[[#Headers],[YEAR]],"-","Q",M225)</f>
        <v>YEAR-Q1</v>
      </c>
    </row>
    <row r="225" spans="1:14" x14ac:dyDescent="0.3">
      <c r="A225" t="s">
        <v>540</v>
      </c>
      <c r="B225" t="s">
        <v>374</v>
      </c>
      <c r="C225" t="s">
        <v>375</v>
      </c>
      <c r="D225" t="s">
        <v>376</v>
      </c>
      <c r="E225" t="s">
        <v>24</v>
      </c>
      <c r="F225" t="s">
        <v>541</v>
      </c>
      <c r="G225" t="s">
        <v>13</v>
      </c>
      <c r="H225" s="2">
        <v>45307</v>
      </c>
      <c r="I225" s="3">
        <v>945</v>
      </c>
      <c r="J225" s="4" t="str">
        <f>IF(Table1[[#This Row],[Purchase Amount]]&gt;0,"SUCCESSFUL","UNSUCCESSFUL")</f>
        <v>SUCCESSFUL</v>
      </c>
      <c r="K225" s="9">
        <f>Table1[[#This Row],[Purchase Amount]]*0.1</f>
        <v>94.5</v>
      </c>
      <c r="L225" s="5">
        <v>2024</v>
      </c>
      <c r="M225" s="5">
        <f>ROUNDUP(MONTH(Table1[[#This Row],[Date]])/3,0)</f>
        <v>1</v>
      </c>
      <c r="N225" s="5" t="str">
        <f>_xlfn.CONCAT(Table1[[#Headers],[YEAR]],"-","Q",M226)</f>
        <v>YEAR-Q1</v>
      </c>
    </row>
    <row r="226" spans="1:14" x14ac:dyDescent="0.3">
      <c r="A226" t="s">
        <v>542</v>
      </c>
      <c r="B226" t="s">
        <v>138</v>
      </c>
      <c r="C226" t="s">
        <v>139</v>
      </c>
      <c r="D226" t="s">
        <v>140</v>
      </c>
      <c r="E226" t="s">
        <v>4</v>
      </c>
      <c r="F226" t="s">
        <v>440</v>
      </c>
      <c r="G226" t="s">
        <v>13</v>
      </c>
      <c r="H226" s="2">
        <v>45307</v>
      </c>
      <c r="I226" s="3">
        <v>595</v>
      </c>
      <c r="J226" s="4" t="str">
        <f>IF(Table1[[#This Row],[Purchase Amount]]&gt;0,"SUCCESSFUL","UNSUCCESSFUL")</f>
        <v>SUCCESSFUL</v>
      </c>
      <c r="K226" s="9">
        <f>Table1[[#This Row],[Purchase Amount]]*0.1</f>
        <v>59.5</v>
      </c>
      <c r="L226" s="5">
        <v>2024</v>
      </c>
      <c r="M226" s="5">
        <f>ROUNDUP(MONTH(Table1[[#This Row],[Date]])/3,0)</f>
        <v>1</v>
      </c>
      <c r="N226" s="5" t="str">
        <f>_xlfn.CONCAT(Table1[[#Headers],[YEAR]],"-","Q",M227)</f>
        <v>YEAR-Q1</v>
      </c>
    </row>
    <row r="227" spans="1:14" x14ac:dyDescent="0.3">
      <c r="A227" t="s">
        <v>543</v>
      </c>
      <c r="B227" t="s">
        <v>75</v>
      </c>
      <c r="C227" t="s">
        <v>76</v>
      </c>
      <c r="D227" t="s">
        <v>77</v>
      </c>
      <c r="E227" t="s">
        <v>41</v>
      </c>
      <c r="F227" t="s">
        <v>96</v>
      </c>
      <c r="G227" t="s">
        <v>13</v>
      </c>
      <c r="H227" s="2">
        <v>45308</v>
      </c>
      <c r="I227" s="3"/>
      <c r="J227" s="4" t="str">
        <f>IF(Table1[[#This Row],[Purchase Amount]]&gt;0,"SUCCESSFUL","UNSUCCESSFUL")</f>
        <v>UNSUCCESSFUL</v>
      </c>
      <c r="K227" s="9">
        <f>Table1[[#This Row],[Purchase Amount]]*0.1</f>
        <v>0</v>
      </c>
      <c r="L227" s="5">
        <v>2024</v>
      </c>
      <c r="M227" s="5">
        <f>ROUNDUP(MONTH(Table1[[#This Row],[Date]])/3,0)</f>
        <v>1</v>
      </c>
      <c r="N227" s="5" t="str">
        <f>_xlfn.CONCAT(Table1[[#Headers],[YEAR]],"-","Q",M228)</f>
        <v>YEAR-Q1</v>
      </c>
    </row>
    <row r="228" spans="1:14" x14ac:dyDescent="0.3">
      <c r="A228" t="s">
        <v>544</v>
      </c>
      <c r="B228" t="s">
        <v>390</v>
      </c>
      <c r="C228" t="s">
        <v>391</v>
      </c>
      <c r="D228" t="s">
        <v>392</v>
      </c>
      <c r="E228" t="s">
        <v>62</v>
      </c>
      <c r="F228" t="s">
        <v>342</v>
      </c>
      <c r="G228" t="s">
        <v>6</v>
      </c>
      <c r="H228" s="2">
        <v>45308</v>
      </c>
      <c r="I228" s="3"/>
      <c r="J228" s="4" t="str">
        <f>IF(Table1[[#This Row],[Purchase Amount]]&gt;0,"SUCCESSFUL","UNSUCCESSFUL")</f>
        <v>UNSUCCESSFUL</v>
      </c>
      <c r="K228" s="9">
        <f>Table1[[#This Row],[Purchase Amount]]*0.1</f>
        <v>0</v>
      </c>
      <c r="L228" s="5">
        <v>2024</v>
      </c>
      <c r="M228" s="5">
        <f>ROUNDUP(MONTH(Table1[[#This Row],[Date]])/3,0)</f>
        <v>1</v>
      </c>
      <c r="N228" s="5" t="str">
        <f>_xlfn.CONCAT(Table1[[#Headers],[YEAR]],"-","Q",M229)</f>
        <v>YEAR-Q1</v>
      </c>
    </row>
    <row r="229" spans="1:14" x14ac:dyDescent="0.3">
      <c r="A229" t="s">
        <v>545</v>
      </c>
      <c r="B229" t="s">
        <v>203</v>
      </c>
      <c r="C229" t="s">
        <v>204</v>
      </c>
      <c r="D229" t="s">
        <v>205</v>
      </c>
      <c r="E229" t="s">
        <v>24</v>
      </c>
      <c r="F229" t="s">
        <v>5</v>
      </c>
      <c r="G229" t="s">
        <v>26</v>
      </c>
      <c r="H229" s="2">
        <v>45308</v>
      </c>
      <c r="I229" s="3">
        <v>365</v>
      </c>
      <c r="J229" s="4" t="str">
        <f>IF(Table1[[#This Row],[Purchase Amount]]&gt;0,"SUCCESSFUL","UNSUCCESSFUL")</f>
        <v>SUCCESSFUL</v>
      </c>
      <c r="K229" s="9">
        <f>Table1[[#This Row],[Purchase Amount]]*0.1</f>
        <v>36.5</v>
      </c>
      <c r="L229" s="5">
        <v>2024</v>
      </c>
      <c r="M229" s="5">
        <f>ROUNDUP(MONTH(Table1[[#This Row],[Date]])/3,0)</f>
        <v>1</v>
      </c>
      <c r="N229" s="5" t="str">
        <f>_xlfn.CONCAT(Table1[[#Headers],[YEAR]],"-","Q",M230)</f>
        <v>YEAR-Q1</v>
      </c>
    </row>
    <row r="230" spans="1:14" x14ac:dyDescent="0.3">
      <c r="A230" t="s">
        <v>546</v>
      </c>
      <c r="B230" t="s">
        <v>173</v>
      </c>
      <c r="C230" t="s">
        <v>174</v>
      </c>
      <c r="D230" t="s">
        <v>175</v>
      </c>
      <c r="E230" t="s">
        <v>11</v>
      </c>
      <c r="F230" t="s">
        <v>176</v>
      </c>
      <c r="G230" t="s">
        <v>6</v>
      </c>
      <c r="H230" s="2">
        <v>45308</v>
      </c>
      <c r="I230" s="3">
        <v>1680</v>
      </c>
      <c r="J230" s="4" t="str">
        <f>IF(Table1[[#This Row],[Purchase Amount]]&gt;0,"SUCCESSFUL","UNSUCCESSFUL")</f>
        <v>SUCCESSFUL</v>
      </c>
      <c r="K230" s="9">
        <f>Table1[[#This Row],[Purchase Amount]]*0.1</f>
        <v>168</v>
      </c>
      <c r="L230" s="5">
        <v>2024</v>
      </c>
      <c r="M230" s="5">
        <f>ROUNDUP(MONTH(Table1[[#This Row],[Date]])/3,0)</f>
        <v>1</v>
      </c>
      <c r="N230" s="5" t="str">
        <f>_xlfn.CONCAT(Table1[[#Headers],[YEAR]],"-","Q",M231)</f>
        <v>YEAR-Q1</v>
      </c>
    </row>
    <row r="231" spans="1:14" x14ac:dyDescent="0.3">
      <c r="A231" t="s">
        <v>547</v>
      </c>
      <c r="B231" t="s">
        <v>223</v>
      </c>
      <c r="C231" t="s">
        <v>224</v>
      </c>
      <c r="D231" t="s">
        <v>225</v>
      </c>
      <c r="E231" t="s">
        <v>226</v>
      </c>
      <c r="F231" t="s">
        <v>31</v>
      </c>
      <c r="G231" t="s">
        <v>26</v>
      </c>
      <c r="H231" s="2">
        <v>45308</v>
      </c>
      <c r="I231" s="3">
        <v>835</v>
      </c>
      <c r="J231" s="4" t="str">
        <f>IF(Table1[[#This Row],[Purchase Amount]]&gt;0,"SUCCESSFUL","UNSUCCESSFUL")</f>
        <v>SUCCESSFUL</v>
      </c>
      <c r="K231" s="9">
        <f>Table1[[#This Row],[Purchase Amount]]*0.1</f>
        <v>83.5</v>
      </c>
      <c r="L231" s="5">
        <v>2024</v>
      </c>
      <c r="M231" s="5">
        <f>ROUNDUP(MONTH(Table1[[#This Row],[Date]])/3,0)</f>
        <v>1</v>
      </c>
      <c r="N231" s="5" t="str">
        <f>_xlfn.CONCAT(Table1[[#Headers],[YEAR]],"-","Q",M232)</f>
        <v>YEAR-Q1</v>
      </c>
    </row>
    <row r="232" spans="1:14" x14ac:dyDescent="0.3">
      <c r="A232" t="s">
        <v>548</v>
      </c>
      <c r="B232" t="s">
        <v>244</v>
      </c>
      <c r="C232" t="s">
        <v>245</v>
      </c>
      <c r="D232" t="s">
        <v>246</v>
      </c>
      <c r="E232" t="s">
        <v>41</v>
      </c>
      <c r="F232" t="s">
        <v>47</v>
      </c>
      <c r="G232" t="s">
        <v>13</v>
      </c>
      <c r="H232" s="2">
        <v>45308</v>
      </c>
      <c r="I232" s="3">
        <v>190</v>
      </c>
      <c r="J232" s="4" t="str">
        <f>IF(Table1[[#This Row],[Purchase Amount]]&gt;0,"SUCCESSFUL","UNSUCCESSFUL")</f>
        <v>SUCCESSFUL</v>
      </c>
      <c r="K232" s="9">
        <f>Table1[[#This Row],[Purchase Amount]]*0.1</f>
        <v>19</v>
      </c>
      <c r="L232" s="5">
        <v>2024</v>
      </c>
      <c r="M232" s="5">
        <f>ROUNDUP(MONTH(Table1[[#This Row],[Date]])/3,0)</f>
        <v>1</v>
      </c>
      <c r="N232" s="5" t="str">
        <f>_xlfn.CONCAT(Table1[[#Headers],[YEAR]],"-","Q",M233)</f>
        <v>YEAR-Q1</v>
      </c>
    </row>
    <row r="233" spans="1:14" x14ac:dyDescent="0.3">
      <c r="A233" t="s">
        <v>549</v>
      </c>
      <c r="B233" t="s">
        <v>429</v>
      </c>
      <c r="C233" t="s">
        <v>430</v>
      </c>
      <c r="D233" t="s">
        <v>431</v>
      </c>
      <c r="E233" t="s">
        <v>4</v>
      </c>
      <c r="F233" t="s">
        <v>221</v>
      </c>
      <c r="G233" t="s">
        <v>6</v>
      </c>
      <c r="H233" s="2">
        <v>45309</v>
      </c>
      <c r="I233" s="3"/>
      <c r="J233" s="4" t="str">
        <f>IF(Table1[[#This Row],[Purchase Amount]]&gt;0,"SUCCESSFUL","UNSUCCESSFUL")</f>
        <v>UNSUCCESSFUL</v>
      </c>
      <c r="K233" s="9">
        <f>Table1[[#This Row],[Purchase Amount]]*0.1</f>
        <v>0</v>
      </c>
      <c r="L233" s="5">
        <v>2024</v>
      </c>
      <c r="M233" s="5">
        <f>ROUNDUP(MONTH(Table1[[#This Row],[Date]])/3,0)</f>
        <v>1</v>
      </c>
      <c r="N233" s="5" t="str">
        <f>_xlfn.CONCAT(Table1[[#Headers],[YEAR]],"-","Q",M234)</f>
        <v>YEAR-Q1</v>
      </c>
    </row>
    <row r="234" spans="1:14" x14ac:dyDescent="0.3">
      <c r="A234" t="s">
        <v>550</v>
      </c>
      <c r="B234" t="s">
        <v>249</v>
      </c>
      <c r="C234" t="s">
        <v>250</v>
      </c>
      <c r="D234" t="s">
        <v>251</v>
      </c>
      <c r="E234" t="s">
        <v>226</v>
      </c>
      <c r="F234" t="s">
        <v>136</v>
      </c>
      <c r="G234" t="s">
        <v>13</v>
      </c>
      <c r="H234" s="2">
        <v>45309</v>
      </c>
      <c r="I234" s="3"/>
      <c r="J234" s="4" t="str">
        <f>IF(Table1[[#This Row],[Purchase Amount]]&gt;0,"SUCCESSFUL","UNSUCCESSFUL")</f>
        <v>UNSUCCESSFUL</v>
      </c>
      <c r="K234" s="9">
        <f>Table1[[#This Row],[Purchase Amount]]*0.1</f>
        <v>0</v>
      </c>
      <c r="L234" s="5">
        <v>2024</v>
      </c>
      <c r="M234" s="5">
        <f>ROUNDUP(MONTH(Table1[[#This Row],[Date]])/3,0)</f>
        <v>1</v>
      </c>
      <c r="N234" s="5" t="str">
        <f>_xlfn.CONCAT(Table1[[#Headers],[YEAR]],"-","Q",M235)</f>
        <v>YEAR-Q1</v>
      </c>
    </row>
    <row r="235" spans="1:14" x14ac:dyDescent="0.3">
      <c r="A235" t="s">
        <v>551</v>
      </c>
      <c r="B235" t="s">
        <v>191</v>
      </c>
      <c r="C235" t="s">
        <v>192</v>
      </c>
      <c r="D235" t="s">
        <v>193</v>
      </c>
      <c r="E235" t="s">
        <v>89</v>
      </c>
      <c r="F235" t="s">
        <v>102</v>
      </c>
      <c r="G235" t="s">
        <v>84</v>
      </c>
      <c r="H235" s="2">
        <v>45309</v>
      </c>
      <c r="I235" s="3">
        <v>1815</v>
      </c>
      <c r="J235" s="4" t="str">
        <f>IF(Table1[[#This Row],[Purchase Amount]]&gt;0,"SUCCESSFUL","UNSUCCESSFUL")</f>
        <v>SUCCESSFUL</v>
      </c>
      <c r="K235" s="9">
        <f>Table1[[#This Row],[Purchase Amount]]*0.1</f>
        <v>181.5</v>
      </c>
      <c r="L235" s="5">
        <v>2024</v>
      </c>
      <c r="M235" s="5">
        <f>ROUNDUP(MONTH(Table1[[#This Row],[Date]])/3,0)</f>
        <v>1</v>
      </c>
      <c r="N235" s="5" t="str">
        <f>_xlfn.CONCAT(Table1[[#Headers],[YEAR]],"-","Q",M236)</f>
        <v>YEAR-Q1</v>
      </c>
    </row>
    <row r="236" spans="1:14" x14ac:dyDescent="0.3">
      <c r="A236" t="s">
        <v>552</v>
      </c>
      <c r="B236" t="s">
        <v>285</v>
      </c>
      <c r="C236" t="s">
        <v>286</v>
      </c>
      <c r="D236" t="s">
        <v>287</v>
      </c>
      <c r="E236" t="s">
        <v>4</v>
      </c>
      <c r="F236" t="s">
        <v>47</v>
      </c>
      <c r="G236" t="s">
        <v>13</v>
      </c>
      <c r="H236" s="2">
        <v>45309</v>
      </c>
      <c r="I236" s="3">
        <v>720</v>
      </c>
      <c r="J236" s="4" t="str">
        <f>IF(Table1[[#This Row],[Purchase Amount]]&gt;0,"SUCCESSFUL","UNSUCCESSFUL")</f>
        <v>SUCCESSFUL</v>
      </c>
      <c r="K236" s="9">
        <f>Table1[[#This Row],[Purchase Amount]]*0.1</f>
        <v>72</v>
      </c>
      <c r="L236" s="5">
        <v>2024</v>
      </c>
      <c r="M236" s="5">
        <f>ROUNDUP(MONTH(Table1[[#This Row],[Date]])/3,0)</f>
        <v>1</v>
      </c>
      <c r="N236" s="5" t="str">
        <f>_xlfn.CONCAT(Table1[[#Headers],[YEAR]],"-","Q",M237)</f>
        <v>YEAR-Q1</v>
      </c>
    </row>
    <row r="237" spans="1:14" x14ac:dyDescent="0.3">
      <c r="A237" t="s">
        <v>553</v>
      </c>
      <c r="B237" t="s">
        <v>446</v>
      </c>
      <c r="C237" t="s">
        <v>447</v>
      </c>
      <c r="D237" t="s">
        <v>448</v>
      </c>
      <c r="E237" t="s">
        <v>62</v>
      </c>
      <c r="F237" t="s">
        <v>403</v>
      </c>
      <c r="G237" t="s">
        <v>6</v>
      </c>
      <c r="H237" s="2">
        <v>45309</v>
      </c>
      <c r="I237" s="3">
        <v>75</v>
      </c>
      <c r="J237" s="4" t="str">
        <f>IF(Table1[[#This Row],[Purchase Amount]]&gt;0,"SUCCESSFUL","UNSUCCESSFUL")</f>
        <v>SUCCESSFUL</v>
      </c>
      <c r="K237" s="9">
        <f>Table1[[#This Row],[Purchase Amount]]*0.1</f>
        <v>7.5</v>
      </c>
      <c r="L237" s="5">
        <v>2024</v>
      </c>
      <c r="M237" s="5">
        <f>ROUNDUP(MONTH(Table1[[#This Row],[Date]])/3,0)</f>
        <v>1</v>
      </c>
      <c r="N237" s="5" t="str">
        <f>_xlfn.CONCAT(Table1[[#Headers],[YEAR]],"-","Q",M238)</f>
        <v>YEAR-Q1</v>
      </c>
    </row>
    <row r="238" spans="1:14" x14ac:dyDescent="0.3">
      <c r="A238" t="s">
        <v>554</v>
      </c>
      <c r="B238" t="s">
        <v>203</v>
      </c>
      <c r="C238" t="s">
        <v>204</v>
      </c>
      <c r="D238" t="s">
        <v>205</v>
      </c>
      <c r="E238" t="s">
        <v>24</v>
      </c>
      <c r="F238" t="s">
        <v>555</v>
      </c>
      <c r="G238" t="s">
        <v>26</v>
      </c>
      <c r="H238" s="2">
        <v>45310</v>
      </c>
      <c r="I238" s="3"/>
      <c r="J238" s="4" t="str">
        <f>IF(Table1[[#This Row],[Purchase Amount]]&gt;0,"SUCCESSFUL","UNSUCCESSFUL")</f>
        <v>UNSUCCESSFUL</v>
      </c>
      <c r="K238" s="9">
        <f>Table1[[#This Row],[Purchase Amount]]*0.1</f>
        <v>0</v>
      </c>
      <c r="L238" s="5">
        <v>2024</v>
      </c>
      <c r="M238" s="5">
        <f>ROUNDUP(MONTH(Table1[[#This Row],[Date]])/3,0)</f>
        <v>1</v>
      </c>
      <c r="N238" s="5" t="str">
        <f>_xlfn.CONCAT(Table1[[#Headers],[YEAR]],"-","Q",M239)</f>
        <v>YEAR-Q1</v>
      </c>
    </row>
    <row r="239" spans="1:14" x14ac:dyDescent="0.3">
      <c r="A239" t="s">
        <v>556</v>
      </c>
      <c r="B239" t="s">
        <v>369</v>
      </c>
      <c r="C239" t="s">
        <v>370</v>
      </c>
      <c r="D239" t="s">
        <v>371</v>
      </c>
      <c r="E239" t="s">
        <v>11</v>
      </c>
      <c r="F239" t="s">
        <v>36</v>
      </c>
      <c r="G239" t="s">
        <v>6</v>
      </c>
      <c r="H239" s="2">
        <v>45310</v>
      </c>
      <c r="I239" s="3"/>
      <c r="J239" s="4" t="str">
        <f>IF(Table1[[#This Row],[Purchase Amount]]&gt;0,"SUCCESSFUL","UNSUCCESSFUL")</f>
        <v>UNSUCCESSFUL</v>
      </c>
      <c r="K239" s="9">
        <f>Table1[[#This Row],[Purchase Amount]]*0.1</f>
        <v>0</v>
      </c>
      <c r="L239" s="5">
        <v>2024</v>
      </c>
      <c r="M239" s="5">
        <f>ROUNDUP(MONTH(Table1[[#This Row],[Date]])/3,0)</f>
        <v>1</v>
      </c>
      <c r="N239" s="5" t="str">
        <f>_xlfn.CONCAT(Table1[[#Headers],[YEAR]],"-","Q",M240)</f>
        <v>YEAR-Q1</v>
      </c>
    </row>
    <row r="240" spans="1:14" x14ac:dyDescent="0.3">
      <c r="A240" t="s">
        <v>557</v>
      </c>
      <c r="B240" t="s">
        <v>558</v>
      </c>
      <c r="C240" t="s">
        <v>559</v>
      </c>
      <c r="D240" t="s">
        <v>560</v>
      </c>
      <c r="E240" t="s">
        <v>41</v>
      </c>
      <c r="F240" t="s">
        <v>279</v>
      </c>
      <c r="G240" t="s">
        <v>13</v>
      </c>
      <c r="H240" s="2">
        <v>45310</v>
      </c>
      <c r="I240" s="3">
        <v>485</v>
      </c>
      <c r="J240" s="4" t="str">
        <f>IF(Table1[[#This Row],[Purchase Amount]]&gt;0,"SUCCESSFUL","UNSUCCESSFUL")</f>
        <v>SUCCESSFUL</v>
      </c>
      <c r="K240" s="9">
        <f>Table1[[#This Row],[Purchase Amount]]*0.1</f>
        <v>48.5</v>
      </c>
      <c r="L240" s="5">
        <v>2024</v>
      </c>
      <c r="M240" s="5">
        <f>ROUNDUP(MONTH(Table1[[#This Row],[Date]])/3,0)</f>
        <v>1</v>
      </c>
      <c r="N240" s="5" t="str">
        <f>_xlfn.CONCAT(Table1[[#Headers],[YEAR]],"-","Q",M241)</f>
        <v>YEAR-Q1</v>
      </c>
    </row>
    <row r="241" spans="1:14" x14ac:dyDescent="0.3">
      <c r="A241" t="s">
        <v>561</v>
      </c>
      <c r="B241" t="s">
        <v>562</v>
      </c>
      <c r="C241" t="s">
        <v>563</v>
      </c>
      <c r="D241" t="s">
        <v>564</v>
      </c>
      <c r="E241" t="s">
        <v>24</v>
      </c>
      <c r="F241" t="s">
        <v>221</v>
      </c>
      <c r="G241" t="s">
        <v>26</v>
      </c>
      <c r="H241" s="2">
        <v>45310</v>
      </c>
      <c r="I241" s="3">
        <v>5</v>
      </c>
      <c r="J241" s="4" t="str">
        <f>IF(Table1[[#This Row],[Purchase Amount]]&gt;0,"SUCCESSFUL","UNSUCCESSFUL")</f>
        <v>SUCCESSFUL</v>
      </c>
      <c r="K241" s="9">
        <f>Table1[[#This Row],[Purchase Amount]]*0.1</f>
        <v>0.5</v>
      </c>
      <c r="L241" s="5">
        <v>2024</v>
      </c>
      <c r="M241" s="5">
        <f>ROUNDUP(MONTH(Table1[[#This Row],[Date]])/3,0)</f>
        <v>1</v>
      </c>
      <c r="N241" s="5" t="str">
        <f>_xlfn.CONCAT(Table1[[#Headers],[YEAR]],"-","Q",M242)</f>
        <v>YEAR-Q1</v>
      </c>
    </row>
    <row r="242" spans="1:14" x14ac:dyDescent="0.3">
      <c r="A242" t="s">
        <v>565</v>
      </c>
      <c r="B242" t="s">
        <v>285</v>
      </c>
      <c r="C242" t="s">
        <v>286</v>
      </c>
      <c r="D242" t="s">
        <v>287</v>
      </c>
      <c r="E242" t="s">
        <v>4</v>
      </c>
      <c r="F242" t="s">
        <v>96</v>
      </c>
      <c r="G242" t="s">
        <v>26</v>
      </c>
      <c r="H242" s="2">
        <v>45310</v>
      </c>
      <c r="I242" s="3">
        <v>530</v>
      </c>
      <c r="J242" s="4" t="str">
        <f>IF(Table1[[#This Row],[Purchase Amount]]&gt;0,"SUCCESSFUL","UNSUCCESSFUL")</f>
        <v>SUCCESSFUL</v>
      </c>
      <c r="K242" s="9">
        <f>Table1[[#This Row],[Purchase Amount]]*0.1</f>
        <v>53</v>
      </c>
      <c r="L242" s="5">
        <v>2024</v>
      </c>
      <c r="M242" s="5">
        <f>ROUNDUP(MONTH(Table1[[#This Row],[Date]])/3,0)</f>
        <v>1</v>
      </c>
      <c r="N242" s="5" t="str">
        <f>_xlfn.CONCAT(Table1[[#Headers],[YEAR]],"-","Q",M243)</f>
        <v>YEAR-Q1</v>
      </c>
    </row>
    <row r="243" spans="1:14" x14ac:dyDescent="0.3">
      <c r="A243" t="s">
        <v>566</v>
      </c>
      <c r="B243" t="s">
        <v>258</v>
      </c>
      <c r="C243" t="s">
        <v>259</v>
      </c>
      <c r="D243" t="s">
        <v>260</v>
      </c>
      <c r="E243" t="s">
        <v>24</v>
      </c>
      <c r="F243" t="s">
        <v>151</v>
      </c>
      <c r="G243" t="s">
        <v>13</v>
      </c>
      <c r="H243" s="2">
        <v>45310</v>
      </c>
      <c r="I243" s="3">
        <v>1500</v>
      </c>
      <c r="J243" s="4" t="str">
        <f>IF(Table1[[#This Row],[Purchase Amount]]&gt;0,"SUCCESSFUL","UNSUCCESSFUL")</f>
        <v>SUCCESSFUL</v>
      </c>
      <c r="K243" s="9">
        <f>Table1[[#This Row],[Purchase Amount]]*0.1</f>
        <v>150</v>
      </c>
      <c r="L243" s="5">
        <v>2024</v>
      </c>
      <c r="M243" s="5">
        <f>ROUNDUP(MONTH(Table1[[#This Row],[Date]])/3,0)</f>
        <v>1</v>
      </c>
      <c r="N243" s="5" t="str">
        <f>_xlfn.CONCAT(Table1[[#Headers],[YEAR]],"-","Q",M244)</f>
        <v>YEAR-Q1</v>
      </c>
    </row>
    <row r="244" spans="1:14" x14ac:dyDescent="0.3">
      <c r="A244" t="s">
        <v>567</v>
      </c>
      <c r="B244" t="s">
        <v>414</v>
      </c>
      <c r="C244" t="s">
        <v>415</v>
      </c>
      <c r="D244" t="s">
        <v>416</v>
      </c>
      <c r="E244" t="s">
        <v>11</v>
      </c>
      <c r="F244" t="s">
        <v>372</v>
      </c>
      <c r="G244" t="s">
        <v>6</v>
      </c>
      <c r="H244" s="2">
        <v>45311</v>
      </c>
      <c r="I244" s="3">
        <v>630</v>
      </c>
      <c r="J244" s="4" t="str">
        <f>IF(Table1[[#This Row],[Purchase Amount]]&gt;0,"SUCCESSFUL","UNSUCCESSFUL")</f>
        <v>SUCCESSFUL</v>
      </c>
      <c r="K244" s="9">
        <f>Table1[[#This Row],[Purchase Amount]]*0.1</f>
        <v>63</v>
      </c>
      <c r="L244" s="5">
        <v>2024</v>
      </c>
      <c r="M244" s="5">
        <f>ROUNDUP(MONTH(Table1[[#This Row],[Date]])/3,0)</f>
        <v>1</v>
      </c>
      <c r="N244" s="5" t="str">
        <f>_xlfn.CONCAT(Table1[[#Headers],[YEAR]],"-","Q",M245)</f>
        <v>YEAR-Q1</v>
      </c>
    </row>
    <row r="245" spans="1:14" x14ac:dyDescent="0.3">
      <c r="A245" t="s">
        <v>568</v>
      </c>
      <c r="B245" t="s">
        <v>293</v>
      </c>
      <c r="C245" t="s">
        <v>294</v>
      </c>
      <c r="D245" t="s">
        <v>295</v>
      </c>
      <c r="E245" t="s">
        <v>41</v>
      </c>
      <c r="F245" t="s">
        <v>83</v>
      </c>
      <c r="G245" t="s">
        <v>13</v>
      </c>
      <c r="H245" s="2">
        <v>45311</v>
      </c>
      <c r="I245" s="3">
        <v>445</v>
      </c>
      <c r="J245" s="4" t="str">
        <f>IF(Table1[[#This Row],[Purchase Amount]]&gt;0,"SUCCESSFUL","UNSUCCESSFUL")</f>
        <v>SUCCESSFUL</v>
      </c>
      <c r="K245" s="9">
        <f>Table1[[#This Row],[Purchase Amount]]*0.1</f>
        <v>44.5</v>
      </c>
      <c r="L245" s="5">
        <v>2024</v>
      </c>
      <c r="M245" s="5">
        <f>ROUNDUP(MONTH(Table1[[#This Row],[Date]])/3,0)</f>
        <v>1</v>
      </c>
      <c r="N245" s="5" t="str">
        <f>_xlfn.CONCAT(Table1[[#Headers],[YEAR]],"-","Q",M246)</f>
        <v>YEAR-Q1</v>
      </c>
    </row>
    <row r="246" spans="1:14" x14ac:dyDescent="0.3">
      <c r="A246" t="s">
        <v>569</v>
      </c>
      <c r="B246" t="s">
        <v>570</v>
      </c>
      <c r="C246" t="s">
        <v>571</v>
      </c>
      <c r="D246" t="s">
        <v>572</v>
      </c>
      <c r="E246" t="s">
        <v>11</v>
      </c>
      <c r="F246" t="s">
        <v>96</v>
      </c>
      <c r="G246" t="s">
        <v>13</v>
      </c>
      <c r="H246" s="2">
        <v>45311</v>
      </c>
      <c r="I246" s="3">
        <v>910</v>
      </c>
      <c r="J246" s="4" t="str">
        <f>IF(Table1[[#This Row],[Purchase Amount]]&gt;0,"SUCCESSFUL","UNSUCCESSFUL")</f>
        <v>SUCCESSFUL</v>
      </c>
      <c r="K246" s="9">
        <f>Table1[[#This Row],[Purchase Amount]]*0.1</f>
        <v>91</v>
      </c>
      <c r="L246" s="5">
        <v>2024</v>
      </c>
      <c r="M246" s="5">
        <f>ROUNDUP(MONTH(Table1[[#This Row],[Date]])/3,0)</f>
        <v>1</v>
      </c>
      <c r="N246" s="5" t="str">
        <f>_xlfn.CONCAT(Table1[[#Headers],[YEAR]],"-","Q",M247)</f>
        <v>YEAR-Q1</v>
      </c>
    </row>
    <row r="247" spans="1:14" x14ac:dyDescent="0.3">
      <c r="A247" t="s">
        <v>573</v>
      </c>
      <c r="B247" t="s">
        <v>160</v>
      </c>
      <c r="C247" t="s">
        <v>161</v>
      </c>
      <c r="D247" t="s">
        <v>162</v>
      </c>
      <c r="E247" t="s">
        <v>163</v>
      </c>
      <c r="F247" t="s">
        <v>47</v>
      </c>
      <c r="G247" t="s">
        <v>6</v>
      </c>
      <c r="H247" s="2">
        <v>45311</v>
      </c>
      <c r="I247" s="3">
        <v>915</v>
      </c>
      <c r="J247" s="4" t="str">
        <f>IF(Table1[[#This Row],[Purchase Amount]]&gt;0,"SUCCESSFUL","UNSUCCESSFUL")</f>
        <v>SUCCESSFUL</v>
      </c>
      <c r="K247" s="9">
        <f>Table1[[#This Row],[Purchase Amount]]*0.1</f>
        <v>91.5</v>
      </c>
      <c r="L247" s="5">
        <v>2024</v>
      </c>
      <c r="M247" s="5">
        <f>ROUNDUP(MONTH(Table1[[#This Row],[Date]])/3,0)</f>
        <v>1</v>
      </c>
      <c r="N247" s="5" t="str">
        <f>_xlfn.CONCAT(Table1[[#Headers],[YEAR]],"-","Q",M248)</f>
        <v>YEAR-Q1</v>
      </c>
    </row>
    <row r="248" spans="1:14" x14ac:dyDescent="0.3">
      <c r="A248" t="s">
        <v>574</v>
      </c>
      <c r="B248" t="s">
        <v>118</v>
      </c>
      <c r="C248" t="s">
        <v>119</v>
      </c>
      <c r="D248" t="s">
        <v>120</v>
      </c>
      <c r="E248" t="s">
        <v>41</v>
      </c>
      <c r="F248" t="s">
        <v>25</v>
      </c>
      <c r="G248" t="s">
        <v>6</v>
      </c>
      <c r="H248" s="2">
        <v>45311</v>
      </c>
      <c r="I248" s="3">
        <v>45</v>
      </c>
      <c r="J248" s="4" t="str">
        <f>IF(Table1[[#This Row],[Purchase Amount]]&gt;0,"SUCCESSFUL","UNSUCCESSFUL")</f>
        <v>SUCCESSFUL</v>
      </c>
      <c r="K248" s="9">
        <f>Table1[[#This Row],[Purchase Amount]]*0.1</f>
        <v>4.5</v>
      </c>
      <c r="L248" s="5">
        <v>2024</v>
      </c>
      <c r="M248" s="5">
        <f>ROUNDUP(MONTH(Table1[[#This Row],[Date]])/3,0)</f>
        <v>1</v>
      </c>
      <c r="N248" s="5" t="str">
        <f>_xlfn.CONCAT(Table1[[#Headers],[YEAR]],"-","Q",M249)</f>
        <v>YEAR-Q1</v>
      </c>
    </row>
    <row r="249" spans="1:14" x14ac:dyDescent="0.3">
      <c r="A249" t="s">
        <v>575</v>
      </c>
      <c r="B249" t="s">
        <v>1</v>
      </c>
      <c r="C249" t="s">
        <v>2</v>
      </c>
      <c r="D249" t="s">
        <v>3</v>
      </c>
      <c r="E249" t="s">
        <v>4</v>
      </c>
      <c r="F249" t="s">
        <v>176</v>
      </c>
      <c r="G249" t="s">
        <v>13</v>
      </c>
      <c r="H249" s="2">
        <v>45312</v>
      </c>
      <c r="I249" s="3"/>
      <c r="J249" s="4" t="str">
        <f>IF(Table1[[#This Row],[Purchase Amount]]&gt;0,"SUCCESSFUL","UNSUCCESSFUL")</f>
        <v>UNSUCCESSFUL</v>
      </c>
      <c r="K249" s="9">
        <f>Table1[[#This Row],[Purchase Amount]]*0.1</f>
        <v>0</v>
      </c>
      <c r="L249" s="5">
        <v>2024</v>
      </c>
      <c r="M249" s="5">
        <f>ROUNDUP(MONTH(Table1[[#This Row],[Date]])/3,0)</f>
        <v>1</v>
      </c>
      <c r="N249" s="5" t="str">
        <f>_xlfn.CONCAT(Table1[[#Headers],[YEAR]],"-","Q",M250)</f>
        <v>YEAR-Q1</v>
      </c>
    </row>
    <row r="250" spans="1:14" x14ac:dyDescent="0.3">
      <c r="A250" t="s">
        <v>576</v>
      </c>
      <c r="B250" t="s">
        <v>75</v>
      </c>
      <c r="C250" t="s">
        <v>76</v>
      </c>
      <c r="D250" t="s">
        <v>77</v>
      </c>
      <c r="E250" t="s">
        <v>41</v>
      </c>
      <c r="F250" t="s">
        <v>322</v>
      </c>
      <c r="G250" t="s">
        <v>13</v>
      </c>
      <c r="H250" s="2">
        <v>45312</v>
      </c>
      <c r="I250" s="3">
        <v>20</v>
      </c>
      <c r="J250" s="4" t="str">
        <f>IF(Table1[[#This Row],[Purchase Amount]]&gt;0,"SUCCESSFUL","UNSUCCESSFUL")</f>
        <v>SUCCESSFUL</v>
      </c>
      <c r="K250" s="9">
        <f>Table1[[#This Row],[Purchase Amount]]*0.1</f>
        <v>2</v>
      </c>
      <c r="L250" s="5">
        <v>2024</v>
      </c>
      <c r="M250" s="5">
        <f>ROUNDUP(MONTH(Table1[[#This Row],[Date]])/3,0)</f>
        <v>1</v>
      </c>
      <c r="N250" s="5" t="str">
        <f>_xlfn.CONCAT(Table1[[#Headers],[YEAR]],"-","Q",M251)</f>
        <v>YEAR-Q1</v>
      </c>
    </row>
    <row r="251" spans="1:14" x14ac:dyDescent="0.3">
      <c r="A251" t="s">
        <v>577</v>
      </c>
      <c r="B251" t="s">
        <v>213</v>
      </c>
      <c r="C251" t="s">
        <v>214</v>
      </c>
      <c r="D251" t="s">
        <v>215</v>
      </c>
      <c r="E251" t="s">
        <v>89</v>
      </c>
      <c r="F251" t="s">
        <v>297</v>
      </c>
      <c r="G251" t="s">
        <v>13</v>
      </c>
      <c r="H251" s="2">
        <v>45312</v>
      </c>
      <c r="I251" s="3">
        <v>860</v>
      </c>
      <c r="J251" s="4" t="str">
        <f>IF(Table1[[#This Row],[Purchase Amount]]&gt;0,"SUCCESSFUL","UNSUCCESSFUL")</f>
        <v>SUCCESSFUL</v>
      </c>
      <c r="K251" s="9">
        <f>Table1[[#This Row],[Purchase Amount]]*0.1</f>
        <v>86</v>
      </c>
      <c r="L251" s="5">
        <v>2024</v>
      </c>
      <c r="M251" s="5">
        <f>ROUNDUP(MONTH(Table1[[#This Row],[Date]])/3,0)</f>
        <v>1</v>
      </c>
      <c r="N251" s="5" t="str">
        <f>_xlfn.CONCAT(Table1[[#Headers],[YEAR]],"-","Q",M252)</f>
        <v>YEAR-Q1</v>
      </c>
    </row>
    <row r="252" spans="1:14" x14ac:dyDescent="0.3">
      <c r="A252" t="s">
        <v>578</v>
      </c>
      <c r="B252" t="s">
        <v>49</v>
      </c>
      <c r="C252" t="s">
        <v>50</v>
      </c>
      <c r="D252" t="s">
        <v>51</v>
      </c>
      <c r="E252" t="s">
        <v>18</v>
      </c>
      <c r="F252" t="s">
        <v>136</v>
      </c>
      <c r="G252" t="s">
        <v>26</v>
      </c>
      <c r="H252" s="2">
        <v>45312</v>
      </c>
      <c r="I252" s="3">
        <v>945</v>
      </c>
      <c r="J252" s="4" t="str">
        <f>IF(Table1[[#This Row],[Purchase Amount]]&gt;0,"SUCCESSFUL","UNSUCCESSFUL")</f>
        <v>SUCCESSFUL</v>
      </c>
      <c r="K252" s="9">
        <f>Table1[[#This Row],[Purchase Amount]]*0.1</f>
        <v>94.5</v>
      </c>
      <c r="L252" s="5">
        <v>2024</v>
      </c>
      <c r="M252" s="5">
        <f>ROUNDUP(MONTH(Table1[[#This Row],[Date]])/3,0)</f>
        <v>1</v>
      </c>
      <c r="N252" s="5" t="str">
        <f>_xlfn.CONCAT(Table1[[#Headers],[YEAR]],"-","Q",M253)</f>
        <v>YEAR-Q1</v>
      </c>
    </row>
    <row r="253" spans="1:14" x14ac:dyDescent="0.3">
      <c r="A253" t="s">
        <v>579</v>
      </c>
      <c r="B253" t="s">
        <v>93</v>
      </c>
      <c r="C253" t="s">
        <v>94</v>
      </c>
      <c r="D253" t="s">
        <v>95</v>
      </c>
      <c r="E253" t="s">
        <v>62</v>
      </c>
      <c r="F253" t="s">
        <v>342</v>
      </c>
      <c r="G253" t="s">
        <v>26</v>
      </c>
      <c r="H253" s="2">
        <v>45312</v>
      </c>
      <c r="I253" s="3">
        <v>330</v>
      </c>
      <c r="J253" s="4" t="str">
        <f>IF(Table1[[#This Row],[Purchase Amount]]&gt;0,"SUCCESSFUL","UNSUCCESSFUL")</f>
        <v>SUCCESSFUL</v>
      </c>
      <c r="K253" s="9">
        <f>Table1[[#This Row],[Purchase Amount]]*0.1</f>
        <v>33</v>
      </c>
      <c r="L253" s="5">
        <v>2024</v>
      </c>
      <c r="M253" s="5">
        <f>ROUNDUP(MONTH(Table1[[#This Row],[Date]])/3,0)</f>
        <v>1</v>
      </c>
      <c r="N253" s="5" t="str">
        <f>_xlfn.CONCAT(Table1[[#Headers],[YEAR]],"-","Q",M254)</f>
        <v>YEAR-Q1</v>
      </c>
    </row>
    <row r="254" spans="1:14" x14ac:dyDescent="0.3">
      <c r="A254" t="s">
        <v>580</v>
      </c>
      <c r="B254" t="s">
        <v>467</v>
      </c>
      <c r="C254" t="s">
        <v>468</v>
      </c>
      <c r="D254" t="s">
        <v>469</v>
      </c>
      <c r="E254" t="s">
        <v>101</v>
      </c>
      <c r="F254" t="s">
        <v>256</v>
      </c>
      <c r="G254" t="s">
        <v>6</v>
      </c>
      <c r="H254" s="2">
        <v>45313</v>
      </c>
      <c r="I254" s="3"/>
      <c r="J254" s="4" t="str">
        <f>IF(Table1[[#This Row],[Purchase Amount]]&gt;0,"SUCCESSFUL","UNSUCCESSFUL")</f>
        <v>UNSUCCESSFUL</v>
      </c>
      <c r="K254" s="9">
        <f>Table1[[#This Row],[Purchase Amount]]*0.1</f>
        <v>0</v>
      </c>
      <c r="L254" s="5">
        <v>2024</v>
      </c>
      <c r="M254" s="5">
        <f>ROUNDUP(MONTH(Table1[[#This Row],[Date]])/3,0)</f>
        <v>1</v>
      </c>
      <c r="N254" s="5" t="str">
        <f>_xlfn.CONCAT(Table1[[#Headers],[YEAR]],"-","Q",M255)</f>
        <v>YEAR-Q1</v>
      </c>
    </row>
    <row r="255" spans="1:14" x14ac:dyDescent="0.3">
      <c r="A255" t="s">
        <v>581</v>
      </c>
      <c r="B255" t="s">
        <v>374</v>
      </c>
      <c r="C255" t="s">
        <v>375</v>
      </c>
      <c r="D255" t="s">
        <v>376</v>
      </c>
      <c r="E255" t="s">
        <v>24</v>
      </c>
      <c r="F255" t="s">
        <v>47</v>
      </c>
      <c r="G255" t="s">
        <v>6</v>
      </c>
      <c r="H255" s="2">
        <v>45313</v>
      </c>
      <c r="I255" s="3"/>
      <c r="J255" s="4" t="str">
        <f>IF(Table1[[#This Row],[Purchase Amount]]&gt;0,"SUCCESSFUL","UNSUCCESSFUL")</f>
        <v>UNSUCCESSFUL</v>
      </c>
      <c r="K255" s="9">
        <f>Table1[[#This Row],[Purchase Amount]]*0.1</f>
        <v>0</v>
      </c>
      <c r="L255" s="5">
        <v>2024</v>
      </c>
      <c r="M255" s="5">
        <f>ROUNDUP(MONTH(Table1[[#This Row],[Date]])/3,0)</f>
        <v>1</v>
      </c>
      <c r="N255" s="5" t="str">
        <f>_xlfn.CONCAT(Table1[[#Headers],[YEAR]],"-","Q",M256)</f>
        <v>YEAR-Q1</v>
      </c>
    </row>
    <row r="256" spans="1:14" x14ac:dyDescent="0.3">
      <c r="A256" t="s">
        <v>582</v>
      </c>
      <c r="B256" t="s">
        <v>414</v>
      </c>
      <c r="C256" t="s">
        <v>415</v>
      </c>
      <c r="D256" t="s">
        <v>416</v>
      </c>
      <c r="E256" t="s">
        <v>11</v>
      </c>
      <c r="F256" t="s">
        <v>83</v>
      </c>
      <c r="G256" t="s">
        <v>6</v>
      </c>
      <c r="H256" s="2">
        <v>45313</v>
      </c>
      <c r="I256" s="3"/>
      <c r="J256" s="4" t="str">
        <f>IF(Table1[[#This Row],[Purchase Amount]]&gt;0,"SUCCESSFUL","UNSUCCESSFUL")</f>
        <v>UNSUCCESSFUL</v>
      </c>
      <c r="K256" s="9">
        <f>Table1[[#This Row],[Purchase Amount]]*0.1</f>
        <v>0</v>
      </c>
      <c r="L256" s="5">
        <v>2024</v>
      </c>
      <c r="M256" s="5">
        <f>ROUNDUP(MONTH(Table1[[#This Row],[Date]])/3,0)</f>
        <v>1</v>
      </c>
      <c r="N256" s="5" t="str">
        <f>_xlfn.CONCAT(Table1[[#Headers],[YEAR]],"-","Q",M257)</f>
        <v>YEAR-Q1</v>
      </c>
    </row>
    <row r="257" spans="1:14" x14ac:dyDescent="0.3">
      <c r="A257" t="s">
        <v>583</v>
      </c>
      <c r="B257" t="s">
        <v>305</v>
      </c>
      <c r="C257" t="s">
        <v>306</v>
      </c>
      <c r="D257" t="s">
        <v>307</v>
      </c>
      <c r="E257" t="s">
        <v>4</v>
      </c>
      <c r="F257" t="s">
        <v>122</v>
      </c>
      <c r="G257" t="s">
        <v>6</v>
      </c>
      <c r="H257" s="2">
        <v>45314</v>
      </c>
      <c r="I257" s="3"/>
      <c r="J257" s="4" t="str">
        <f>IF(Table1[[#This Row],[Purchase Amount]]&gt;0,"SUCCESSFUL","UNSUCCESSFUL")</f>
        <v>UNSUCCESSFUL</v>
      </c>
      <c r="K257" s="9">
        <f>Table1[[#This Row],[Purchase Amount]]*0.1</f>
        <v>0</v>
      </c>
      <c r="L257" s="5">
        <v>2024</v>
      </c>
      <c r="M257" s="5">
        <f>ROUNDUP(MONTH(Table1[[#This Row],[Date]])/3,0)</f>
        <v>1</v>
      </c>
      <c r="N257" s="5" t="str">
        <f>_xlfn.CONCAT(Table1[[#Headers],[YEAR]],"-","Q",M258)</f>
        <v>YEAR-Q1</v>
      </c>
    </row>
    <row r="258" spans="1:14" x14ac:dyDescent="0.3">
      <c r="A258" t="s">
        <v>584</v>
      </c>
      <c r="B258" t="s">
        <v>93</v>
      </c>
      <c r="C258" t="s">
        <v>94</v>
      </c>
      <c r="D258" t="s">
        <v>95</v>
      </c>
      <c r="E258" t="s">
        <v>62</v>
      </c>
      <c r="F258" t="s">
        <v>102</v>
      </c>
      <c r="G258" t="s">
        <v>13</v>
      </c>
      <c r="H258" s="2">
        <v>45314</v>
      </c>
      <c r="I258" s="3"/>
      <c r="J258" s="4" t="str">
        <f>IF(Table1[[#This Row],[Purchase Amount]]&gt;0,"SUCCESSFUL","UNSUCCESSFUL")</f>
        <v>UNSUCCESSFUL</v>
      </c>
      <c r="K258" s="9">
        <f>Table1[[#This Row],[Purchase Amount]]*0.1</f>
        <v>0</v>
      </c>
      <c r="L258" s="5">
        <v>2024</v>
      </c>
      <c r="M258" s="5">
        <f>ROUNDUP(MONTH(Table1[[#This Row],[Date]])/3,0)</f>
        <v>1</v>
      </c>
      <c r="N258" s="5" t="str">
        <f>_xlfn.CONCAT(Table1[[#Headers],[YEAR]],"-","Q",M259)</f>
        <v>YEAR-Q1</v>
      </c>
    </row>
    <row r="259" spans="1:14" x14ac:dyDescent="0.3">
      <c r="A259" t="s">
        <v>585</v>
      </c>
      <c r="B259" t="s">
        <v>414</v>
      </c>
      <c r="C259" t="s">
        <v>415</v>
      </c>
      <c r="D259" t="s">
        <v>416</v>
      </c>
      <c r="E259" t="s">
        <v>11</v>
      </c>
      <c r="F259" t="s">
        <v>47</v>
      </c>
      <c r="G259" t="s">
        <v>84</v>
      </c>
      <c r="H259" s="2">
        <v>45314</v>
      </c>
      <c r="I259" s="3">
        <v>1535</v>
      </c>
      <c r="J259" s="4" t="str">
        <f>IF(Table1[[#This Row],[Purchase Amount]]&gt;0,"SUCCESSFUL","UNSUCCESSFUL")</f>
        <v>SUCCESSFUL</v>
      </c>
      <c r="K259" s="9">
        <f>Table1[[#This Row],[Purchase Amount]]*0.1</f>
        <v>153.5</v>
      </c>
      <c r="L259" s="5">
        <v>2024</v>
      </c>
      <c r="M259" s="5">
        <f>ROUNDUP(MONTH(Table1[[#This Row],[Date]])/3,0)</f>
        <v>1</v>
      </c>
      <c r="N259" s="5" t="str">
        <f>_xlfn.CONCAT(Table1[[#Headers],[YEAR]],"-","Q",M260)</f>
        <v>YEAR-Q1</v>
      </c>
    </row>
    <row r="260" spans="1:14" x14ac:dyDescent="0.3">
      <c r="A260" t="s">
        <v>586</v>
      </c>
      <c r="B260" t="s">
        <v>587</v>
      </c>
      <c r="C260" t="s">
        <v>588</v>
      </c>
      <c r="D260" t="s">
        <v>589</v>
      </c>
      <c r="E260" t="s">
        <v>62</v>
      </c>
      <c r="F260" t="s">
        <v>42</v>
      </c>
      <c r="G260" t="s">
        <v>26</v>
      </c>
      <c r="H260" s="2">
        <v>45314</v>
      </c>
      <c r="I260" s="3">
        <v>590</v>
      </c>
      <c r="J260" s="4" t="str">
        <f>IF(Table1[[#This Row],[Purchase Amount]]&gt;0,"SUCCESSFUL","UNSUCCESSFUL")</f>
        <v>SUCCESSFUL</v>
      </c>
      <c r="K260" s="9">
        <f>Table1[[#This Row],[Purchase Amount]]*0.1</f>
        <v>59</v>
      </c>
      <c r="L260" s="5">
        <v>2024</v>
      </c>
      <c r="M260" s="5">
        <f>ROUNDUP(MONTH(Table1[[#This Row],[Date]])/3,0)</f>
        <v>1</v>
      </c>
      <c r="N260" s="5" t="str">
        <f>_xlfn.CONCAT(Table1[[#Headers],[YEAR]],"-","Q",M261)</f>
        <v>YEAR-Q1</v>
      </c>
    </row>
    <row r="261" spans="1:14" x14ac:dyDescent="0.3">
      <c r="A261" t="s">
        <v>590</v>
      </c>
      <c r="B261" t="s">
        <v>59</v>
      </c>
      <c r="C261" t="s">
        <v>60</v>
      </c>
      <c r="D261" t="s">
        <v>61</v>
      </c>
      <c r="E261" t="s">
        <v>62</v>
      </c>
      <c r="F261" t="s">
        <v>427</v>
      </c>
      <c r="G261" t="s">
        <v>6</v>
      </c>
      <c r="H261" s="2">
        <v>45314</v>
      </c>
      <c r="I261" s="3">
        <v>385</v>
      </c>
      <c r="J261" s="4" t="str">
        <f>IF(Table1[[#This Row],[Purchase Amount]]&gt;0,"SUCCESSFUL","UNSUCCESSFUL")</f>
        <v>SUCCESSFUL</v>
      </c>
      <c r="K261" s="9">
        <f>Table1[[#This Row],[Purchase Amount]]*0.1</f>
        <v>38.5</v>
      </c>
      <c r="L261" s="5">
        <v>2024</v>
      </c>
      <c r="M261" s="5">
        <f>ROUNDUP(MONTH(Table1[[#This Row],[Date]])/3,0)</f>
        <v>1</v>
      </c>
      <c r="N261" s="5" t="str">
        <f>_xlfn.CONCAT(Table1[[#Headers],[YEAR]],"-","Q",M262)</f>
        <v>YEAR-Q1</v>
      </c>
    </row>
    <row r="262" spans="1:14" x14ac:dyDescent="0.3">
      <c r="A262" t="s">
        <v>591</v>
      </c>
      <c r="B262" t="s">
        <v>244</v>
      </c>
      <c r="C262" t="s">
        <v>245</v>
      </c>
      <c r="D262" t="s">
        <v>246</v>
      </c>
      <c r="E262" t="s">
        <v>41</v>
      </c>
      <c r="F262" t="s">
        <v>63</v>
      </c>
      <c r="G262" t="s">
        <v>6</v>
      </c>
      <c r="H262" s="2">
        <v>45315</v>
      </c>
      <c r="I262" s="3"/>
      <c r="J262" s="4" t="str">
        <f>IF(Table1[[#This Row],[Purchase Amount]]&gt;0,"SUCCESSFUL","UNSUCCESSFUL")</f>
        <v>UNSUCCESSFUL</v>
      </c>
      <c r="K262" s="9">
        <f>Table1[[#This Row],[Purchase Amount]]*0.1</f>
        <v>0</v>
      </c>
      <c r="L262" s="5">
        <v>2024</v>
      </c>
      <c r="M262" s="5">
        <f>ROUNDUP(MONTH(Table1[[#This Row],[Date]])/3,0)</f>
        <v>1</v>
      </c>
      <c r="N262" s="5" t="str">
        <f>_xlfn.CONCAT(Table1[[#Headers],[YEAR]],"-","Q",M263)</f>
        <v>YEAR-Q1</v>
      </c>
    </row>
    <row r="263" spans="1:14" x14ac:dyDescent="0.3">
      <c r="A263" t="s">
        <v>592</v>
      </c>
      <c r="B263" t="s">
        <v>54</v>
      </c>
      <c r="C263" t="s">
        <v>55</v>
      </c>
      <c r="D263" t="s">
        <v>56</v>
      </c>
      <c r="E263" t="s">
        <v>18</v>
      </c>
      <c r="F263" t="s">
        <v>227</v>
      </c>
      <c r="G263" t="s">
        <v>13</v>
      </c>
      <c r="H263" s="2">
        <v>45315</v>
      </c>
      <c r="I263" s="3">
        <v>645</v>
      </c>
      <c r="J263" s="4" t="str">
        <f>IF(Table1[[#This Row],[Purchase Amount]]&gt;0,"SUCCESSFUL","UNSUCCESSFUL")</f>
        <v>SUCCESSFUL</v>
      </c>
      <c r="K263" s="9">
        <f>Table1[[#This Row],[Purchase Amount]]*0.1</f>
        <v>64.5</v>
      </c>
      <c r="L263" s="5">
        <v>2024</v>
      </c>
      <c r="M263" s="5">
        <f>ROUNDUP(MONTH(Table1[[#This Row],[Date]])/3,0)</f>
        <v>1</v>
      </c>
      <c r="N263" s="5" t="str">
        <f>_xlfn.CONCAT(Table1[[#Headers],[YEAR]],"-","Q",M264)</f>
        <v>YEAR-Q1</v>
      </c>
    </row>
    <row r="264" spans="1:14" x14ac:dyDescent="0.3">
      <c r="A264" t="s">
        <v>593</v>
      </c>
      <c r="B264" t="s">
        <v>203</v>
      </c>
      <c r="C264" t="s">
        <v>204</v>
      </c>
      <c r="D264" t="s">
        <v>205</v>
      </c>
      <c r="E264" t="s">
        <v>24</v>
      </c>
      <c r="F264" t="s">
        <v>102</v>
      </c>
      <c r="G264" t="s">
        <v>6</v>
      </c>
      <c r="H264" s="2">
        <v>45315</v>
      </c>
      <c r="I264" s="3">
        <v>750</v>
      </c>
      <c r="J264" s="4" t="str">
        <f>IF(Table1[[#This Row],[Purchase Amount]]&gt;0,"SUCCESSFUL","UNSUCCESSFUL")</f>
        <v>SUCCESSFUL</v>
      </c>
      <c r="K264" s="9">
        <f>Table1[[#This Row],[Purchase Amount]]*0.1</f>
        <v>75</v>
      </c>
      <c r="L264" s="5">
        <v>2024</v>
      </c>
      <c r="M264" s="5">
        <f>ROUNDUP(MONTH(Table1[[#This Row],[Date]])/3,0)</f>
        <v>1</v>
      </c>
      <c r="N264" s="5" t="str">
        <f>_xlfn.CONCAT(Table1[[#Headers],[YEAR]],"-","Q",M265)</f>
        <v>YEAR-Q1</v>
      </c>
    </row>
    <row r="265" spans="1:14" x14ac:dyDescent="0.3">
      <c r="A265" t="s">
        <v>594</v>
      </c>
      <c r="B265" t="s">
        <v>353</v>
      </c>
      <c r="C265" t="s">
        <v>354</v>
      </c>
      <c r="D265" t="s">
        <v>355</v>
      </c>
      <c r="E265" t="s">
        <v>89</v>
      </c>
      <c r="F265" t="s">
        <v>164</v>
      </c>
      <c r="G265" t="s">
        <v>84</v>
      </c>
      <c r="H265" s="2">
        <v>45315</v>
      </c>
      <c r="I265" s="3">
        <v>110</v>
      </c>
      <c r="J265" s="4" t="str">
        <f>IF(Table1[[#This Row],[Purchase Amount]]&gt;0,"SUCCESSFUL","UNSUCCESSFUL")</f>
        <v>SUCCESSFUL</v>
      </c>
      <c r="K265" s="9">
        <f>Table1[[#This Row],[Purchase Amount]]*0.1</f>
        <v>11</v>
      </c>
      <c r="L265" s="5">
        <v>2024</v>
      </c>
      <c r="M265" s="5">
        <f>ROUNDUP(MONTH(Table1[[#This Row],[Date]])/3,0)</f>
        <v>1</v>
      </c>
      <c r="N265" s="5" t="str">
        <f>_xlfn.CONCAT(Table1[[#Headers],[YEAR]],"-","Q",M266)</f>
        <v>YEAR-Q1</v>
      </c>
    </row>
    <row r="266" spans="1:14" x14ac:dyDescent="0.3">
      <c r="A266" t="s">
        <v>595</v>
      </c>
      <c r="B266" t="s">
        <v>125</v>
      </c>
      <c r="C266" t="s">
        <v>126</v>
      </c>
      <c r="D266" t="s">
        <v>127</v>
      </c>
      <c r="E266" t="s">
        <v>4</v>
      </c>
      <c r="F266" t="s">
        <v>171</v>
      </c>
      <c r="G266" t="s">
        <v>26</v>
      </c>
      <c r="H266" s="2">
        <v>45315</v>
      </c>
      <c r="I266" s="3">
        <v>280</v>
      </c>
      <c r="J266" s="4" t="str">
        <f>IF(Table1[[#This Row],[Purchase Amount]]&gt;0,"SUCCESSFUL","UNSUCCESSFUL")</f>
        <v>SUCCESSFUL</v>
      </c>
      <c r="K266" s="9">
        <f>Table1[[#This Row],[Purchase Amount]]*0.1</f>
        <v>28</v>
      </c>
      <c r="L266" s="5">
        <v>2024</v>
      </c>
      <c r="M266" s="5">
        <f>ROUNDUP(MONTH(Table1[[#This Row],[Date]])/3,0)</f>
        <v>1</v>
      </c>
      <c r="N266" s="5" t="str">
        <f>_xlfn.CONCAT(Table1[[#Headers],[YEAR]],"-","Q",M267)</f>
        <v>YEAR-Q1</v>
      </c>
    </row>
    <row r="267" spans="1:14" x14ac:dyDescent="0.3">
      <c r="A267" t="s">
        <v>596</v>
      </c>
      <c r="B267" t="s">
        <v>570</v>
      </c>
      <c r="C267" t="s">
        <v>571</v>
      </c>
      <c r="D267" t="s">
        <v>572</v>
      </c>
      <c r="E267" t="s">
        <v>11</v>
      </c>
      <c r="F267" t="s">
        <v>194</v>
      </c>
      <c r="G267" t="s">
        <v>84</v>
      </c>
      <c r="H267" s="2">
        <v>45316</v>
      </c>
      <c r="I267" s="3"/>
      <c r="J267" s="4" t="str">
        <f>IF(Table1[[#This Row],[Purchase Amount]]&gt;0,"SUCCESSFUL","UNSUCCESSFUL")</f>
        <v>UNSUCCESSFUL</v>
      </c>
      <c r="K267" s="9">
        <f>Table1[[#This Row],[Purchase Amount]]*0.1</f>
        <v>0</v>
      </c>
      <c r="L267" s="5">
        <v>2024</v>
      </c>
      <c r="M267" s="5">
        <f>ROUNDUP(MONTH(Table1[[#This Row],[Date]])/3,0)</f>
        <v>1</v>
      </c>
      <c r="N267" s="5" t="str">
        <f>_xlfn.CONCAT(Table1[[#Headers],[YEAR]],"-","Q",M268)</f>
        <v>YEAR-Q1</v>
      </c>
    </row>
    <row r="268" spans="1:14" x14ac:dyDescent="0.3">
      <c r="A268" t="s">
        <v>597</v>
      </c>
      <c r="B268" t="s">
        <v>173</v>
      </c>
      <c r="C268" t="s">
        <v>174</v>
      </c>
      <c r="D268" t="s">
        <v>175</v>
      </c>
      <c r="E268" t="s">
        <v>11</v>
      </c>
      <c r="F268" t="s">
        <v>151</v>
      </c>
      <c r="G268" t="s">
        <v>26</v>
      </c>
      <c r="H268" s="2">
        <v>45316</v>
      </c>
      <c r="I268" s="3">
        <v>195</v>
      </c>
      <c r="J268" s="4" t="str">
        <f>IF(Table1[[#This Row],[Purchase Amount]]&gt;0,"SUCCESSFUL","UNSUCCESSFUL")</f>
        <v>SUCCESSFUL</v>
      </c>
      <c r="K268" s="9">
        <f>Table1[[#This Row],[Purchase Amount]]*0.1</f>
        <v>19.5</v>
      </c>
      <c r="L268" s="5">
        <v>2024</v>
      </c>
      <c r="M268" s="5">
        <f>ROUNDUP(MONTH(Table1[[#This Row],[Date]])/3,0)</f>
        <v>1</v>
      </c>
      <c r="N268" s="5" t="str">
        <f>_xlfn.CONCAT(Table1[[#Headers],[YEAR]],"-","Q",M269)</f>
        <v>YEAR-Q1</v>
      </c>
    </row>
    <row r="269" spans="1:14" x14ac:dyDescent="0.3">
      <c r="A269" t="s">
        <v>598</v>
      </c>
      <c r="B269" t="s">
        <v>223</v>
      </c>
      <c r="C269" t="s">
        <v>224</v>
      </c>
      <c r="D269" t="s">
        <v>225</v>
      </c>
      <c r="E269" t="s">
        <v>226</v>
      </c>
      <c r="F269" t="s">
        <v>122</v>
      </c>
      <c r="G269" t="s">
        <v>84</v>
      </c>
      <c r="H269" s="2">
        <v>45316</v>
      </c>
      <c r="I269" s="3">
        <v>810</v>
      </c>
      <c r="J269" s="4" t="str">
        <f>IF(Table1[[#This Row],[Purchase Amount]]&gt;0,"SUCCESSFUL","UNSUCCESSFUL")</f>
        <v>SUCCESSFUL</v>
      </c>
      <c r="K269" s="9">
        <f>Table1[[#This Row],[Purchase Amount]]*0.1</f>
        <v>81</v>
      </c>
      <c r="L269" s="5">
        <v>2024</v>
      </c>
      <c r="M269" s="5">
        <f>ROUNDUP(MONTH(Table1[[#This Row],[Date]])/3,0)</f>
        <v>1</v>
      </c>
      <c r="N269" s="5" t="str">
        <f>_xlfn.CONCAT(Table1[[#Headers],[YEAR]],"-","Q",M270)</f>
        <v>YEAR-Q1</v>
      </c>
    </row>
    <row r="270" spans="1:14" x14ac:dyDescent="0.3">
      <c r="A270" t="s">
        <v>599</v>
      </c>
      <c r="B270" t="s">
        <v>285</v>
      </c>
      <c r="C270" t="s">
        <v>286</v>
      </c>
      <c r="D270" t="s">
        <v>287</v>
      </c>
      <c r="E270" t="s">
        <v>4</v>
      </c>
      <c r="F270" t="s">
        <v>495</v>
      </c>
      <c r="G270" t="s">
        <v>26</v>
      </c>
      <c r="H270" s="2">
        <v>45316</v>
      </c>
      <c r="I270" s="3">
        <v>690</v>
      </c>
      <c r="J270" s="4" t="str">
        <f>IF(Table1[[#This Row],[Purchase Amount]]&gt;0,"SUCCESSFUL","UNSUCCESSFUL")</f>
        <v>SUCCESSFUL</v>
      </c>
      <c r="K270" s="9">
        <f>Table1[[#This Row],[Purchase Amount]]*0.1</f>
        <v>69</v>
      </c>
      <c r="L270" s="5">
        <v>2024</v>
      </c>
      <c r="M270" s="5">
        <f>ROUNDUP(MONTH(Table1[[#This Row],[Date]])/3,0)</f>
        <v>1</v>
      </c>
      <c r="N270" s="5" t="str">
        <f>_xlfn.CONCAT(Table1[[#Headers],[YEAR]],"-","Q",M271)</f>
        <v>YEAR-Q1</v>
      </c>
    </row>
    <row r="271" spans="1:14" x14ac:dyDescent="0.3">
      <c r="A271" t="s">
        <v>600</v>
      </c>
      <c r="B271" t="s">
        <v>15</v>
      </c>
      <c r="C271" t="s">
        <v>16</v>
      </c>
      <c r="D271" t="s">
        <v>17</v>
      </c>
      <c r="E271" t="s">
        <v>18</v>
      </c>
      <c r="F271" t="s">
        <v>68</v>
      </c>
      <c r="G271" t="s">
        <v>6</v>
      </c>
      <c r="H271" s="2">
        <v>45316</v>
      </c>
      <c r="I271" s="3">
        <v>300</v>
      </c>
      <c r="J271" s="4" t="str">
        <f>IF(Table1[[#This Row],[Purchase Amount]]&gt;0,"SUCCESSFUL","UNSUCCESSFUL")</f>
        <v>SUCCESSFUL</v>
      </c>
      <c r="K271" s="9">
        <f>Table1[[#This Row],[Purchase Amount]]*0.1</f>
        <v>30</v>
      </c>
      <c r="L271" s="5">
        <v>2024</v>
      </c>
      <c r="M271" s="5">
        <f>ROUNDUP(MONTH(Table1[[#This Row],[Date]])/3,0)</f>
        <v>1</v>
      </c>
      <c r="N271" s="5" t="str">
        <f>_xlfn.CONCAT(Table1[[#Headers],[YEAR]],"-","Q",M272)</f>
        <v>YEAR-Q1</v>
      </c>
    </row>
    <row r="272" spans="1:14" x14ac:dyDescent="0.3">
      <c r="A272" t="s">
        <v>601</v>
      </c>
      <c r="B272" t="s">
        <v>168</v>
      </c>
      <c r="C272" t="s">
        <v>169</v>
      </c>
      <c r="D272" t="s">
        <v>170</v>
      </c>
      <c r="E272" t="s">
        <v>89</v>
      </c>
      <c r="F272" t="s">
        <v>227</v>
      </c>
      <c r="G272" t="s">
        <v>6</v>
      </c>
      <c r="H272" s="2">
        <v>45316</v>
      </c>
      <c r="I272" s="3">
        <v>825</v>
      </c>
      <c r="J272" s="4" t="str">
        <f>IF(Table1[[#This Row],[Purchase Amount]]&gt;0,"SUCCESSFUL","UNSUCCESSFUL")</f>
        <v>SUCCESSFUL</v>
      </c>
      <c r="K272" s="9">
        <f>Table1[[#This Row],[Purchase Amount]]*0.1</f>
        <v>82.5</v>
      </c>
      <c r="L272" s="5">
        <v>2024</v>
      </c>
      <c r="M272" s="5">
        <f>ROUNDUP(MONTH(Table1[[#This Row],[Date]])/3,0)</f>
        <v>1</v>
      </c>
      <c r="N272" s="5" t="str">
        <f>_xlfn.CONCAT(Table1[[#Headers],[YEAR]],"-","Q",M273)</f>
        <v>YEAR-Q1</v>
      </c>
    </row>
    <row r="273" spans="1:14" x14ac:dyDescent="0.3">
      <c r="A273" t="s">
        <v>602</v>
      </c>
      <c r="B273" t="s">
        <v>603</v>
      </c>
      <c r="C273" t="s">
        <v>604</v>
      </c>
      <c r="D273" t="s">
        <v>605</v>
      </c>
      <c r="E273" t="s">
        <v>24</v>
      </c>
      <c r="F273" t="s">
        <v>141</v>
      </c>
      <c r="G273" t="s">
        <v>6</v>
      </c>
      <c r="H273" s="2">
        <v>45316</v>
      </c>
      <c r="I273" s="3">
        <v>460</v>
      </c>
      <c r="J273" s="4" t="str">
        <f>IF(Table1[[#This Row],[Purchase Amount]]&gt;0,"SUCCESSFUL","UNSUCCESSFUL")</f>
        <v>SUCCESSFUL</v>
      </c>
      <c r="K273" s="9">
        <f>Table1[[#This Row],[Purchase Amount]]*0.1</f>
        <v>46</v>
      </c>
      <c r="L273" s="5">
        <v>2024</v>
      </c>
      <c r="M273" s="5">
        <f>ROUNDUP(MONTH(Table1[[#This Row],[Date]])/3,0)</f>
        <v>1</v>
      </c>
      <c r="N273" s="5" t="str">
        <f>_xlfn.CONCAT(Table1[[#Headers],[YEAR]],"-","Q",M274)</f>
        <v>YEAR-Q1</v>
      </c>
    </row>
    <row r="274" spans="1:14" x14ac:dyDescent="0.3">
      <c r="A274" t="s">
        <v>606</v>
      </c>
      <c r="B274" t="s">
        <v>28</v>
      </c>
      <c r="C274" t="s">
        <v>29</v>
      </c>
      <c r="D274" t="s">
        <v>30</v>
      </c>
      <c r="E274" t="s">
        <v>24</v>
      </c>
      <c r="F274" t="s">
        <v>5</v>
      </c>
      <c r="G274" t="s">
        <v>26</v>
      </c>
      <c r="H274" s="2">
        <v>45317</v>
      </c>
      <c r="I274" s="3"/>
      <c r="J274" s="4" t="str">
        <f>IF(Table1[[#This Row],[Purchase Amount]]&gt;0,"SUCCESSFUL","UNSUCCESSFUL")</f>
        <v>UNSUCCESSFUL</v>
      </c>
      <c r="K274" s="9">
        <f>Table1[[#This Row],[Purchase Amount]]*0.1</f>
        <v>0</v>
      </c>
      <c r="L274" s="5">
        <v>2024</v>
      </c>
      <c r="M274" s="5">
        <f>ROUNDUP(MONTH(Table1[[#This Row],[Date]])/3,0)</f>
        <v>1</v>
      </c>
      <c r="N274" s="5" t="str">
        <f>_xlfn.CONCAT(Table1[[#Headers],[YEAR]],"-","Q",M275)</f>
        <v>YEAR-Q1</v>
      </c>
    </row>
    <row r="275" spans="1:14" x14ac:dyDescent="0.3">
      <c r="A275" t="s">
        <v>607</v>
      </c>
      <c r="B275" t="s">
        <v>244</v>
      </c>
      <c r="C275" t="s">
        <v>245</v>
      </c>
      <c r="D275" t="s">
        <v>246</v>
      </c>
      <c r="E275" t="s">
        <v>41</v>
      </c>
      <c r="F275" t="s">
        <v>166</v>
      </c>
      <c r="G275" t="s">
        <v>6</v>
      </c>
      <c r="H275" s="2">
        <v>45317</v>
      </c>
      <c r="I275" s="3"/>
      <c r="J275" s="4" t="str">
        <f>IF(Table1[[#This Row],[Purchase Amount]]&gt;0,"SUCCESSFUL","UNSUCCESSFUL")</f>
        <v>UNSUCCESSFUL</v>
      </c>
      <c r="K275" s="9">
        <f>Table1[[#This Row],[Purchase Amount]]*0.1</f>
        <v>0</v>
      </c>
      <c r="L275" s="5">
        <v>2024</v>
      </c>
      <c r="M275" s="5">
        <f>ROUNDUP(MONTH(Table1[[#This Row],[Date]])/3,0)</f>
        <v>1</v>
      </c>
      <c r="N275" s="5" t="str">
        <f>_xlfn.CONCAT(Table1[[#Headers],[YEAR]],"-","Q",M276)</f>
        <v>YEAR-Q1</v>
      </c>
    </row>
    <row r="276" spans="1:14" x14ac:dyDescent="0.3">
      <c r="A276" t="s">
        <v>608</v>
      </c>
      <c r="B276" t="s">
        <v>410</v>
      </c>
      <c r="C276" t="s">
        <v>411</v>
      </c>
      <c r="D276" t="s">
        <v>412</v>
      </c>
      <c r="E276" t="s">
        <v>4</v>
      </c>
      <c r="F276" t="s">
        <v>90</v>
      </c>
      <c r="G276" t="s">
        <v>26</v>
      </c>
      <c r="H276" s="2">
        <v>45317</v>
      </c>
      <c r="I276" s="3">
        <v>210</v>
      </c>
      <c r="J276" s="4" t="str">
        <f>IF(Table1[[#This Row],[Purchase Amount]]&gt;0,"SUCCESSFUL","UNSUCCESSFUL")</f>
        <v>SUCCESSFUL</v>
      </c>
      <c r="K276" s="9">
        <f>Table1[[#This Row],[Purchase Amount]]*0.1</f>
        <v>21</v>
      </c>
      <c r="L276" s="5">
        <v>2024</v>
      </c>
      <c r="M276" s="5">
        <f>ROUNDUP(MONTH(Table1[[#This Row],[Date]])/3,0)</f>
        <v>1</v>
      </c>
      <c r="N276" s="5" t="str">
        <f>_xlfn.CONCAT(Table1[[#Headers],[YEAR]],"-","Q",M277)</f>
        <v>YEAR-Q1</v>
      </c>
    </row>
    <row r="277" spans="1:14" x14ac:dyDescent="0.3">
      <c r="A277" t="s">
        <v>609</v>
      </c>
      <c r="B277" t="s">
        <v>178</v>
      </c>
      <c r="C277" t="s">
        <v>179</v>
      </c>
      <c r="D277" t="s">
        <v>180</v>
      </c>
      <c r="E277" t="s">
        <v>41</v>
      </c>
      <c r="F277" t="s">
        <v>279</v>
      </c>
      <c r="G277" t="s">
        <v>13</v>
      </c>
      <c r="H277" s="2">
        <v>45317</v>
      </c>
      <c r="I277" s="3">
        <v>1170</v>
      </c>
      <c r="J277" s="4" t="str">
        <f>IF(Table1[[#This Row],[Purchase Amount]]&gt;0,"SUCCESSFUL","UNSUCCESSFUL")</f>
        <v>SUCCESSFUL</v>
      </c>
      <c r="K277" s="9">
        <f>Table1[[#This Row],[Purchase Amount]]*0.1</f>
        <v>117</v>
      </c>
      <c r="L277" s="5">
        <v>2024</v>
      </c>
      <c r="M277" s="5">
        <f>ROUNDUP(MONTH(Table1[[#This Row],[Date]])/3,0)</f>
        <v>1</v>
      </c>
      <c r="N277" s="5" t="str">
        <f>_xlfn.CONCAT(Table1[[#Headers],[YEAR]],"-","Q",M278)</f>
        <v>YEAR-Q1</v>
      </c>
    </row>
    <row r="278" spans="1:14" x14ac:dyDescent="0.3">
      <c r="A278" t="s">
        <v>610</v>
      </c>
      <c r="B278" t="s">
        <v>587</v>
      </c>
      <c r="C278" t="s">
        <v>588</v>
      </c>
      <c r="D278" t="s">
        <v>589</v>
      </c>
      <c r="E278" t="s">
        <v>62</v>
      </c>
      <c r="F278" t="s">
        <v>232</v>
      </c>
      <c r="G278" t="s">
        <v>13</v>
      </c>
      <c r="H278" s="2">
        <v>45317</v>
      </c>
      <c r="I278" s="3">
        <v>645</v>
      </c>
      <c r="J278" s="4" t="str">
        <f>IF(Table1[[#This Row],[Purchase Amount]]&gt;0,"SUCCESSFUL","UNSUCCESSFUL")</f>
        <v>SUCCESSFUL</v>
      </c>
      <c r="K278" s="9">
        <f>Table1[[#This Row],[Purchase Amount]]*0.1</f>
        <v>64.5</v>
      </c>
      <c r="L278" s="5">
        <v>2024</v>
      </c>
      <c r="M278" s="5">
        <f>ROUNDUP(MONTH(Table1[[#This Row],[Date]])/3,0)</f>
        <v>1</v>
      </c>
      <c r="N278" s="5" t="str">
        <f>_xlfn.CONCAT(Table1[[#Headers],[YEAR]],"-","Q",M279)</f>
        <v>YEAR-Q1</v>
      </c>
    </row>
    <row r="279" spans="1:14" x14ac:dyDescent="0.3">
      <c r="A279" t="s">
        <v>611</v>
      </c>
      <c r="B279" t="s">
        <v>113</v>
      </c>
      <c r="C279" t="s">
        <v>114</v>
      </c>
      <c r="D279" t="s">
        <v>115</v>
      </c>
      <c r="E279" t="s">
        <v>62</v>
      </c>
      <c r="F279" t="s">
        <v>31</v>
      </c>
      <c r="G279" t="s">
        <v>26</v>
      </c>
      <c r="H279" s="2">
        <v>45317</v>
      </c>
      <c r="I279" s="3">
        <v>785</v>
      </c>
      <c r="J279" s="4" t="str">
        <f>IF(Table1[[#This Row],[Purchase Amount]]&gt;0,"SUCCESSFUL","UNSUCCESSFUL")</f>
        <v>SUCCESSFUL</v>
      </c>
      <c r="K279" s="9">
        <f>Table1[[#This Row],[Purchase Amount]]*0.1</f>
        <v>78.5</v>
      </c>
      <c r="L279" s="5">
        <v>2024</v>
      </c>
      <c r="M279" s="5">
        <f>ROUNDUP(MONTH(Table1[[#This Row],[Date]])/3,0)</f>
        <v>1</v>
      </c>
      <c r="N279" s="5" t="str">
        <f>_xlfn.CONCAT(Table1[[#Headers],[YEAR]],"-","Q",M280)</f>
        <v>YEAR-Q1</v>
      </c>
    </row>
    <row r="280" spans="1:14" x14ac:dyDescent="0.3">
      <c r="A280" t="s">
        <v>612</v>
      </c>
      <c r="B280" t="s">
        <v>54</v>
      </c>
      <c r="C280" t="s">
        <v>55</v>
      </c>
      <c r="D280" t="s">
        <v>56</v>
      </c>
      <c r="E280" t="s">
        <v>18</v>
      </c>
      <c r="F280" t="s">
        <v>211</v>
      </c>
      <c r="G280" t="s">
        <v>6</v>
      </c>
      <c r="H280" s="2">
        <v>45318</v>
      </c>
      <c r="I280" s="3"/>
      <c r="J280" s="4" t="str">
        <f>IF(Table1[[#This Row],[Purchase Amount]]&gt;0,"SUCCESSFUL","UNSUCCESSFUL")</f>
        <v>UNSUCCESSFUL</v>
      </c>
      <c r="K280" s="9">
        <f>Table1[[#This Row],[Purchase Amount]]*0.1</f>
        <v>0</v>
      </c>
      <c r="L280" s="5">
        <v>2024</v>
      </c>
      <c r="M280" s="5">
        <f>ROUNDUP(MONTH(Table1[[#This Row],[Date]])/3,0)</f>
        <v>1</v>
      </c>
      <c r="N280" s="5" t="str">
        <f>_xlfn.CONCAT(Table1[[#Headers],[YEAR]],"-","Q",M281)</f>
        <v>YEAR-Q1</v>
      </c>
    </row>
    <row r="281" spans="1:14" x14ac:dyDescent="0.3">
      <c r="A281" t="s">
        <v>613</v>
      </c>
      <c r="B281" t="s">
        <v>21</v>
      </c>
      <c r="C281" t="s">
        <v>22</v>
      </c>
      <c r="D281" t="s">
        <v>23</v>
      </c>
      <c r="E281" t="s">
        <v>24</v>
      </c>
      <c r="F281" t="s">
        <v>73</v>
      </c>
      <c r="G281" t="s">
        <v>13</v>
      </c>
      <c r="H281" s="2">
        <v>45318</v>
      </c>
      <c r="I281" s="3"/>
      <c r="J281" s="4" t="str">
        <f>IF(Table1[[#This Row],[Purchase Amount]]&gt;0,"SUCCESSFUL","UNSUCCESSFUL")</f>
        <v>UNSUCCESSFUL</v>
      </c>
      <c r="K281" s="9">
        <f>Table1[[#This Row],[Purchase Amount]]*0.1</f>
        <v>0</v>
      </c>
      <c r="L281" s="5">
        <v>2024</v>
      </c>
      <c r="M281" s="5">
        <f>ROUNDUP(MONTH(Table1[[#This Row],[Date]])/3,0)</f>
        <v>1</v>
      </c>
      <c r="N281" s="5" t="str">
        <f>_xlfn.CONCAT(Table1[[#Headers],[YEAR]],"-","Q",M282)</f>
        <v>YEAR-Q1</v>
      </c>
    </row>
    <row r="282" spans="1:14" x14ac:dyDescent="0.3">
      <c r="A282" t="s">
        <v>614</v>
      </c>
      <c r="B282" t="s">
        <v>272</v>
      </c>
      <c r="C282" t="s">
        <v>273</v>
      </c>
      <c r="D282" t="s">
        <v>274</v>
      </c>
      <c r="E282" t="s">
        <v>41</v>
      </c>
      <c r="F282" t="s">
        <v>297</v>
      </c>
      <c r="G282" t="s">
        <v>6</v>
      </c>
      <c r="H282" s="2">
        <v>45318</v>
      </c>
      <c r="I282" s="3"/>
      <c r="J282" s="4" t="str">
        <f>IF(Table1[[#This Row],[Purchase Amount]]&gt;0,"SUCCESSFUL","UNSUCCESSFUL")</f>
        <v>UNSUCCESSFUL</v>
      </c>
      <c r="K282" s="9">
        <f>Table1[[#This Row],[Purchase Amount]]*0.1</f>
        <v>0</v>
      </c>
      <c r="L282" s="5">
        <v>2024</v>
      </c>
      <c r="M282" s="5">
        <f>ROUNDUP(MONTH(Table1[[#This Row],[Date]])/3,0)</f>
        <v>1</v>
      </c>
      <c r="N282" s="5" t="str">
        <f>_xlfn.CONCAT(Table1[[#Headers],[YEAR]],"-","Q",M283)</f>
        <v>YEAR-Q1</v>
      </c>
    </row>
    <row r="283" spans="1:14" x14ac:dyDescent="0.3">
      <c r="A283" t="s">
        <v>615</v>
      </c>
      <c r="B283" t="s">
        <v>285</v>
      </c>
      <c r="C283" t="s">
        <v>286</v>
      </c>
      <c r="D283" t="s">
        <v>287</v>
      </c>
      <c r="E283" t="s">
        <v>4</v>
      </c>
      <c r="F283" t="s">
        <v>227</v>
      </c>
      <c r="G283" t="s">
        <v>13</v>
      </c>
      <c r="H283" s="2">
        <v>45318</v>
      </c>
      <c r="I283" s="3"/>
      <c r="J283" s="4" t="str">
        <f>IF(Table1[[#This Row],[Purchase Amount]]&gt;0,"SUCCESSFUL","UNSUCCESSFUL")</f>
        <v>UNSUCCESSFUL</v>
      </c>
      <c r="K283" s="9">
        <f>Table1[[#This Row],[Purchase Amount]]*0.1</f>
        <v>0</v>
      </c>
      <c r="L283" s="5">
        <v>2024</v>
      </c>
      <c r="M283" s="5">
        <f>ROUNDUP(MONTH(Table1[[#This Row],[Date]])/3,0)</f>
        <v>1</v>
      </c>
      <c r="N283" s="5" t="str">
        <f>_xlfn.CONCAT(Table1[[#Headers],[YEAR]],"-","Q",M284)</f>
        <v>YEAR-Q1</v>
      </c>
    </row>
    <row r="284" spans="1:14" x14ac:dyDescent="0.3">
      <c r="A284" t="s">
        <v>616</v>
      </c>
      <c r="B284" t="s">
        <v>446</v>
      </c>
      <c r="C284" t="s">
        <v>447</v>
      </c>
      <c r="D284" t="s">
        <v>448</v>
      </c>
      <c r="E284" t="s">
        <v>62</v>
      </c>
      <c r="F284" t="s">
        <v>194</v>
      </c>
      <c r="G284" t="s">
        <v>6</v>
      </c>
      <c r="H284" s="2">
        <v>45318</v>
      </c>
      <c r="I284" s="3"/>
      <c r="J284" s="4" t="str">
        <f>IF(Table1[[#This Row],[Purchase Amount]]&gt;0,"SUCCESSFUL","UNSUCCESSFUL")</f>
        <v>UNSUCCESSFUL</v>
      </c>
      <c r="K284" s="9">
        <f>Table1[[#This Row],[Purchase Amount]]*0.1</f>
        <v>0</v>
      </c>
      <c r="L284" s="5">
        <v>2024</v>
      </c>
      <c r="M284" s="5">
        <f>ROUNDUP(MONTH(Table1[[#This Row],[Date]])/3,0)</f>
        <v>1</v>
      </c>
      <c r="N284" s="5" t="str">
        <f>_xlfn.CONCAT(Table1[[#Headers],[YEAR]],"-","Q",M285)</f>
        <v>YEAR-Q1</v>
      </c>
    </row>
    <row r="285" spans="1:14" x14ac:dyDescent="0.3">
      <c r="A285" t="s">
        <v>617</v>
      </c>
      <c r="B285" t="s">
        <v>281</v>
      </c>
      <c r="C285" t="s">
        <v>282</v>
      </c>
      <c r="D285" t="s">
        <v>283</v>
      </c>
      <c r="E285" t="s">
        <v>4</v>
      </c>
      <c r="F285" t="s">
        <v>68</v>
      </c>
      <c r="G285" t="s">
        <v>13</v>
      </c>
      <c r="H285" s="2">
        <v>45318</v>
      </c>
      <c r="I285" s="3">
        <v>785</v>
      </c>
      <c r="J285" s="4" t="str">
        <f>IF(Table1[[#This Row],[Purchase Amount]]&gt;0,"SUCCESSFUL","UNSUCCESSFUL")</f>
        <v>SUCCESSFUL</v>
      </c>
      <c r="K285" s="9">
        <f>Table1[[#This Row],[Purchase Amount]]*0.1</f>
        <v>78.5</v>
      </c>
      <c r="L285" s="5">
        <v>2024</v>
      </c>
      <c r="M285" s="5">
        <f>ROUNDUP(MONTH(Table1[[#This Row],[Date]])/3,0)</f>
        <v>1</v>
      </c>
      <c r="N285" s="5" t="str">
        <f>_xlfn.CONCAT(Table1[[#Headers],[YEAR]],"-","Q",M286)</f>
        <v>YEAR-Q1</v>
      </c>
    </row>
    <row r="286" spans="1:14" x14ac:dyDescent="0.3">
      <c r="A286" t="s">
        <v>618</v>
      </c>
      <c r="B286" t="s">
        <v>59</v>
      </c>
      <c r="C286" t="s">
        <v>60</v>
      </c>
      <c r="D286" t="s">
        <v>61</v>
      </c>
      <c r="E286" t="s">
        <v>62</v>
      </c>
      <c r="F286" t="s">
        <v>211</v>
      </c>
      <c r="G286" t="s">
        <v>13</v>
      </c>
      <c r="H286" s="2">
        <v>45318</v>
      </c>
      <c r="I286" s="3">
        <v>690</v>
      </c>
      <c r="J286" s="4" t="str">
        <f>IF(Table1[[#This Row],[Purchase Amount]]&gt;0,"SUCCESSFUL","UNSUCCESSFUL")</f>
        <v>SUCCESSFUL</v>
      </c>
      <c r="K286" s="9">
        <f>Table1[[#This Row],[Purchase Amount]]*0.1</f>
        <v>69</v>
      </c>
      <c r="L286" s="5">
        <v>2024</v>
      </c>
      <c r="M286" s="5">
        <f>ROUNDUP(MONTH(Table1[[#This Row],[Date]])/3,0)</f>
        <v>1</v>
      </c>
      <c r="N286" s="5" t="str">
        <f>_xlfn.CONCAT(Table1[[#Headers],[YEAR]],"-","Q",M287)</f>
        <v>YEAR-Q1</v>
      </c>
    </row>
    <row r="287" spans="1:14" x14ac:dyDescent="0.3">
      <c r="A287" t="s">
        <v>619</v>
      </c>
      <c r="B287" t="s">
        <v>333</v>
      </c>
      <c r="C287" t="s">
        <v>334</v>
      </c>
      <c r="D287" t="s">
        <v>335</v>
      </c>
      <c r="E287" t="s">
        <v>101</v>
      </c>
      <c r="F287" t="s">
        <v>130</v>
      </c>
      <c r="G287" t="s">
        <v>13</v>
      </c>
      <c r="H287" s="2">
        <v>45318</v>
      </c>
      <c r="I287" s="3">
        <v>585</v>
      </c>
      <c r="J287" s="4" t="str">
        <f>IF(Table1[[#This Row],[Purchase Amount]]&gt;0,"SUCCESSFUL","UNSUCCESSFUL")</f>
        <v>SUCCESSFUL</v>
      </c>
      <c r="K287" s="9">
        <f>Table1[[#This Row],[Purchase Amount]]*0.1</f>
        <v>58.5</v>
      </c>
      <c r="L287" s="5">
        <v>2024</v>
      </c>
      <c r="M287" s="5">
        <f>ROUNDUP(MONTH(Table1[[#This Row],[Date]])/3,0)</f>
        <v>1</v>
      </c>
      <c r="N287" s="5" t="str">
        <f>_xlfn.CONCAT(Table1[[#Headers],[YEAR]],"-","Q",M288)</f>
        <v>YEAR-Q1</v>
      </c>
    </row>
    <row r="288" spans="1:14" x14ac:dyDescent="0.3">
      <c r="A288" t="s">
        <v>620</v>
      </c>
      <c r="B288" t="s">
        <v>558</v>
      </c>
      <c r="C288" t="s">
        <v>559</v>
      </c>
      <c r="D288" t="s">
        <v>560</v>
      </c>
      <c r="E288" t="s">
        <v>41</v>
      </c>
      <c r="F288" t="s">
        <v>36</v>
      </c>
      <c r="G288" t="s">
        <v>84</v>
      </c>
      <c r="H288" s="2">
        <v>45318</v>
      </c>
      <c r="I288" s="3">
        <v>375</v>
      </c>
      <c r="J288" s="4" t="str">
        <f>IF(Table1[[#This Row],[Purchase Amount]]&gt;0,"SUCCESSFUL","UNSUCCESSFUL")</f>
        <v>SUCCESSFUL</v>
      </c>
      <c r="K288" s="9">
        <f>Table1[[#This Row],[Purchase Amount]]*0.1</f>
        <v>37.5</v>
      </c>
      <c r="L288" s="5">
        <v>2024</v>
      </c>
      <c r="M288" s="5">
        <f>ROUNDUP(MONTH(Table1[[#This Row],[Date]])/3,0)</f>
        <v>1</v>
      </c>
      <c r="N288" s="5" t="str">
        <f>_xlfn.CONCAT(Table1[[#Headers],[YEAR]],"-","Q",M289)</f>
        <v>YEAR-Q1</v>
      </c>
    </row>
    <row r="289" spans="1:14" x14ac:dyDescent="0.3">
      <c r="A289" t="s">
        <v>621</v>
      </c>
      <c r="B289" t="s">
        <v>268</v>
      </c>
      <c r="C289" t="s">
        <v>269</v>
      </c>
      <c r="D289" t="s">
        <v>270</v>
      </c>
      <c r="E289" t="s">
        <v>41</v>
      </c>
      <c r="F289" t="s">
        <v>83</v>
      </c>
      <c r="G289" t="s">
        <v>26</v>
      </c>
      <c r="H289" s="2">
        <v>45318</v>
      </c>
      <c r="I289" s="3">
        <v>730</v>
      </c>
      <c r="J289" s="4" t="str">
        <f>IF(Table1[[#This Row],[Purchase Amount]]&gt;0,"SUCCESSFUL","UNSUCCESSFUL")</f>
        <v>SUCCESSFUL</v>
      </c>
      <c r="K289" s="9">
        <f>Table1[[#This Row],[Purchase Amount]]*0.1</f>
        <v>73</v>
      </c>
      <c r="L289" s="5">
        <v>2024</v>
      </c>
      <c r="M289" s="5">
        <f>ROUNDUP(MONTH(Table1[[#This Row],[Date]])/3,0)</f>
        <v>1</v>
      </c>
      <c r="N289" s="5" t="str">
        <f>_xlfn.CONCAT(Table1[[#Headers],[YEAR]],"-","Q",M290)</f>
        <v>YEAR-Q1</v>
      </c>
    </row>
    <row r="290" spans="1:14" x14ac:dyDescent="0.3">
      <c r="A290" t="s">
        <v>622</v>
      </c>
      <c r="B290" t="s">
        <v>293</v>
      </c>
      <c r="C290" t="s">
        <v>294</v>
      </c>
      <c r="D290" t="s">
        <v>295</v>
      </c>
      <c r="E290" t="s">
        <v>41</v>
      </c>
      <c r="F290" t="s">
        <v>474</v>
      </c>
      <c r="G290" t="s">
        <v>13</v>
      </c>
      <c r="H290" s="2">
        <v>45318</v>
      </c>
      <c r="I290" s="3">
        <v>690</v>
      </c>
      <c r="J290" s="4" t="str">
        <f>IF(Table1[[#This Row],[Purchase Amount]]&gt;0,"SUCCESSFUL","UNSUCCESSFUL")</f>
        <v>SUCCESSFUL</v>
      </c>
      <c r="K290" s="9">
        <f>Table1[[#This Row],[Purchase Amount]]*0.1</f>
        <v>69</v>
      </c>
      <c r="L290" s="5">
        <v>2024</v>
      </c>
      <c r="M290" s="5">
        <f>ROUNDUP(MONTH(Table1[[#This Row],[Date]])/3,0)</f>
        <v>1</v>
      </c>
      <c r="N290" s="5" t="str">
        <f>_xlfn.CONCAT(Table1[[#Headers],[YEAR]],"-","Q",M291)</f>
        <v>YEAR-Q1</v>
      </c>
    </row>
    <row r="291" spans="1:14" x14ac:dyDescent="0.3">
      <c r="A291" t="s">
        <v>623</v>
      </c>
      <c r="B291" t="s">
        <v>390</v>
      </c>
      <c r="C291" t="s">
        <v>391</v>
      </c>
      <c r="D291" t="s">
        <v>392</v>
      </c>
      <c r="E291" t="s">
        <v>62</v>
      </c>
      <c r="F291" t="s">
        <v>216</v>
      </c>
      <c r="G291" t="s">
        <v>6</v>
      </c>
      <c r="H291" s="2">
        <v>45318</v>
      </c>
      <c r="I291" s="3">
        <v>420</v>
      </c>
      <c r="J291" s="4" t="str">
        <f>IF(Table1[[#This Row],[Purchase Amount]]&gt;0,"SUCCESSFUL","UNSUCCESSFUL")</f>
        <v>SUCCESSFUL</v>
      </c>
      <c r="K291" s="9">
        <f>Table1[[#This Row],[Purchase Amount]]*0.1</f>
        <v>42</v>
      </c>
      <c r="L291" s="5">
        <v>2024</v>
      </c>
      <c r="M291" s="5">
        <f>ROUNDUP(MONTH(Table1[[#This Row],[Date]])/3,0)</f>
        <v>1</v>
      </c>
      <c r="N291" s="5" t="str">
        <f>_xlfn.CONCAT(Table1[[#Headers],[YEAR]],"-","Q",M292)</f>
        <v>YEAR-Q1</v>
      </c>
    </row>
    <row r="292" spans="1:14" x14ac:dyDescent="0.3">
      <c r="A292" t="s">
        <v>624</v>
      </c>
      <c r="B292" t="s">
        <v>203</v>
      </c>
      <c r="C292" t="s">
        <v>204</v>
      </c>
      <c r="D292" t="s">
        <v>205</v>
      </c>
      <c r="E292" t="s">
        <v>24</v>
      </c>
      <c r="F292" t="s">
        <v>96</v>
      </c>
      <c r="G292" t="s">
        <v>26</v>
      </c>
      <c r="H292" s="2">
        <v>45319</v>
      </c>
      <c r="I292" s="3"/>
      <c r="J292" s="4" t="str">
        <f>IF(Table1[[#This Row],[Purchase Amount]]&gt;0,"SUCCESSFUL","UNSUCCESSFUL")</f>
        <v>UNSUCCESSFUL</v>
      </c>
      <c r="K292" s="9">
        <f>Table1[[#This Row],[Purchase Amount]]*0.1</f>
        <v>0</v>
      </c>
      <c r="L292" s="5">
        <v>2024</v>
      </c>
      <c r="M292" s="5">
        <f>ROUNDUP(MONTH(Table1[[#This Row],[Date]])/3,0)</f>
        <v>1</v>
      </c>
      <c r="N292" s="5" t="str">
        <f>_xlfn.CONCAT(Table1[[#Headers],[YEAR]],"-","Q",M293)</f>
        <v>YEAR-Q1</v>
      </c>
    </row>
    <row r="293" spans="1:14" x14ac:dyDescent="0.3">
      <c r="A293" t="s">
        <v>625</v>
      </c>
      <c r="B293" t="s">
        <v>626</v>
      </c>
      <c r="C293" t="s">
        <v>627</v>
      </c>
      <c r="D293" t="s">
        <v>628</v>
      </c>
      <c r="E293" t="s">
        <v>265</v>
      </c>
      <c r="F293" t="s">
        <v>36</v>
      </c>
      <c r="G293" t="s">
        <v>13</v>
      </c>
      <c r="H293" s="2">
        <v>45319</v>
      </c>
      <c r="I293" s="3"/>
      <c r="J293" s="4" t="str">
        <f>IF(Table1[[#This Row],[Purchase Amount]]&gt;0,"SUCCESSFUL","UNSUCCESSFUL")</f>
        <v>UNSUCCESSFUL</v>
      </c>
      <c r="K293" s="9">
        <f>Table1[[#This Row],[Purchase Amount]]*0.1</f>
        <v>0</v>
      </c>
      <c r="L293" s="5">
        <v>2024</v>
      </c>
      <c r="M293" s="5">
        <f>ROUNDUP(MONTH(Table1[[#This Row],[Date]])/3,0)</f>
        <v>1</v>
      </c>
      <c r="N293" s="5" t="str">
        <f>_xlfn.CONCAT(Table1[[#Headers],[YEAR]],"-","Q",M294)</f>
        <v>YEAR-Q1</v>
      </c>
    </row>
    <row r="294" spans="1:14" x14ac:dyDescent="0.3">
      <c r="A294" t="s">
        <v>629</v>
      </c>
      <c r="B294" t="s">
        <v>318</v>
      </c>
      <c r="C294" t="s">
        <v>319</v>
      </c>
      <c r="D294" t="s">
        <v>320</v>
      </c>
      <c r="E294" t="s">
        <v>24</v>
      </c>
      <c r="F294" t="s">
        <v>36</v>
      </c>
      <c r="G294" t="s">
        <v>6</v>
      </c>
      <c r="H294" s="2">
        <v>45319</v>
      </c>
      <c r="I294" s="3">
        <v>370</v>
      </c>
      <c r="J294" s="4" t="str">
        <f>IF(Table1[[#This Row],[Purchase Amount]]&gt;0,"SUCCESSFUL","UNSUCCESSFUL")</f>
        <v>SUCCESSFUL</v>
      </c>
      <c r="K294" s="9">
        <f>Table1[[#This Row],[Purchase Amount]]*0.1</f>
        <v>37</v>
      </c>
      <c r="L294" s="5">
        <v>2024</v>
      </c>
      <c r="M294" s="5">
        <f>ROUNDUP(MONTH(Table1[[#This Row],[Date]])/3,0)</f>
        <v>1</v>
      </c>
      <c r="N294" s="5" t="str">
        <f>_xlfn.CONCAT(Table1[[#Headers],[YEAR]],"-","Q",M295)</f>
        <v>YEAR-Q1</v>
      </c>
    </row>
    <row r="295" spans="1:14" x14ac:dyDescent="0.3">
      <c r="A295" t="s">
        <v>630</v>
      </c>
      <c r="B295" t="s">
        <v>452</v>
      </c>
      <c r="C295" t="s">
        <v>453</v>
      </c>
      <c r="D295" t="s">
        <v>454</v>
      </c>
      <c r="E295" t="s">
        <v>4</v>
      </c>
      <c r="F295" t="s">
        <v>342</v>
      </c>
      <c r="G295" t="s">
        <v>6</v>
      </c>
      <c r="H295" s="2">
        <v>45319</v>
      </c>
      <c r="I295" s="3">
        <v>565</v>
      </c>
      <c r="J295" s="4" t="str">
        <f>IF(Table1[[#This Row],[Purchase Amount]]&gt;0,"SUCCESSFUL","UNSUCCESSFUL")</f>
        <v>SUCCESSFUL</v>
      </c>
      <c r="K295" s="9">
        <f>Table1[[#This Row],[Purchase Amount]]*0.1</f>
        <v>56.5</v>
      </c>
      <c r="L295" s="5">
        <v>2024</v>
      </c>
      <c r="M295" s="5">
        <f>ROUNDUP(MONTH(Table1[[#This Row],[Date]])/3,0)</f>
        <v>1</v>
      </c>
      <c r="N295" s="5" t="str">
        <f>_xlfn.CONCAT(Table1[[#Headers],[YEAR]],"-","Q",M296)</f>
        <v>YEAR-Q1</v>
      </c>
    </row>
    <row r="296" spans="1:14" x14ac:dyDescent="0.3">
      <c r="A296" t="s">
        <v>631</v>
      </c>
      <c r="B296" t="s">
        <v>358</v>
      </c>
      <c r="C296" t="s">
        <v>359</v>
      </c>
      <c r="D296" t="s">
        <v>360</v>
      </c>
      <c r="E296" t="s">
        <v>4</v>
      </c>
      <c r="F296" t="s">
        <v>136</v>
      </c>
      <c r="G296" t="s">
        <v>13</v>
      </c>
      <c r="H296" s="2">
        <v>45319</v>
      </c>
      <c r="I296" s="3">
        <v>140</v>
      </c>
      <c r="J296" s="4" t="str">
        <f>IF(Table1[[#This Row],[Purchase Amount]]&gt;0,"SUCCESSFUL","UNSUCCESSFUL")</f>
        <v>SUCCESSFUL</v>
      </c>
      <c r="K296" s="9">
        <f>Table1[[#This Row],[Purchase Amount]]*0.1</f>
        <v>14</v>
      </c>
      <c r="L296" s="5">
        <v>2024</v>
      </c>
      <c r="M296" s="5">
        <f>ROUNDUP(MONTH(Table1[[#This Row],[Date]])/3,0)</f>
        <v>1</v>
      </c>
      <c r="N296" s="5" t="str">
        <f>_xlfn.CONCAT(Table1[[#Headers],[YEAR]],"-","Q",M297)</f>
        <v>YEAR-Q1</v>
      </c>
    </row>
    <row r="297" spans="1:14" x14ac:dyDescent="0.3">
      <c r="A297" t="s">
        <v>632</v>
      </c>
      <c r="B297" t="s">
        <v>54</v>
      </c>
      <c r="C297" t="s">
        <v>55</v>
      </c>
      <c r="D297" t="s">
        <v>56</v>
      </c>
      <c r="E297" t="s">
        <v>18</v>
      </c>
      <c r="F297" t="s">
        <v>102</v>
      </c>
      <c r="G297" t="s">
        <v>26</v>
      </c>
      <c r="H297" s="2">
        <v>45320</v>
      </c>
      <c r="I297" s="3"/>
      <c r="J297" s="4" t="str">
        <f>IF(Table1[[#This Row],[Purchase Amount]]&gt;0,"SUCCESSFUL","UNSUCCESSFUL")</f>
        <v>UNSUCCESSFUL</v>
      </c>
      <c r="K297" s="9">
        <f>Table1[[#This Row],[Purchase Amount]]*0.1</f>
        <v>0</v>
      </c>
      <c r="L297" s="5">
        <v>2024</v>
      </c>
      <c r="M297" s="5">
        <f>ROUNDUP(MONTH(Table1[[#This Row],[Date]])/3,0)</f>
        <v>1</v>
      </c>
      <c r="N297" s="5" t="str">
        <f>_xlfn.CONCAT(Table1[[#Headers],[YEAR]],"-","Q",M298)</f>
        <v>YEAR-Q1</v>
      </c>
    </row>
    <row r="298" spans="1:14" x14ac:dyDescent="0.3">
      <c r="A298" t="s">
        <v>633</v>
      </c>
      <c r="B298" t="s">
        <v>634</v>
      </c>
      <c r="C298" t="s">
        <v>635</v>
      </c>
      <c r="D298" t="s">
        <v>636</v>
      </c>
      <c r="E298" t="s">
        <v>18</v>
      </c>
      <c r="F298" t="s">
        <v>555</v>
      </c>
      <c r="G298" t="s">
        <v>26</v>
      </c>
      <c r="H298" s="2">
        <v>45320</v>
      </c>
      <c r="I298" s="3"/>
      <c r="J298" s="4" t="str">
        <f>IF(Table1[[#This Row],[Purchase Amount]]&gt;0,"SUCCESSFUL","UNSUCCESSFUL")</f>
        <v>UNSUCCESSFUL</v>
      </c>
      <c r="K298" s="9">
        <f>Table1[[#This Row],[Purchase Amount]]*0.1</f>
        <v>0</v>
      </c>
      <c r="L298" s="5">
        <v>2024</v>
      </c>
      <c r="M298" s="5">
        <f>ROUNDUP(MONTH(Table1[[#This Row],[Date]])/3,0)</f>
        <v>1</v>
      </c>
      <c r="N298" s="5" t="str">
        <f>_xlfn.CONCAT(Table1[[#Headers],[YEAR]],"-","Q",M299)</f>
        <v>YEAR-Q1</v>
      </c>
    </row>
    <row r="299" spans="1:14" x14ac:dyDescent="0.3">
      <c r="A299" t="s">
        <v>637</v>
      </c>
      <c r="B299" t="s">
        <v>132</v>
      </c>
      <c r="C299" t="s">
        <v>133</v>
      </c>
      <c r="D299" t="s">
        <v>134</v>
      </c>
      <c r="E299" t="s">
        <v>135</v>
      </c>
      <c r="F299" t="s">
        <v>141</v>
      </c>
      <c r="G299" t="s">
        <v>84</v>
      </c>
      <c r="H299" s="2">
        <v>45320</v>
      </c>
      <c r="I299" s="3"/>
      <c r="J299" s="4" t="str">
        <f>IF(Table1[[#This Row],[Purchase Amount]]&gt;0,"SUCCESSFUL","UNSUCCESSFUL")</f>
        <v>UNSUCCESSFUL</v>
      </c>
      <c r="K299" s="9">
        <f>Table1[[#This Row],[Purchase Amount]]*0.1</f>
        <v>0</v>
      </c>
      <c r="L299" s="5">
        <v>2024</v>
      </c>
      <c r="M299" s="5">
        <f>ROUNDUP(MONTH(Table1[[#This Row],[Date]])/3,0)</f>
        <v>1</v>
      </c>
      <c r="N299" s="5" t="str">
        <f>_xlfn.CONCAT(Table1[[#Headers],[YEAR]],"-","Q",M300)</f>
        <v>YEAR-Q1</v>
      </c>
    </row>
    <row r="300" spans="1:14" x14ac:dyDescent="0.3">
      <c r="A300" t="s">
        <v>638</v>
      </c>
      <c r="B300" t="s">
        <v>603</v>
      </c>
      <c r="C300" t="s">
        <v>604</v>
      </c>
      <c r="D300" t="s">
        <v>605</v>
      </c>
      <c r="E300" t="s">
        <v>24</v>
      </c>
      <c r="F300" t="s">
        <v>639</v>
      </c>
      <c r="G300" t="s">
        <v>13</v>
      </c>
      <c r="H300" s="2">
        <v>45320</v>
      </c>
      <c r="I300" s="3">
        <v>405</v>
      </c>
      <c r="J300" s="4" t="str">
        <f>IF(Table1[[#This Row],[Purchase Amount]]&gt;0,"SUCCESSFUL","UNSUCCESSFUL")</f>
        <v>SUCCESSFUL</v>
      </c>
      <c r="K300" s="9">
        <f>Table1[[#This Row],[Purchase Amount]]*0.1</f>
        <v>40.5</v>
      </c>
      <c r="L300" s="5">
        <v>2024</v>
      </c>
      <c r="M300" s="5">
        <f>ROUNDUP(MONTH(Table1[[#This Row],[Date]])/3,0)</f>
        <v>1</v>
      </c>
      <c r="N300" s="5" t="str">
        <f>_xlfn.CONCAT(Table1[[#Headers],[YEAR]],"-","Q",M301)</f>
        <v>YEAR-Q1</v>
      </c>
    </row>
    <row r="301" spans="1:14" x14ac:dyDescent="0.3">
      <c r="A301" t="s">
        <v>640</v>
      </c>
      <c r="B301" t="s">
        <v>59</v>
      </c>
      <c r="C301" t="s">
        <v>60</v>
      </c>
      <c r="D301" t="s">
        <v>61</v>
      </c>
      <c r="E301" t="s">
        <v>62</v>
      </c>
      <c r="F301" t="s">
        <v>171</v>
      </c>
      <c r="G301" t="s">
        <v>26</v>
      </c>
      <c r="H301" s="2">
        <v>45321</v>
      </c>
      <c r="I301" s="3">
        <v>80</v>
      </c>
      <c r="J301" s="4" t="str">
        <f>IF(Table1[[#This Row],[Purchase Amount]]&gt;0,"SUCCESSFUL","UNSUCCESSFUL")</f>
        <v>SUCCESSFUL</v>
      </c>
      <c r="K301" s="9">
        <f>Table1[[#This Row],[Purchase Amount]]*0.1</f>
        <v>8</v>
      </c>
      <c r="L301" s="5">
        <v>2024</v>
      </c>
      <c r="M301" s="5">
        <f>ROUNDUP(MONTH(Table1[[#This Row],[Date]])/3,0)</f>
        <v>1</v>
      </c>
      <c r="N301" s="5" t="str">
        <f>_xlfn.CONCAT(Table1[[#Headers],[YEAR]],"-","Q",M302)</f>
        <v>YEAR-Q1</v>
      </c>
    </row>
    <row r="302" spans="1:14" x14ac:dyDescent="0.3">
      <c r="A302" t="s">
        <v>641</v>
      </c>
      <c r="B302" t="s">
        <v>118</v>
      </c>
      <c r="C302" t="s">
        <v>119</v>
      </c>
      <c r="D302" t="s">
        <v>120</v>
      </c>
      <c r="E302" t="s">
        <v>41</v>
      </c>
      <c r="F302" t="s">
        <v>63</v>
      </c>
      <c r="G302" t="s">
        <v>6</v>
      </c>
      <c r="H302" s="2">
        <v>45321</v>
      </c>
      <c r="I302" s="3">
        <v>1110</v>
      </c>
      <c r="J302" s="4" t="str">
        <f>IF(Table1[[#This Row],[Purchase Amount]]&gt;0,"SUCCESSFUL","UNSUCCESSFUL")</f>
        <v>SUCCESSFUL</v>
      </c>
      <c r="K302" s="9">
        <f>Table1[[#This Row],[Purchase Amount]]*0.1</f>
        <v>111</v>
      </c>
      <c r="L302" s="5">
        <v>2024</v>
      </c>
      <c r="M302" s="5">
        <f>ROUNDUP(MONTH(Table1[[#This Row],[Date]])/3,0)</f>
        <v>1</v>
      </c>
      <c r="N302" s="5" t="str">
        <f>_xlfn.CONCAT(Table1[[#Headers],[YEAR]],"-","Q",M303)</f>
        <v>YEAR-Q1</v>
      </c>
    </row>
    <row r="303" spans="1:14" x14ac:dyDescent="0.3">
      <c r="A303" t="s">
        <v>642</v>
      </c>
      <c r="B303" t="s">
        <v>529</v>
      </c>
      <c r="C303" t="s">
        <v>530</v>
      </c>
      <c r="D303" t="s">
        <v>531</v>
      </c>
      <c r="E303" t="s">
        <v>24</v>
      </c>
      <c r="F303" t="s">
        <v>420</v>
      </c>
      <c r="G303" t="s">
        <v>6</v>
      </c>
      <c r="H303" s="2">
        <v>45321</v>
      </c>
      <c r="I303" s="3">
        <v>1655</v>
      </c>
      <c r="J303" s="4" t="str">
        <f>IF(Table1[[#This Row],[Purchase Amount]]&gt;0,"SUCCESSFUL","UNSUCCESSFUL")</f>
        <v>SUCCESSFUL</v>
      </c>
      <c r="K303" s="9">
        <f>Table1[[#This Row],[Purchase Amount]]*0.1</f>
        <v>165.5</v>
      </c>
      <c r="L303" s="5">
        <v>2024</v>
      </c>
      <c r="M303" s="5">
        <f>ROUNDUP(MONTH(Table1[[#This Row],[Date]])/3,0)</f>
        <v>1</v>
      </c>
      <c r="N303" s="5" t="str">
        <f>_xlfn.CONCAT(Table1[[#Headers],[YEAR]],"-","Q",M304)</f>
        <v>YEAR-Q1</v>
      </c>
    </row>
    <row r="304" spans="1:14" x14ac:dyDescent="0.3">
      <c r="A304" t="s">
        <v>643</v>
      </c>
      <c r="B304" t="s">
        <v>358</v>
      </c>
      <c r="C304" t="s">
        <v>359</v>
      </c>
      <c r="D304" t="s">
        <v>360</v>
      </c>
      <c r="E304" t="s">
        <v>4</v>
      </c>
      <c r="F304" t="s">
        <v>427</v>
      </c>
      <c r="G304" t="s">
        <v>6</v>
      </c>
      <c r="H304" s="2">
        <v>45321</v>
      </c>
      <c r="I304" s="3">
        <v>505</v>
      </c>
      <c r="J304" s="4" t="str">
        <f>IF(Table1[[#This Row],[Purchase Amount]]&gt;0,"SUCCESSFUL","UNSUCCESSFUL")</f>
        <v>SUCCESSFUL</v>
      </c>
      <c r="K304" s="9">
        <f>Table1[[#This Row],[Purchase Amount]]*0.1</f>
        <v>50.5</v>
      </c>
      <c r="L304" s="5">
        <v>2024</v>
      </c>
      <c r="M304" s="5">
        <f>ROUNDUP(MONTH(Table1[[#This Row],[Date]])/3,0)</f>
        <v>1</v>
      </c>
      <c r="N304" s="5" t="str">
        <f>_xlfn.CONCAT(Table1[[#Headers],[YEAR]],"-","Q",M305)</f>
        <v>YEAR-Q1</v>
      </c>
    </row>
    <row r="305" spans="1:14" x14ac:dyDescent="0.3">
      <c r="A305" t="s">
        <v>644</v>
      </c>
      <c r="B305" t="s">
        <v>529</v>
      </c>
      <c r="C305" t="s">
        <v>530</v>
      </c>
      <c r="D305" t="s">
        <v>531</v>
      </c>
      <c r="E305" t="s">
        <v>24</v>
      </c>
      <c r="F305" t="s">
        <v>232</v>
      </c>
      <c r="G305" t="s">
        <v>26</v>
      </c>
      <c r="H305" s="2">
        <v>45322</v>
      </c>
      <c r="I305" s="3"/>
      <c r="J305" s="4" t="str">
        <f>IF(Table1[[#This Row],[Purchase Amount]]&gt;0,"SUCCESSFUL","UNSUCCESSFUL")</f>
        <v>UNSUCCESSFUL</v>
      </c>
      <c r="K305" s="9">
        <f>Table1[[#This Row],[Purchase Amount]]*0.1</f>
        <v>0</v>
      </c>
      <c r="L305" s="5">
        <v>2024</v>
      </c>
      <c r="M305" s="5">
        <f>ROUNDUP(MONTH(Table1[[#This Row],[Date]])/3,0)</f>
        <v>1</v>
      </c>
      <c r="N305" s="5" t="str">
        <f>_xlfn.CONCAT(Table1[[#Headers],[YEAR]],"-","Q",M306)</f>
        <v>YEAR-Q1</v>
      </c>
    </row>
    <row r="306" spans="1:14" x14ac:dyDescent="0.3">
      <c r="A306" t="s">
        <v>645</v>
      </c>
      <c r="B306" t="s">
        <v>646</v>
      </c>
      <c r="C306" t="s">
        <v>647</v>
      </c>
      <c r="D306" t="s">
        <v>648</v>
      </c>
      <c r="E306" t="s">
        <v>4</v>
      </c>
      <c r="F306" t="s">
        <v>541</v>
      </c>
      <c r="G306" t="s">
        <v>6</v>
      </c>
      <c r="H306" s="2">
        <v>45322</v>
      </c>
      <c r="I306" s="3">
        <v>830</v>
      </c>
      <c r="J306" s="4" t="str">
        <f>IF(Table1[[#This Row],[Purchase Amount]]&gt;0,"SUCCESSFUL","UNSUCCESSFUL")</f>
        <v>SUCCESSFUL</v>
      </c>
      <c r="K306" s="9">
        <f>Table1[[#This Row],[Purchase Amount]]*0.1</f>
        <v>83</v>
      </c>
      <c r="L306" s="5">
        <v>2024</v>
      </c>
      <c r="M306" s="5">
        <f>ROUNDUP(MONTH(Table1[[#This Row],[Date]])/3,0)</f>
        <v>1</v>
      </c>
      <c r="N306" s="5" t="str">
        <f>_xlfn.CONCAT(Table1[[#Headers],[YEAR]],"-","Q",M307)</f>
        <v>YEAR-Q1</v>
      </c>
    </row>
    <row r="307" spans="1:14" x14ac:dyDescent="0.3">
      <c r="A307" t="s">
        <v>649</v>
      </c>
      <c r="B307" t="s">
        <v>118</v>
      </c>
      <c r="C307" t="s">
        <v>119</v>
      </c>
      <c r="D307" t="s">
        <v>120</v>
      </c>
      <c r="E307" t="s">
        <v>41</v>
      </c>
      <c r="F307" t="s">
        <v>25</v>
      </c>
      <c r="G307" t="s">
        <v>26</v>
      </c>
      <c r="H307" s="2">
        <v>45322</v>
      </c>
      <c r="I307" s="3">
        <v>710</v>
      </c>
      <c r="J307" s="4" t="str">
        <f>IF(Table1[[#This Row],[Purchase Amount]]&gt;0,"SUCCESSFUL","UNSUCCESSFUL")</f>
        <v>SUCCESSFUL</v>
      </c>
      <c r="K307" s="9">
        <f>Table1[[#This Row],[Purchase Amount]]*0.1</f>
        <v>71</v>
      </c>
      <c r="L307" s="5">
        <v>2024</v>
      </c>
      <c r="M307" s="5">
        <f>ROUNDUP(MONTH(Table1[[#This Row],[Date]])/3,0)</f>
        <v>1</v>
      </c>
      <c r="N307" s="5" t="str">
        <f>_xlfn.CONCAT(Table1[[#Headers],[YEAR]],"-","Q",M308)</f>
        <v>YEAR-Q1</v>
      </c>
    </row>
    <row r="308" spans="1:14" x14ac:dyDescent="0.3">
      <c r="A308" t="s">
        <v>650</v>
      </c>
      <c r="B308" t="s">
        <v>240</v>
      </c>
      <c r="C308" t="s">
        <v>241</v>
      </c>
      <c r="D308" t="s">
        <v>242</v>
      </c>
      <c r="E308" t="s">
        <v>24</v>
      </c>
      <c r="F308" t="s">
        <v>141</v>
      </c>
      <c r="G308" t="s">
        <v>26</v>
      </c>
      <c r="H308" s="2">
        <v>45322</v>
      </c>
      <c r="I308" s="3">
        <v>795</v>
      </c>
      <c r="J308" s="4" t="str">
        <f>IF(Table1[[#This Row],[Purchase Amount]]&gt;0,"SUCCESSFUL","UNSUCCESSFUL")</f>
        <v>SUCCESSFUL</v>
      </c>
      <c r="K308" s="9">
        <f>Table1[[#This Row],[Purchase Amount]]*0.1</f>
        <v>79.5</v>
      </c>
      <c r="L308" s="5">
        <v>2024</v>
      </c>
      <c r="M308" s="5">
        <f>ROUNDUP(MONTH(Table1[[#This Row],[Date]])/3,0)</f>
        <v>1</v>
      </c>
      <c r="N308" s="5" t="str">
        <f>_xlfn.CONCAT(Table1[[#Headers],[YEAR]],"-","Q",M309)</f>
        <v>YEAR-Q1</v>
      </c>
    </row>
    <row r="309" spans="1:14" x14ac:dyDescent="0.3">
      <c r="A309" t="s">
        <v>651</v>
      </c>
      <c r="B309" t="s">
        <v>240</v>
      </c>
      <c r="C309" t="s">
        <v>241</v>
      </c>
      <c r="D309" t="s">
        <v>242</v>
      </c>
      <c r="E309" t="s">
        <v>24</v>
      </c>
      <c r="F309" t="s">
        <v>83</v>
      </c>
      <c r="G309" t="s">
        <v>13</v>
      </c>
      <c r="H309" s="2">
        <v>45322</v>
      </c>
      <c r="I309" s="3">
        <v>875</v>
      </c>
      <c r="J309" s="4" t="str">
        <f>IF(Table1[[#This Row],[Purchase Amount]]&gt;0,"SUCCESSFUL","UNSUCCESSFUL")</f>
        <v>SUCCESSFUL</v>
      </c>
      <c r="K309" s="9">
        <f>Table1[[#This Row],[Purchase Amount]]*0.1</f>
        <v>87.5</v>
      </c>
      <c r="L309" s="5">
        <v>2024</v>
      </c>
      <c r="M309" s="5">
        <f>ROUNDUP(MONTH(Table1[[#This Row],[Date]])/3,0)</f>
        <v>1</v>
      </c>
      <c r="N309" s="5" t="str">
        <f>_xlfn.CONCAT(Table1[[#Headers],[YEAR]],"-","Q",M310)</f>
        <v>YEAR-Q1</v>
      </c>
    </row>
    <row r="310" spans="1:14" x14ac:dyDescent="0.3">
      <c r="A310" t="s">
        <v>652</v>
      </c>
      <c r="B310" t="s">
        <v>143</v>
      </c>
      <c r="C310" t="s">
        <v>144</v>
      </c>
      <c r="D310" t="s">
        <v>145</v>
      </c>
      <c r="E310" t="s">
        <v>101</v>
      </c>
      <c r="F310" t="s">
        <v>247</v>
      </c>
      <c r="G310" t="s">
        <v>13</v>
      </c>
      <c r="H310" s="2">
        <v>45322</v>
      </c>
      <c r="I310" s="3">
        <v>150</v>
      </c>
      <c r="J310" s="4" t="str">
        <f>IF(Table1[[#This Row],[Purchase Amount]]&gt;0,"SUCCESSFUL","UNSUCCESSFUL")</f>
        <v>SUCCESSFUL</v>
      </c>
      <c r="K310" s="9">
        <f>Table1[[#This Row],[Purchase Amount]]*0.1</f>
        <v>15</v>
      </c>
      <c r="L310" s="5">
        <v>2024</v>
      </c>
      <c r="M310" s="5">
        <f>ROUNDUP(MONTH(Table1[[#This Row],[Date]])/3,0)</f>
        <v>1</v>
      </c>
      <c r="N310" s="5" t="str">
        <f>_xlfn.CONCAT(Table1[[#Headers],[YEAR]],"-","Q",M311)</f>
        <v>YEAR-Q1</v>
      </c>
    </row>
    <row r="311" spans="1:14" x14ac:dyDescent="0.3">
      <c r="A311" t="s">
        <v>653</v>
      </c>
      <c r="B311" t="s">
        <v>234</v>
      </c>
      <c r="C311" t="s">
        <v>235</v>
      </c>
      <c r="D311" t="s">
        <v>236</v>
      </c>
      <c r="E311" t="s">
        <v>11</v>
      </c>
      <c r="F311" t="s">
        <v>297</v>
      </c>
      <c r="G311" t="s">
        <v>13</v>
      </c>
      <c r="H311" s="2">
        <v>45322</v>
      </c>
      <c r="I311" s="3">
        <v>815</v>
      </c>
      <c r="J311" s="4" t="str">
        <f>IF(Table1[[#This Row],[Purchase Amount]]&gt;0,"SUCCESSFUL","UNSUCCESSFUL")</f>
        <v>SUCCESSFUL</v>
      </c>
      <c r="K311" s="9">
        <f>Table1[[#This Row],[Purchase Amount]]*0.1</f>
        <v>81.5</v>
      </c>
      <c r="L311" s="5">
        <v>2024</v>
      </c>
      <c r="M311" s="5">
        <f>ROUNDUP(MONTH(Table1[[#This Row],[Date]])/3,0)</f>
        <v>1</v>
      </c>
      <c r="N311" s="5" t="str">
        <f>_xlfn.CONCAT(Table1[[#Headers],[YEAR]],"-","Q",M312)</f>
        <v>YEAR-Q1</v>
      </c>
    </row>
    <row r="312" spans="1:14" x14ac:dyDescent="0.3">
      <c r="A312" t="s">
        <v>654</v>
      </c>
      <c r="B312" t="s">
        <v>646</v>
      </c>
      <c r="C312" t="s">
        <v>647</v>
      </c>
      <c r="D312" t="s">
        <v>648</v>
      </c>
      <c r="E312" t="s">
        <v>4</v>
      </c>
      <c r="F312" t="s">
        <v>31</v>
      </c>
      <c r="G312" t="s">
        <v>6</v>
      </c>
      <c r="H312" s="2">
        <v>45322</v>
      </c>
      <c r="I312" s="3">
        <v>30</v>
      </c>
      <c r="J312" s="4" t="str">
        <f>IF(Table1[[#This Row],[Purchase Amount]]&gt;0,"SUCCESSFUL","UNSUCCESSFUL")</f>
        <v>SUCCESSFUL</v>
      </c>
      <c r="K312" s="9">
        <f>Table1[[#This Row],[Purchase Amount]]*0.1</f>
        <v>3</v>
      </c>
      <c r="L312" s="5">
        <v>2024</v>
      </c>
      <c r="M312" s="5">
        <f>ROUNDUP(MONTH(Table1[[#This Row],[Date]])/3,0)</f>
        <v>1</v>
      </c>
      <c r="N312" s="5" t="str">
        <f>_xlfn.CONCAT(Table1[[#Headers],[YEAR]],"-","Q",M313)</f>
        <v>YEAR-Q1</v>
      </c>
    </row>
    <row r="313" spans="1:14" x14ac:dyDescent="0.3">
      <c r="A313" t="s">
        <v>655</v>
      </c>
      <c r="B313" t="s">
        <v>213</v>
      </c>
      <c r="C313" t="s">
        <v>214</v>
      </c>
      <c r="D313" t="s">
        <v>215</v>
      </c>
      <c r="E313" t="s">
        <v>89</v>
      </c>
      <c r="F313" t="s">
        <v>47</v>
      </c>
      <c r="G313" t="s">
        <v>13</v>
      </c>
      <c r="H313" s="2">
        <v>45323</v>
      </c>
      <c r="I313" s="3"/>
      <c r="J313" s="4" t="str">
        <f>IF(Table1[[#This Row],[Purchase Amount]]&gt;0,"SUCCESSFUL","UNSUCCESSFUL")</f>
        <v>UNSUCCESSFUL</v>
      </c>
      <c r="K313" s="9">
        <f>Table1[[#This Row],[Purchase Amount]]*0.1</f>
        <v>0</v>
      </c>
      <c r="L313" s="5">
        <v>2024</v>
      </c>
      <c r="M313" s="5">
        <f>ROUNDUP(MONTH(Table1[[#This Row],[Date]])/3,0)</f>
        <v>1</v>
      </c>
      <c r="N313" s="5" t="str">
        <f>_xlfn.CONCAT(Table1[[#Headers],[YEAR]],"-","Q",M314)</f>
        <v>YEAR-Q1</v>
      </c>
    </row>
    <row r="314" spans="1:14" x14ac:dyDescent="0.3">
      <c r="A314" t="s">
        <v>656</v>
      </c>
      <c r="B314" t="s">
        <v>125</v>
      </c>
      <c r="C314" t="s">
        <v>126</v>
      </c>
      <c r="D314" t="s">
        <v>127</v>
      </c>
      <c r="E314" t="s">
        <v>4</v>
      </c>
      <c r="F314" t="s">
        <v>141</v>
      </c>
      <c r="G314" t="s">
        <v>26</v>
      </c>
      <c r="H314" s="2">
        <v>45323</v>
      </c>
      <c r="I314" s="3">
        <v>500</v>
      </c>
      <c r="J314" s="4" t="str">
        <f>IF(Table1[[#This Row],[Purchase Amount]]&gt;0,"SUCCESSFUL","UNSUCCESSFUL")</f>
        <v>SUCCESSFUL</v>
      </c>
      <c r="K314" s="9">
        <f>Table1[[#This Row],[Purchase Amount]]*0.1</f>
        <v>50</v>
      </c>
      <c r="L314" s="5">
        <v>2024</v>
      </c>
      <c r="M314" s="5">
        <f>ROUNDUP(MONTH(Table1[[#This Row],[Date]])/3,0)</f>
        <v>1</v>
      </c>
      <c r="N314" s="5" t="str">
        <f>_xlfn.CONCAT(Table1[[#Headers],[YEAR]],"-","Q",M315)</f>
        <v>YEAR-Q1</v>
      </c>
    </row>
    <row r="315" spans="1:14" x14ac:dyDescent="0.3">
      <c r="A315" t="s">
        <v>657</v>
      </c>
      <c r="B315" t="s">
        <v>529</v>
      </c>
      <c r="C315" t="s">
        <v>530</v>
      </c>
      <c r="D315" t="s">
        <v>531</v>
      </c>
      <c r="E315" t="s">
        <v>24</v>
      </c>
      <c r="F315" t="s">
        <v>185</v>
      </c>
      <c r="G315" t="s">
        <v>13</v>
      </c>
      <c r="H315" s="2">
        <v>45323</v>
      </c>
      <c r="I315" s="3">
        <v>110</v>
      </c>
      <c r="J315" s="4" t="str">
        <f>IF(Table1[[#This Row],[Purchase Amount]]&gt;0,"SUCCESSFUL","UNSUCCESSFUL")</f>
        <v>SUCCESSFUL</v>
      </c>
      <c r="K315" s="9">
        <f>Table1[[#This Row],[Purchase Amount]]*0.1</f>
        <v>11</v>
      </c>
      <c r="L315" s="5">
        <v>2024</v>
      </c>
      <c r="M315" s="5">
        <f>ROUNDUP(MONTH(Table1[[#This Row],[Date]])/3,0)</f>
        <v>1</v>
      </c>
      <c r="N315" s="5" t="str">
        <f>_xlfn.CONCAT(Table1[[#Headers],[YEAR]],"-","Q",M316)</f>
        <v>YEAR-Q1</v>
      </c>
    </row>
    <row r="316" spans="1:14" x14ac:dyDescent="0.3">
      <c r="A316" t="s">
        <v>658</v>
      </c>
      <c r="B316" t="s">
        <v>148</v>
      </c>
      <c r="C316" t="s">
        <v>149</v>
      </c>
      <c r="D316" t="s">
        <v>150</v>
      </c>
      <c r="E316" t="s">
        <v>135</v>
      </c>
      <c r="F316" t="s">
        <v>440</v>
      </c>
      <c r="G316" t="s">
        <v>13</v>
      </c>
      <c r="H316" s="2">
        <v>45323</v>
      </c>
      <c r="I316" s="3">
        <v>1145</v>
      </c>
      <c r="J316" s="4" t="str">
        <f>IF(Table1[[#This Row],[Purchase Amount]]&gt;0,"SUCCESSFUL","UNSUCCESSFUL")</f>
        <v>SUCCESSFUL</v>
      </c>
      <c r="K316" s="9">
        <f>Table1[[#This Row],[Purchase Amount]]*0.1</f>
        <v>114.5</v>
      </c>
      <c r="L316" s="5">
        <v>2024</v>
      </c>
      <c r="M316" s="5">
        <f>ROUNDUP(MONTH(Table1[[#This Row],[Date]])/3,0)</f>
        <v>1</v>
      </c>
      <c r="N316" s="5" t="str">
        <f>_xlfn.CONCAT(Table1[[#Headers],[YEAR]],"-","Q",M317)</f>
        <v>YEAR-Q1</v>
      </c>
    </row>
    <row r="317" spans="1:14" x14ac:dyDescent="0.3">
      <c r="A317" t="s">
        <v>659</v>
      </c>
      <c r="B317" t="s">
        <v>452</v>
      </c>
      <c r="C317" t="s">
        <v>453</v>
      </c>
      <c r="D317" t="s">
        <v>454</v>
      </c>
      <c r="E317" t="s">
        <v>4</v>
      </c>
      <c r="F317" t="s">
        <v>232</v>
      </c>
      <c r="G317" t="s">
        <v>13</v>
      </c>
      <c r="H317" s="2">
        <v>45323</v>
      </c>
      <c r="I317" s="3">
        <v>15</v>
      </c>
      <c r="J317" s="4" t="str">
        <f>IF(Table1[[#This Row],[Purchase Amount]]&gt;0,"SUCCESSFUL","UNSUCCESSFUL")</f>
        <v>SUCCESSFUL</v>
      </c>
      <c r="K317" s="9">
        <f>Table1[[#This Row],[Purchase Amount]]*0.1</f>
        <v>1.5</v>
      </c>
      <c r="L317" s="5">
        <v>2024</v>
      </c>
      <c r="M317" s="5">
        <f>ROUNDUP(MONTH(Table1[[#This Row],[Date]])/3,0)</f>
        <v>1</v>
      </c>
      <c r="N317" s="5" t="str">
        <f>_xlfn.CONCAT(Table1[[#Headers],[YEAR]],"-","Q",M318)</f>
        <v>YEAR-Q1</v>
      </c>
    </row>
    <row r="318" spans="1:14" x14ac:dyDescent="0.3">
      <c r="A318" t="s">
        <v>660</v>
      </c>
      <c r="B318" t="s">
        <v>104</v>
      </c>
      <c r="C318" t="s">
        <v>105</v>
      </c>
      <c r="D318" t="s">
        <v>106</v>
      </c>
      <c r="E318" t="s">
        <v>11</v>
      </c>
      <c r="F318" t="s">
        <v>153</v>
      </c>
      <c r="G318" t="s">
        <v>13</v>
      </c>
      <c r="H318" s="2">
        <v>45324</v>
      </c>
      <c r="I318" s="3"/>
      <c r="J318" s="4" t="str">
        <f>IF(Table1[[#This Row],[Purchase Amount]]&gt;0,"SUCCESSFUL","UNSUCCESSFUL")</f>
        <v>UNSUCCESSFUL</v>
      </c>
      <c r="K318" s="9">
        <f>Table1[[#This Row],[Purchase Amount]]*0.1</f>
        <v>0</v>
      </c>
      <c r="L318" s="5">
        <v>2024</v>
      </c>
      <c r="M318" s="5">
        <f>ROUNDUP(MONTH(Table1[[#This Row],[Date]])/3,0)</f>
        <v>1</v>
      </c>
      <c r="N318" s="5" t="str">
        <f>_xlfn.CONCAT(Table1[[#Headers],[YEAR]],"-","Q",M319)</f>
        <v>YEAR-Q1</v>
      </c>
    </row>
    <row r="319" spans="1:14" x14ac:dyDescent="0.3">
      <c r="A319" t="s">
        <v>661</v>
      </c>
      <c r="B319" t="s">
        <v>207</v>
      </c>
      <c r="C319" t="s">
        <v>208</v>
      </c>
      <c r="D319" t="s">
        <v>209</v>
      </c>
      <c r="E319" t="s">
        <v>210</v>
      </c>
      <c r="F319" t="s">
        <v>541</v>
      </c>
      <c r="G319" t="s">
        <v>6</v>
      </c>
      <c r="H319" s="2">
        <v>45324</v>
      </c>
      <c r="I319" s="3">
        <v>25</v>
      </c>
      <c r="J319" s="4" t="str">
        <f>IF(Table1[[#This Row],[Purchase Amount]]&gt;0,"SUCCESSFUL","UNSUCCESSFUL")</f>
        <v>SUCCESSFUL</v>
      </c>
      <c r="K319" s="9">
        <f>Table1[[#This Row],[Purchase Amount]]*0.1</f>
        <v>2.5</v>
      </c>
      <c r="L319" s="5">
        <v>2024</v>
      </c>
      <c r="M319" s="5">
        <f>ROUNDUP(MONTH(Table1[[#This Row],[Date]])/3,0)</f>
        <v>1</v>
      </c>
      <c r="N319" s="5" t="str">
        <f>_xlfn.CONCAT(Table1[[#Headers],[YEAR]],"-","Q",M320)</f>
        <v>YEAR-Q1</v>
      </c>
    </row>
    <row r="320" spans="1:14" x14ac:dyDescent="0.3">
      <c r="A320" t="s">
        <v>662</v>
      </c>
      <c r="B320" t="s">
        <v>178</v>
      </c>
      <c r="C320" t="s">
        <v>179</v>
      </c>
      <c r="D320" t="s">
        <v>180</v>
      </c>
      <c r="E320" t="s">
        <v>41</v>
      </c>
      <c r="F320" t="s">
        <v>279</v>
      </c>
      <c r="G320" t="s">
        <v>13</v>
      </c>
      <c r="H320" s="2">
        <v>45324</v>
      </c>
      <c r="I320" s="3">
        <v>1420</v>
      </c>
      <c r="J320" s="4" t="str">
        <f>IF(Table1[[#This Row],[Purchase Amount]]&gt;0,"SUCCESSFUL","UNSUCCESSFUL")</f>
        <v>SUCCESSFUL</v>
      </c>
      <c r="K320" s="9">
        <f>Table1[[#This Row],[Purchase Amount]]*0.1</f>
        <v>142</v>
      </c>
      <c r="L320" s="5">
        <v>2024</v>
      </c>
      <c r="M320" s="5">
        <f>ROUNDUP(MONTH(Table1[[#This Row],[Date]])/3,0)</f>
        <v>1</v>
      </c>
      <c r="N320" s="5" t="str">
        <f>_xlfn.CONCAT(Table1[[#Headers],[YEAR]],"-","Q",M321)</f>
        <v>YEAR-Q1</v>
      </c>
    </row>
    <row r="321" spans="1:14" x14ac:dyDescent="0.3">
      <c r="A321" t="s">
        <v>663</v>
      </c>
      <c r="B321" t="s">
        <v>333</v>
      </c>
      <c r="C321" t="s">
        <v>334</v>
      </c>
      <c r="D321" t="s">
        <v>335</v>
      </c>
      <c r="E321" t="s">
        <v>101</v>
      </c>
      <c r="F321" t="s">
        <v>90</v>
      </c>
      <c r="G321" t="s">
        <v>6</v>
      </c>
      <c r="H321" s="2">
        <v>45324</v>
      </c>
      <c r="I321" s="3">
        <v>570</v>
      </c>
      <c r="J321" s="4" t="str">
        <f>IF(Table1[[#This Row],[Purchase Amount]]&gt;0,"SUCCESSFUL","UNSUCCESSFUL")</f>
        <v>SUCCESSFUL</v>
      </c>
      <c r="K321" s="9">
        <f>Table1[[#This Row],[Purchase Amount]]*0.1</f>
        <v>57</v>
      </c>
      <c r="L321" s="5">
        <v>2024</v>
      </c>
      <c r="M321" s="5">
        <f>ROUNDUP(MONTH(Table1[[#This Row],[Date]])/3,0)</f>
        <v>1</v>
      </c>
      <c r="N321" s="5" t="str">
        <f>_xlfn.CONCAT(Table1[[#Headers],[YEAR]],"-","Q",M322)</f>
        <v>YEAR-Q1</v>
      </c>
    </row>
    <row r="322" spans="1:14" x14ac:dyDescent="0.3">
      <c r="A322" t="s">
        <v>664</v>
      </c>
      <c r="B322" t="s">
        <v>15</v>
      </c>
      <c r="C322" t="s">
        <v>16</v>
      </c>
      <c r="D322" t="s">
        <v>17</v>
      </c>
      <c r="E322" t="s">
        <v>18</v>
      </c>
      <c r="F322" t="s">
        <v>302</v>
      </c>
      <c r="G322" t="s">
        <v>26</v>
      </c>
      <c r="H322" s="2">
        <v>45325</v>
      </c>
      <c r="I322" s="3">
        <v>515</v>
      </c>
      <c r="J322" s="4" t="str">
        <f>IF(Table1[[#This Row],[Purchase Amount]]&gt;0,"SUCCESSFUL","UNSUCCESSFUL")</f>
        <v>SUCCESSFUL</v>
      </c>
      <c r="K322" s="9">
        <f>Table1[[#This Row],[Purchase Amount]]*0.1</f>
        <v>51.5</v>
      </c>
      <c r="L322" s="5">
        <v>2024</v>
      </c>
      <c r="M322" s="5">
        <f>ROUNDUP(MONTH(Table1[[#This Row],[Date]])/3,0)</f>
        <v>1</v>
      </c>
      <c r="N322" s="5" t="str">
        <f>_xlfn.CONCAT(Table1[[#Headers],[YEAR]],"-","Q",M323)</f>
        <v>YEAR-Q1</v>
      </c>
    </row>
    <row r="323" spans="1:14" x14ac:dyDescent="0.3">
      <c r="A323" t="s">
        <v>665</v>
      </c>
      <c r="B323" t="s">
        <v>15</v>
      </c>
      <c r="C323" t="s">
        <v>16</v>
      </c>
      <c r="D323" t="s">
        <v>17</v>
      </c>
      <c r="E323" t="s">
        <v>18</v>
      </c>
      <c r="F323" t="s">
        <v>474</v>
      </c>
      <c r="G323" t="s">
        <v>26</v>
      </c>
      <c r="H323" s="2">
        <v>45325</v>
      </c>
      <c r="I323" s="3">
        <v>130</v>
      </c>
      <c r="J323" s="4" t="str">
        <f>IF(Table1[[#This Row],[Purchase Amount]]&gt;0,"SUCCESSFUL","UNSUCCESSFUL")</f>
        <v>SUCCESSFUL</v>
      </c>
      <c r="K323" s="9">
        <f>Table1[[#This Row],[Purchase Amount]]*0.1</f>
        <v>13</v>
      </c>
      <c r="L323" s="5">
        <v>2024</v>
      </c>
      <c r="M323" s="5">
        <f>ROUNDUP(MONTH(Table1[[#This Row],[Date]])/3,0)</f>
        <v>1</v>
      </c>
      <c r="N323" s="5" t="str">
        <f>_xlfn.CONCAT(Table1[[#Headers],[YEAR]],"-","Q",M324)</f>
        <v>YEAR-Q1</v>
      </c>
    </row>
    <row r="324" spans="1:14" x14ac:dyDescent="0.3">
      <c r="A324" t="s">
        <v>666</v>
      </c>
      <c r="B324" t="s">
        <v>369</v>
      </c>
      <c r="C324" t="s">
        <v>370</v>
      </c>
      <c r="D324" t="s">
        <v>371</v>
      </c>
      <c r="E324" t="s">
        <v>11</v>
      </c>
      <c r="F324" t="s">
        <v>63</v>
      </c>
      <c r="G324" t="s">
        <v>13</v>
      </c>
      <c r="H324" s="2">
        <v>45325</v>
      </c>
      <c r="I324" s="3">
        <v>1315</v>
      </c>
      <c r="J324" s="4" t="str">
        <f>IF(Table1[[#This Row],[Purchase Amount]]&gt;0,"SUCCESSFUL","UNSUCCESSFUL")</f>
        <v>SUCCESSFUL</v>
      </c>
      <c r="K324" s="9">
        <f>Table1[[#This Row],[Purchase Amount]]*0.1</f>
        <v>131.5</v>
      </c>
      <c r="L324" s="5">
        <v>2024</v>
      </c>
      <c r="M324" s="5">
        <f>ROUNDUP(MONTH(Table1[[#This Row],[Date]])/3,0)</f>
        <v>1</v>
      </c>
      <c r="N324" s="5" t="str">
        <f>_xlfn.CONCAT(Table1[[#Headers],[YEAR]],"-","Q",M325)</f>
        <v>YEAR-Q1</v>
      </c>
    </row>
    <row r="325" spans="1:14" x14ac:dyDescent="0.3">
      <c r="A325" t="s">
        <v>667</v>
      </c>
      <c r="B325" t="s">
        <v>218</v>
      </c>
      <c r="C325" t="s">
        <v>219</v>
      </c>
      <c r="D325" t="s">
        <v>220</v>
      </c>
      <c r="E325" t="s">
        <v>24</v>
      </c>
      <c r="F325" t="s">
        <v>279</v>
      </c>
      <c r="G325" t="s">
        <v>6</v>
      </c>
      <c r="H325" s="2">
        <v>45325</v>
      </c>
      <c r="I325" s="3">
        <v>250</v>
      </c>
      <c r="J325" s="4" t="str">
        <f>IF(Table1[[#This Row],[Purchase Amount]]&gt;0,"SUCCESSFUL","UNSUCCESSFUL")</f>
        <v>SUCCESSFUL</v>
      </c>
      <c r="K325" s="9">
        <f>Table1[[#This Row],[Purchase Amount]]*0.1</f>
        <v>25</v>
      </c>
      <c r="L325" s="5">
        <v>2024</v>
      </c>
      <c r="M325" s="5">
        <f>ROUNDUP(MONTH(Table1[[#This Row],[Date]])/3,0)</f>
        <v>1</v>
      </c>
      <c r="N325" s="5" t="str">
        <f>_xlfn.CONCAT(Table1[[#Headers],[YEAR]],"-","Q",M326)</f>
        <v>YEAR-Q1</v>
      </c>
    </row>
    <row r="326" spans="1:14" x14ac:dyDescent="0.3">
      <c r="A326" t="s">
        <v>668</v>
      </c>
      <c r="B326" t="s">
        <v>669</v>
      </c>
      <c r="C326" t="s">
        <v>670</v>
      </c>
      <c r="D326" t="s">
        <v>671</v>
      </c>
      <c r="E326" t="s">
        <v>62</v>
      </c>
      <c r="F326" t="s">
        <v>444</v>
      </c>
      <c r="G326" t="s">
        <v>6</v>
      </c>
      <c r="H326" s="2">
        <v>45325</v>
      </c>
      <c r="I326" s="3">
        <v>490</v>
      </c>
      <c r="J326" s="4" t="str">
        <f>IF(Table1[[#This Row],[Purchase Amount]]&gt;0,"SUCCESSFUL","UNSUCCESSFUL")</f>
        <v>SUCCESSFUL</v>
      </c>
      <c r="K326" s="9">
        <f>Table1[[#This Row],[Purchase Amount]]*0.1</f>
        <v>49</v>
      </c>
      <c r="L326" s="5">
        <v>2024</v>
      </c>
      <c r="M326" s="5">
        <f>ROUNDUP(MONTH(Table1[[#This Row],[Date]])/3,0)</f>
        <v>1</v>
      </c>
      <c r="N326" s="5" t="str">
        <f>_xlfn.CONCAT(Table1[[#Headers],[YEAR]],"-","Q",M327)</f>
        <v>YEAR-Q1</v>
      </c>
    </row>
    <row r="327" spans="1:14" x14ac:dyDescent="0.3">
      <c r="A327" t="s">
        <v>672</v>
      </c>
      <c r="B327" t="s">
        <v>489</v>
      </c>
      <c r="C327" t="s">
        <v>490</v>
      </c>
      <c r="D327" t="s">
        <v>491</v>
      </c>
      <c r="E327" t="s">
        <v>135</v>
      </c>
      <c r="F327" t="s">
        <v>42</v>
      </c>
      <c r="G327" t="s">
        <v>6</v>
      </c>
      <c r="H327" s="2">
        <v>45326</v>
      </c>
      <c r="I327" s="3"/>
      <c r="J327" s="4" t="str">
        <f>IF(Table1[[#This Row],[Purchase Amount]]&gt;0,"SUCCESSFUL","UNSUCCESSFUL")</f>
        <v>UNSUCCESSFUL</v>
      </c>
      <c r="K327" s="9">
        <f>Table1[[#This Row],[Purchase Amount]]*0.1</f>
        <v>0</v>
      </c>
      <c r="L327" s="5">
        <v>2024</v>
      </c>
      <c r="M327" s="5">
        <f>ROUNDUP(MONTH(Table1[[#This Row],[Date]])/3,0)</f>
        <v>1</v>
      </c>
      <c r="N327" s="5" t="str">
        <f>_xlfn.CONCAT(Table1[[#Headers],[YEAR]],"-","Q",M328)</f>
        <v>YEAR-Q1</v>
      </c>
    </row>
    <row r="328" spans="1:14" x14ac:dyDescent="0.3">
      <c r="A328" t="s">
        <v>673</v>
      </c>
      <c r="B328" t="s">
        <v>433</v>
      </c>
      <c r="C328" t="s">
        <v>434</v>
      </c>
      <c r="D328" t="s">
        <v>435</v>
      </c>
      <c r="E328" t="s">
        <v>265</v>
      </c>
      <c r="F328" t="s">
        <v>96</v>
      </c>
      <c r="G328" t="s">
        <v>13</v>
      </c>
      <c r="H328" s="2">
        <v>45326</v>
      </c>
      <c r="I328" s="3"/>
      <c r="J328" s="4" t="str">
        <f>IF(Table1[[#This Row],[Purchase Amount]]&gt;0,"SUCCESSFUL","UNSUCCESSFUL")</f>
        <v>UNSUCCESSFUL</v>
      </c>
      <c r="K328" s="9">
        <f>Table1[[#This Row],[Purchase Amount]]*0.1</f>
        <v>0</v>
      </c>
      <c r="L328" s="5">
        <v>2024</v>
      </c>
      <c r="M328" s="5">
        <f>ROUNDUP(MONTH(Table1[[#This Row],[Date]])/3,0)</f>
        <v>1</v>
      </c>
      <c r="N328" s="5" t="str">
        <f>_xlfn.CONCAT(Table1[[#Headers],[YEAR]],"-","Q",M329)</f>
        <v>YEAR-Q1</v>
      </c>
    </row>
    <row r="329" spans="1:14" x14ac:dyDescent="0.3">
      <c r="A329" t="s">
        <v>674</v>
      </c>
      <c r="B329" t="s">
        <v>333</v>
      </c>
      <c r="C329" t="s">
        <v>334</v>
      </c>
      <c r="D329" t="s">
        <v>335</v>
      </c>
      <c r="E329" t="s">
        <v>101</v>
      </c>
      <c r="F329" t="s">
        <v>52</v>
      </c>
      <c r="G329" t="s">
        <v>13</v>
      </c>
      <c r="H329" s="2">
        <v>45326</v>
      </c>
      <c r="I329" s="3"/>
      <c r="J329" s="4" t="str">
        <f>IF(Table1[[#This Row],[Purchase Amount]]&gt;0,"SUCCESSFUL","UNSUCCESSFUL")</f>
        <v>UNSUCCESSFUL</v>
      </c>
      <c r="K329" s="9">
        <f>Table1[[#This Row],[Purchase Amount]]*0.1</f>
        <v>0</v>
      </c>
      <c r="L329" s="5">
        <v>2024</v>
      </c>
      <c r="M329" s="5">
        <f>ROUNDUP(MONTH(Table1[[#This Row],[Date]])/3,0)</f>
        <v>1</v>
      </c>
      <c r="N329" s="5" t="str">
        <f>_xlfn.CONCAT(Table1[[#Headers],[YEAR]],"-","Q",M330)</f>
        <v>YEAR-Q1</v>
      </c>
    </row>
    <row r="330" spans="1:14" x14ac:dyDescent="0.3">
      <c r="A330" t="s">
        <v>675</v>
      </c>
      <c r="B330" t="s">
        <v>86</v>
      </c>
      <c r="C330" t="s">
        <v>87</v>
      </c>
      <c r="D330" t="s">
        <v>88</v>
      </c>
      <c r="E330" t="s">
        <v>89</v>
      </c>
      <c r="F330" t="s">
        <v>153</v>
      </c>
      <c r="G330" t="s">
        <v>6</v>
      </c>
      <c r="H330" s="2">
        <v>45326</v>
      </c>
      <c r="I330" s="3">
        <v>345</v>
      </c>
      <c r="J330" s="4" t="str">
        <f>IF(Table1[[#This Row],[Purchase Amount]]&gt;0,"SUCCESSFUL","UNSUCCESSFUL")</f>
        <v>SUCCESSFUL</v>
      </c>
      <c r="K330" s="9">
        <f>Table1[[#This Row],[Purchase Amount]]*0.1</f>
        <v>34.5</v>
      </c>
      <c r="L330" s="5">
        <v>2024</v>
      </c>
      <c r="M330" s="5">
        <f>ROUNDUP(MONTH(Table1[[#This Row],[Date]])/3,0)</f>
        <v>1</v>
      </c>
      <c r="N330" s="5" t="str">
        <f>_xlfn.CONCAT(Table1[[#Headers],[YEAR]],"-","Q",M331)</f>
        <v>YEAR-Q1</v>
      </c>
    </row>
    <row r="331" spans="1:14" x14ac:dyDescent="0.3">
      <c r="A331" t="s">
        <v>676</v>
      </c>
      <c r="B331" t="s">
        <v>38</v>
      </c>
      <c r="C331" t="s">
        <v>39</v>
      </c>
      <c r="D331" t="s">
        <v>40</v>
      </c>
      <c r="E331" t="s">
        <v>41</v>
      </c>
      <c r="F331" t="s">
        <v>279</v>
      </c>
      <c r="G331" t="s">
        <v>6</v>
      </c>
      <c r="H331" s="2">
        <v>45326</v>
      </c>
      <c r="I331" s="3">
        <v>80</v>
      </c>
      <c r="J331" s="4" t="str">
        <f>IF(Table1[[#This Row],[Purchase Amount]]&gt;0,"SUCCESSFUL","UNSUCCESSFUL")</f>
        <v>SUCCESSFUL</v>
      </c>
      <c r="K331" s="9">
        <f>Table1[[#This Row],[Purchase Amount]]*0.1</f>
        <v>8</v>
      </c>
      <c r="L331" s="5">
        <v>2024</v>
      </c>
      <c r="M331" s="5">
        <f>ROUNDUP(MONTH(Table1[[#This Row],[Date]])/3,0)</f>
        <v>1</v>
      </c>
      <c r="N331" s="5" t="str">
        <f>_xlfn.CONCAT(Table1[[#Headers],[YEAR]],"-","Q",M332)</f>
        <v>YEAR-Q1</v>
      </c>
    </row>
    <row r="332" spans="1:14" x14ac:dyDescent="0.3">
      <c r="A332" t="s">
        <v>677</v>
      </c>
      <c r="B332" t="s">
        <v>410</v>
      </c>
      <c r="C332" t="s">
        <v>411</v>
      </c>
      <c r="D332" t="s">
        <v>412</v>
      </c>
      <c r="E332" t="s">
        <v>4</v>
      </c>
      <c r="F332" t="s">
        <v>444</v>
      </c>
      <c r="G332" t="s">
        <v>13</v>
      </c>
      <c r="H332" s="2">
        <v>45326</v>
      </c>
      <c r="I332" s="3">
        <v>745</v>
      </c>
      <c r="J332" s="4" t="str">
        <f>IF(Table1[[#This Row],[Purchase Amount]]&gt;0,"SUCCESSFUL","UNSUCCESSFUL")</f>
        <v>SUCCESSFUL</v>
      </c>
      <c r="K332" s="9">
        <f>Table1[[#This Row],[Purchase Amount]]*0.1</f>
        <v>74.5</v>
      </c>
      <c r="L332" s="5">
        <v>2024</v>
      </c>
      <c r="M332" s="5">
        <f>ROUNDUP(MONTH(Table1[[#This Row],[Date]])/3,0)</f>
        <v>1</v>
      </c>
      <c r="N332" s="5" t="str">
        <f>_xlfn.CONCAT(Table1[[#Headers],[YEAR]],"-","Q",M333)</f>
        <v>YEAR-Q1</v>
      </c>
    </row>
    <row r="333" spans="1:14" x14ac:dyDescent="0.3">
      <c r="A333" t="s">
        <v>678</v>
      </c>
      <c r="B333" t="s">
        <v>422</v>
      </c>
      <c r="C333" t="s">
        <v>423</v>
      </c>
      <c r="D333" t="s">
        <v>424</v>
      </c>
      <c r="E333" t="s">
        <v>11</v>
      </c>
      <c r="F333" t="s">
        <v>57</v>
      </c>
      <c r="G333" t="s">
        <v>13</v>
      </c>
      <c r="H333" s="2">
        <v>45327</v>
      </c>
      <c r="I333" s="3"/>
      <c r="J333" s="4" t="str">
        <f>IF(Table1[[#This Row],[Purchase Amount]]&gt;0,"SUCCESSFUL","UNSUCCESSFUL")</f>
        <v>UNSUCCESSFUL</v>
      </c>
      <c r="K333" s="9">
        <f>Table1[[#This Row],[Purchase Amount]]*0.1</f>
        <v>0</v>
      </c>
      <c r="L333" s="5">
        <v>2024</v>
      </c>
      <c r="M333" s="5">
        <f>ROUNDUP(MONTH(Table1[[#This Row],[Date]])/3,0)</f>
        <v>1</v>
      </c>
      <c r="N333" s="5" t="str">
        <f>_xlfn.CONCAT(Table1[[#Headers],[YEAR]],"-","Q",M334)</f>
        <v>YEAR-Q1</v>
      </c>
    </row>
    <row r="334" spans="1:14" x14ac:dyDescent="0.3">
      <c r="A334" t="s">
        <v>679</v>
      </c>
      <c r="B334" t="s">
        <v>33</v>
      </c>
      <c r="C334" t="s">
        <v>34</v>
      </c>
      <c r="D334" t="s">
        <v>35</v>
      </c>
      <c r="E334" t="s">
        <v>18</v>
      </c>
      <c r="F334" t="s">
        <v>639</v>
      </c>
      <c r="G334" t="s">
        <v>6</v>
      </c>
      <c r="H334" s="2">
        <v>45327</v>
      </c>
      <c r="I334" s="3"/>
      <c r="J334" s="4" t="str">
        <f>IF(Table1[[#This Row],[Purchase Amount]]&gt;0,"SUCCESSFUL","UNSUCCESSFUL")</f>
        <v>UNSUCCESSFUL</v>
      </c>
      <c r="K334" s="9">
        <f>Table1[[#This Row],[Purchase Amount]]*0.1</f>
        <v>0</v>
      </c>
      <c r="L334" s="5">
        <v>2024</v>
      </c>
      <c r="M334" s="5">
        <f>ROUNDUP(MONTH(Table1[[#This Row],[Date]])/3,0)</f>
        <v>1</v>
      </c>
      <c r="N334" s="5" t="str">
        <f>_xlfn.CONCAT(Table1[[#Headers],[YEAR]],"-","Q",M335)</f>
        <v>YEAR-Q1</v>
      </c>
    </row>
    <row r="335" spans="1:14" x14ac:dyDescent="0.3">
      <c r="A335" t="s">
        <v>680</v>
      </c>
      <c r="B335" t="s">
        <v>70</v>
      </c>
      <c r="C335" t="s">
        <v>71</v>
      </c>
      <c r="D335" t="s">
        <v>72</v>
      </c>
      <c r="E335" t="s">
        <v>11</v>
      </c>
      <c r="F335" t="s">
        <v>63</v>
      </c>
      <c r="G335" t="s">
        <v>6</v>
      </c>
      <c r="H335" s="2">
        <v>45327</v>
      </c>
      <c r="I335" s="3">
        <v>370</v>
      </c>
      <c r="J335" s="4" t="str">
        <f>IF(Table1[[#This Row],[Purchase Amount]]&gt;0,"SUCCESSFUL","UNSUCCESSFUL")</f>
        <v>SUCCESSFUL</v>
      </c>
      <c r="K335" s="9">
        <f>Table1[[#This Row],[Purchase Amount]]*0.1</f>
        <v>37</v>
      </c>
      <c r="L335" s="5">
        <v>2024</v>
      </c>
      <c r="M335" s="5">
        <f>ROUNDUP(MONTH(Table1[[#This Row],[Date]])/3,0)</f>
        <v>1</v>
      </c>
      <c r="N335" s="5" t="str">
        <f>_xlfn.CONCAT(Table1[[#Headers],[YEAR]],"-","Q",M336)</f>
        <v>YEAR-Q1</v>
      </c>
    </row>
    <row r="336" spans="1:14" x14ac:dyDescent="0.3">
      <c r="A336" t="s">
        <v>681</v>
      </c>
      <c r="B336" t="s">
        <v>646</v>
      </c>
      <c r="C336" t="s">
        <v>647</v>
      </c>
      <c r="D336" t="s">
        <v>648</v>
      </c>
      <c r="E336" t="s">
        <v>4</v>
      </c>
      <c r="F336" t="s">
        <v>185</v>
      </c>
      <c r="G336" t="s">
        <v>26</v>
      </c>
      <c r="H336" s="2">
        <v>45327</v>
      </c>
      <c r="I336" s="3">
        <v>775</v>
      </c>
      <c r="J336" s="4" t="str">
        <f>IF(Table1[[#This Row],[Purchase Amount]]&gt;0,"SUCCESSFUL","UNSUCCESSFUL")</f>
        <v>SUCCESSFUL</v>
      </c>
      <c r="K336" s="9">
        <f>Table1[[#This Row],[Purchase Amount]]*0.1</f>
        <v>77.5</v>
      </c>
      <c r="L336" s="5">
        <v>2024</v>
      </c>
      <c r="M336" s="5">
        <f>ROUNDUP(MONTH(Table1[[#This Row],[Date]])/3,0)</f>
        <v>1</v>
      </c>
      <c r="N336" s="5" t="str">
        <f>_xlfn.CONCAT(Table1[[#Headers],[YEAR]],"-","Q",M337)</f>
        <v>YEAR-Q1</v>
      </c>
    </row>
    <row r="337" spans="1:14" x14ac:dyDescent="0.3">
      <c r="A337" t="s">
        <v>682</v>
      </c>
      <c r="B337" t="s">
        <v>125</v>
      </c>
      <c r="C337" t="s">
        <v>126</v>
      </c>
      <c r="D337" t="s">
        <v>127</v>
      </c>
      <c r="E337" t="s">
        <v>4</v>
      </c>
      <c r="F337" t="s">
        <v>141</v>
      </c>
      <c r="G337" t="s">
        <v>6</v>
      </c>
      <c r="H337" s="2">
        <v>45329</v>
      </c>
      <c r="I337" s="3"/>
      <c r="J337" s="4" t="str">
        <f>IF(Table1[[#This Row],[Purchase Amount]]&gt;0,"SUCCESSFUL","UNSUCCESSFUL")</f>
        <v>UNSUCCESSFUL</v>
      </c>
      <c r="K337" s="9">
        <f>Table1[[#This Row],[Purchase Amount]]*0.1</f>
        <v>0</v>
      </c>
      <c r="L337" s="5">
        <v>2024</v>
      </c>
      <c r="M337" s="5">
        <f>ROUNDUP(MONTH(Table1[[#This Row],[Date]])/3,0)</f>
        <v>1</v>
      </c>
      <c r="N337" s="5" t="str">
        <f>_xlfn.CONCAT(Table1[[#Headers],[YEAR]],"-","Q",M338)</f>
        <v>YEAR-Q1</v>
      </c>
    </row>
    <row r="338" spans="1:14" x14ac:dyDescent="0.3">
      <c r="A338" t="s">
        <v>683</v>
      </c>
      <c r="B338" t="s">
        <v>168</v>
      </c>
      <c r="C338" t="s">
        <v>169</v>
      </c>
      <c r="D338" t="s">
        <v>170</v>
      </c>
      <c r="E338" t="s">
        <v>89</v>
      </c>
      <c r="F338" t="s">
        <v>279</v>
      </c>
      <c r="G338" t="s">
        <v>13</v>
      </c>
      <c r="H338" s="2">
        <v>45329</v>
      </c>
      <c r="I338" s="3"/>
      <c r="J338" s="4" t="str">
        <f>IF(Table1[[#This Row],[Purchase Amount]]&gt;0,"SUCCESSFUL","UNSUCCESSFUL")</f>
        <v>UNSUCCESSFUL</v>
      </c>
      <c r="K338" s="9">
        <f>Table1[[#This Row],[Purchase Amount]]*0.1</f>
        <v>0</v>
      </c>
      <c r="L338" s="5">
        <v>2024</v>
      </c>
      <c r="M338" s="5">
        <f>ROUNDUP(MONTH(Table1[[#This Row],[Date]])/3,0)</f>
        <v>1</v>
      </c>
      <c r="N338" s="5" t="str">
        <f>_xlfn.CONCAT(Table1[[#Headers],[YEAR]],"-","Q",M339)</f>
        <v>YEAR-Q1</v>
      </c>
    </row>
    <row r="339" spans="1:14" x14ac:dyDescent="0.3">
      <c r="A339" t="s">
        <v>684</v>
      </c>
      <c r="B339" t="s">
        <v>268</v>
      </c>
      <c r="C339" t="s">
        <v>269</v>
      </c>
      <c r="D339" t="s">
        <v>270</v>
      </c>
      <c r="E339" t="s">
        <v>41</v>
      </c>
      <c r="F339" t="s">
        <v>96</v>
      </c>
      <c r="G339" t="s">
        <v>6</v>
      </c>
      <c r="H339" s="2">
        <v>45329</v>
      </c>
      <c r="I339" s="3">
        <v>380</v>
      </c>
      <c r="J339" s="4" t="str">
        <f>IF(Table1[[#This Row],[Purchase Amount]]&gt;0,"SUCCESSFUL","UNSUCCESSFUL")</f>
        <v>SUCCESSFUL</v>
      </c>
      <c r="K339" s="9">
        <f>Table1[[#This Row],[Purchase Amount]]*0.1</f>
        <v>38</v>
      </c>
      <c r="L339" s="5">
        <v>2024</v>
      </c>
      <c r="M339" s="5">
        <f>ROUNDUP(MONTH(Table1[[#This Row],[Date]])/3,0)</f>
        <v>1</v>
      </c>
      <c r="N339" s="5" t="str">
        <f>_xlfn.CONCAT(Table1[[#Headers],[YEAR]],"-","Q",M340)</f>
        <v>YEAR-Q1</v>
      </c>
    </row>
    <row r="340" spans="1:14" x14ac:dyDescent="0.3">
      <c r="A340" t="s">
        <v>685</v>
      </c>
      <c r="B340" t="s">
        <v>333</v>
      </c>
      <c r="C340" t="s">
        <v>334</v>
      </c>
      <c r="D340" t="s">
        <v>335</v>
      </c>
      <c r="E340" t="s">
        <v>101</v>
      </c>
      <c r="F340" t="s">
        <v>52</v>
      </c>
      <c r="G340" t="s">
        <v>26</v>
      </c>
      <c r="H340" s="2">
        <v>45329</v>
      </c>
      <c r="I340" s="3">
        <v>285</v>
      </c>
      <c r="J340" s="4" t="str">
        <f>IF(Table1[[#This Row],[Purchase Amount]]&gt;0,"SUCCESSFUL","UNSUCCESSFUL")</f>
        <v>SUCCESSFUL</v>
      </c>
      <c r="K340" s="9">
        <f>Table1[[#This Row],[Purchase Amount]]*0.1</f>
        <v>28.5</v>
      </c>
      <c r="L340" s="5">
        <v>2024</v>
      </c>
      <c r="M340" s="5">
        <f>ROUNDUP(MONTH(Table1[[#This Row],[Date]])/3,0)</f>
        <v>1</v>
      </c>
      <c r="N340" s="5" t="str">
        <f>_xlfn.CONCAT(Table1[[#Headers],[YEAR]],"-","Q",M341)</f>
        <v>YEAR-Q1</v>
      </c>
    </row>
    <row r="341" spans="1:14" x14ac:dyDescent="0.3">
      <c r="A341" t="s">
        <v>686</v>
      </c>
      <c r="B341" t="s">
        <v>187</v>
      </c>
      <c r="C341" t="s">
        <v>188</v>
      </c>
      <c r="D341" t="s">
        <v>189</v>
      </c>
      <c r="E341" t="s">
        <v>24</v>
      </c>
      <c r="F341" t="s">
        <v>63</v>
      </c>
      <c r="G341" t="s">
        <v>6</v>
      </c>
      <c r="H341" s="2">
        <v>45330</v>
      </c>
      <c r="I341" s="3"/>
      <c r="J341" s="4" t="str">
        <f>IF(Table1[[#This Row],[Purchase Amount]]&gt;0,"SUCCESSFUL","UNSUCCESSFUL")</f>
        <v>UNSUCCESSFUL</v>
      </c>
      <c r="K341" s="9">
        <f>Table1[[#This Row],[Purchase Amount]]*0.1</f>
        <v>0</v>
      </c>
      <c r="L341" s="5">
        <v>2024</v>
      </c>
      <c r="M341" s="5">
        <f>ROUNDUP(MONTH(Table1[[#This Row],[Date]])/3,0)</f>
        <v>1</v>
      </c>
      <c r="N341" s="5" t="str">
        <f>_xlfn.CONCAT(Table1[[#Headers],[YEAR]],"-","Q",M342)</f>
        <v>YEAR-Q1</v>
      </c>
    </row>
    <row r="342" spans="1:14" x14ac:dyDescent="0.3">
      <c r="A342" t="s">
        <v>687</v>
      </c>
      <c r="B342" t="s">
        <v>333</v>
      </c>
      <c r="C342" t="s">
        <v>334</v>
      </c>
      <c r="D342" t="s">
        <v>335</v>
      </c>
      <c r="E342" t="s">
        <v>101</v>
      </c>
      <c r="F342" t="s">
        <v>200</v>
      </c>
      <c r="G342" t="s">
        <v>13</v>
      </c>
      <c r="H342" s="2">
        <v>45330</v>
      </c>
      <c r="I342" s="3">
        <v>765</v>
      </c>
      <c r="J342" s="4" t="str">
        <f>IF(Table1[[#This Row],[Purchase Amount]]&gt;0,"SUCCESSFUL","UNSUCCESSFUL")</f>
        <v>SUCCESSFUL</v>
      </c>
      <c r="K342" s="9">
        <f>Table1[[#This Row],[Purchase Amount]]*0.1</f>
        <v>76.5</v>
      </c>
      <c r="L342" s="5">
        <v>2024</v>
      </c>
      <c r="M342" s="5">
        <f>ROUNDUP(MONTH(Table1[[#This Row],[Date]])/3,0)</f>
        <v>1</v>
      </c>
      <c r="N342" s="5" t="str">
        <f>_xlfn.CONCAT(Table1[[#Headers],[YEAR]],"-","Q",M343)</f>
        <v>YEAR-Q1</v>
      </c>
    </row>
    <row r="343" spans="1:14" x14ac:dyDescent="0.3">
      <c r="A343" t="s">
        <v>688</v>
      </c>
      <c r="B343" t="s">
        <v>223</v>
      </c>
      <c r="C343" t="s">
        <v>224</v>
      </c>
      <c r="D343" t="s">
        <v>225</v>
      </c>
      <c r="E343" t="s">
        <v>226</v>
      </c>
      <c r="F343" t="s">
        <v>200</v>
      </c>
      <c r="G343" t="s">
        <v>13</v>
      </c>
      <c r="H343" s="2">
        <v>45330</v>
      </c>
      <c r="I343" s="3">
        <v>200</v>
      </c>
      <c r="J343" s="4" t="str">
        <f>IF(Table1[[#This Row],[Purchase Amount]]&gt;0,"SUCCESSFUL","UNSUCCESSFUL")</f>
        <v>SUCCESSFUL</v>
      </c>
      <c r="K343" s="9">
        <f>Table1[[#This Row],[Purchase Amount]]*0.1</f>
        <v>20</v>
      </c>
      <c r="L343" s="5">
        <v>2024</v>
      </c>
      <c r="M343" s="5">
        <f>ROUNDUP(MONTH(Table1[[#This Row],[Date]])/3,0)</f>
        <v>1</v>
      </c>
      <c r="N343" s="5" t="str">
        <f>_xlfn.CONCAT(Table1[[#Headers],[YEAR]],"-","Q",M344)</f>
        <v>YEAR-Q1</v>
      </c>
    </row>
    <row r="344" spans="1:14" x14ac:dyDescent="0.3">
      <c r="A344" t="s">
        <v>689</v>
      </c>
      <c r="B344" t="s">
        <v>213</v>
      </c>
      <c r="C344" t="s">
        <v>214</v>
      </c>
      <c r="D344" t="s">
        <v>215</v>
      </c>
      <c r="E344" t="s">
        <v>89</v>
      </c>
      <c r="F344" t="s">
        <v>25</v>
      </c>
      <c r="G344" t="s">
        <v>6</v>
      </c>
      <c r="H344" s="2">
        <v>45330</v>
      </c>
      <c r="I344" s="3">
        <v>785</v>
      </c>
      <c r="J344" s="4" t="str">
        <f>IF(Table1[[#This Row],[Purchase Amount]]&gt;0,"SUCCESSFUL","UNSUCCESSFUL")</f>
        <v>SUCCESSFUL</v>
      </c>
      <c r="K344" s="9">
        <f>Table1[[#This Row],[Purchase Amount]]*0.1</f>
        <v>78.5</v>
      </c>
      <c r="L344" s="5">
        <v>2024</v>
      </c>
      <c r="M344" s="5">
        <f>ROUNDUP(MONTH(Table1[[#This Row],[Date]])/3,0)</f>
        <v>1</v>
      </c>
      <c r="N344" s="5" t="str">
        <f>_xlfn.CONCAT(Table1[[#Headers],[YEAR]],"-","Q",M345)</f>
        <v>YEAR-Q1</v>
      </c>
    </row>
    <row r="345" spans="1:14" x14ac:dyDescent="0.3">
      <c r="A345" t="s">
        <v>690</v>
      </c>
      <c r="B345" t="s">
        <v>379</v>
      </c>
      <c r="C345" t="s">
        <v>380</v>
      </c>
      <c r="D345" t="s">
        <v>381</v>
      </c>
      <c r="E345" t="s">
        <v>101</v>
      </c>
      <c r="F345" t="s">
        <v>356</v>
      </c>
      <c r="G345" t="s">
        <v>6</v>
      </c>
      <c r="H345" s="2">
        <v>45330</v>
      </c>
      <c r="I345" s="3">
        <v>955</v>
      </c>
      <c r="J345" s="4" t="str">
        <f>IF(Table1[[#This Row],[Purchase Amount]]&gt;0,"SUCCESSFUL","UNSUCCESSFUL")</f>
        <v>SUCCESSFUL</v>
      </c>
      <c r="K345" s="9">
        <f>Table1[[#This Row],[Purchase Amount]]*0.1</f>
        <v>95.5</v>
      </c>
      <c r="L345" s="5">
        <v>2024</v>
      </c>
      <c r="M345" s="5">
        <f>ROUNDUP(MONTH(Table1[[#This Row],[Date]])/3,0)</f>
        <v>1</v>
      </c>
      <c r="N345" s="5" t="str">
        <f>_xlfn.CONCAT(Table1[[#Headers],[YEAR]],"-","Q",M346)</f>
        <v>YEAR-Q1</v>
      </c>
    </row>
    <row r="346" spans="1:14" x14ac:dyDescent="0.3">
      <c r="A346" t="s">
        <v>691</v>
      </c>
      <c r="B346" t="s">
        <v>369</v>
      </c>
      <c r="C346" t="s">
        <v>370</v>
      </c>
      <c r="D346" t="s">
        <v>371</v>
      </c>
      <c r="E346" t="s">
        <v>11</v>
      </c>
      <c r="F346" t="s">
        <v>302</v>
      </c>
      <c r="G346" t="s">
        <v>13</v>
      </c>
      <c r="H346" s="2">
        <v>45330</v>
      </c>
      <c r="I346" s="3">
        <v>1315</v>
      </c>
      <c r="J346" s="4" t="str">
        <f>IF(Table1[[#This Row],[Purchase Amount]]&gt;0,"SUCCESSFUL","UNSUCCESSFUL")</f>
        <v>SUCCESSFUL</v>
      </c>
      <c r="K346" s="9">
        <f>Table1[[#This Row],[Purchase Amount]]*0.1</f>
        <v>131.5</v>
      </c>
      <c r="L346" s="5">
        <v>2024</v>
      </c>
      <c r="M346" s="5">
        <f>ROUNDUP(MONTH(Table1[[#This Row],[Date]])/3,0)</f>
        <v>1</v>
      </c>
      <c r="N346" s="5" t="str">
        <f>_xlfn.CONCAT(Table1[[#Headers],[YEAR]],"-","Q",M347)</f>
        <v>YEAR-Q1</v>
      </c>
    </row>
    <row r="347" spans="1:14" x14ac:dyDescent="0.3">
      <c r="A347" t="s">
        <v>692</v>
      </c>
      <c r="B347" t="s">
        <v>138</v>
      </c>
      <c r="C347" t="s">
        <v>139</v>
      </c>
      <c r="D347" t="s">
        <v>140</v>
      </c>
      <c r="E347" t="s">
        <v>4</v>
      </c>
      <c r="F347" t="s">
        <v>63</v>
      </c>
      <c r="G347" t="s">
        <v>26</v>
      </c>
      <c r="H347" s="2">
        <v>45331</v>
      </c>
      <c r="I347" s="3"/>
      <c r="J347" s="4" t="str">
        <f>IF(Table1[[#This Row],[Purchase Amount]]&gt;0,"SUCCESSFUL","UNSUCCESSFUL")</f>
        <v>UNSUCCESSFUL</v>
      </c>
      <c r="K347" s="9">
        <f>Table1[[#This Row],[Purchase Amount]]*0.1</f>
        <v>0</v>
      </c>
      <c r="L347" s="5">
        <v>2024</v>
      </c>
      <c r="M347" s="5">
        <f>ROUNDUP(MONTH(Table1[[#This Row],[Date]])/3,0)</f>
        <v>1</v>
      </c>
      <c r="N347" s="5" t="str">
        <f>_xlfn.CONCAT(Table1[[#Headers],[YEAR]],"-","Q",M348)</f>
        <v>YEAR-Q1</v>
      </c>
    </row>
    <row r="348" spans="1:14" x14ac:dyDescent="0.3">
      <c r="A348" t="s">
        <v>693</v>
      </c>
      <c r="B348" t="s">
        <v>281</v>
      </c>
      <c r="C348" t="s">
        <v>282</v>
      </c>
      <c r="D348" t="s">
        <v>283</v>
      </c>
      <c r="E348" t="s">
        <v>4</v>
      </c>
      <c r="F348" t="s">
        <v>141</v>
      </c>
      <c r="G348" t="s">
        <v>6</v>
      </c>
      <c r="H348" s="2">
        <v>45331</v>
      </c>
      <c r="I348" s="3">
        <v>590</v>
      </c>
      <c r="J348" s="4" t="str">
        <f>IF(Table1[[#This Row],[Purchase Amount]]&gt;0,"SUCCESSFUL","UNSUCCESSFUL")</f>
        <v>SUCCESSFUL</v>
      </c>
      <c r="K348" s="9">
        <f>Table1[[#This Row],[Purchase Amount]]*0.1</f>
        <v>59</v>
      </c>
      <c r="L348" s="5">
        <v>2024</v>
      </c>
      <c r="M348" s="5">
        <f>ROUNDUP(MONTH(Table1[[#This Row],[Date]])/3,0)</f>
        <v>1</v>
      </c>
      <c r="N348" s="5" t="str">
        <f>_xlfn.CONCAT(Table1[[#Headers],[YEAR]],"-","Q",M349)</f>
        <v>YEAR-Q1</v>
      </c>
    </row>
    <row r="349" spans="1:14" x14ac:dyDescent="0.3">
      <c r="A349" t="s">
        <v>694</v>
      </c>
      <c r="B349" t="s">
        <v>125</v>
      </c>
      <c r="C349" t="s">
        <v>126</v>
      </c>
      <c r="D349" t="s">
        <v>127</v>
      </c>
      <c r="E349" t="s">
        <v>4</v>
      </c>
      <c r="F349" t="s">
        <v>297</v>
      </c>
      <c r="G349" t="s">
        <v>26</v>
      </c>
      <c r="H349" s="2">
        <v>45331</v>
      </c>
      <c r="I349" s="3">
        <v>1080</v>
      </c>
      <c r="J349" s="4" t="str">
        <f>IF(Table1[[#This Row],[Purchase Amount]]&gt;0,"SUCCESSFUL","UNSUCCESSFUL")</f>
        <v>SUCCESSFUL</v>
      </c>
      <c r="K349" s="9">
        <f>Table1[[#This Row],[Purchase Amount]]*0.1</f>
        <v>108</v>
      </c>
      <c r="L349" s="5">
        <v>2024</v>
      </c>
      <c r="M349" s="5">
        <f>ROUNDUP(MONTH(Table1[[#This Row],[Date]])/3,0)</f>
        <v>1</v>
      </c>
      <c r="N349" s="5" t="str">
        <f>_xlfn.CONCAT(Table1[[#Headers],[YEAR]],"-","Q",M350)</f>
        <v>YEAR-Q1</v>
      </c>
    </row>
    <row r="350" spans="1:14" x14ac:dyDescent="0.3">
      <c r="A350" t="s">
        <v>695</v>
      </c>
      <c r="B350" t="s">
        <v>414</v>
      </c>
      <c r="C350" t="s">
        <v>415</v>
      </c>
      <c r="D350" t="s">
        <v>416</v>
      </c>
      <c r="E350" t="s">
        <v>11</v>
      </c>
      <c r="F350" t="s">
        <v>5</v>
      </c>
      <c r="G350" t="s">
        <v>13</v>
      </c>
      <c r="H350" s="2">
        <v>45331</v>
      </c>
      <c r="I350" s="3">
        <v>145</v>
      </c>
      <c r="J350" s="4" t="str">
        <f>IF(Table1[[#This Row],[Purchase Amount]]&gt;0,"SUCCESSFUL","UNSUCCESSFUL")</f>
        <v>SUCCESSFUL</v>
      </c>
      <c r="K350" s="9">
        <f>Table1[[#This Row],[Purchase Amount]]*0.1</f>
        <v>14.5</v>
      </c>
      <c r="L350" s="5">
        <v>2024</v>
      </c>
      <c r="M350" s="5">
        <f>ROUNDUP(MONTH(Table1[[#This Row],[Date]])/3,0)</f>
        <v>1</v>
      </c>
      <c r="N350" s="5" t="str">
        <f>_xlfn.CONCAT(Table1[[#Headers],[YEAR]],"-","Q",M351)</f>
        <v>YEAR-Q1</v>
      </c>
    </row>
    <row r="351" spans="1:14" x14ac:dyDescent="0.3">
      <c r="A351" t="s">
        <v>696</v>
      </c>
      <c r="B351" t="s">
        <v>314</v>
      </c>
      <c r="C351" t="s">
        <v>315</v>
      </c>
      <c r="D351" t="s">
        <v>316</v>
      </c>
      <c r="E351" t="s">
        <v>41</v>
      </c>
      <c r="F351" t="s">
        <v>495</v>
      </c>
      <c r="G351" t="s">
        <v>26</v>
      </c>
      <c r="H351" s="2">
        <v>45332</v>
      </c>
      <c r="I351" s="3"/>
      <c r="J351" s="4" t="str">
        <f>IF(Table1[[#This Row],[Purchase Amount]]&gt;0,"SUCCESSFUL","UNSUCCESSFUL")</f>
        <v>UNSUCCESSFUL</v>
      </c>
      <c r="K351" s="9">
        <f>Table1[[#This Row],[Purchase Amount]]*0.1</f>
        <v>0</v>
      </c>
      <c r="L351" s="5">
        <v>2024</v>
      </c>
      <c r="M351" s="5">
        <f>ROUNDUP(MONTH(Table1[[#This Row],[Date]])/3,0)</f>
        <v>1</v>
      </c>
      <c r="N351" s="5" t="str">
        <f>_xlfn.CONCAT(Table1[[#Headers],[YEAR]],"-","Q",M352)</f>
        <v>YEAR-Q1</v>
      </c>
    </row>
    <row r="352" spans="1:14" x14ac:dyDescent="0.3">
      <c r="A352" t="s">
        <v>697</v>
      </c>
      <c r="B352" t="s">
        <v>281</v>
      </c>
      <c r="C352" t="s">
        <v>282</v>
      </c>
      <c r="D352" t="s">
        <v>283</v>
      </c>
      <c r="E352" t="s">
        <v>4</v>
      </c>
      <c r="F352" t="s">
        <v>279</v>
      </c>
      <c r="G352" t="s">
        <v>6</v>
      </c>
      <c r="H352" s="2">
        <v>45332</v>
      </c>
      <c r="I352" s="3">
        <v>280</v>
      </c>
      <c r="J352" s="4" t="str">
        <f>IF(Table1[[#This Row],[Purchase Amount]]&gt;0,"SUCCESSFUL","UNSUCCESSFUL")</f>
        <v>SUCCESSFUL</v>
      </c>
      <c r="K352" s="9">
        <f>Table1[[#This Row],[Purchase Amount]]*0.1</f>
        <v>28</v>
      </c>
      <c r="L352" s="5">
        <v>2024</v>
      </c>
      <c r="M352" s="5">
        <f>ROUNDUP(MONTH(Table1[[#This Row],[Date]])/3,0)</f>
        <v>1</v>
      </c>
      <c r="N352" s="5" t="str">
        <f>_xlfn.CONCAT(Table1[[#Headers],[YEAR]],"-","Q",M353)</f>
        <v>YEAR-Q1</v>
      </c>
    </row>
    <row r="353" spans="1:14" x14ac:dyDescent="0.3">
      <c r="A353" t="s">
        <v>698</v>
      </c>
      <c r="B353" t="s">
        <v>433</v>
      </c>
      <c r="C353" t="s">
        <v>434</v>
      </c>
      <c r="D353" t="s">
        <v>435</v>
      </c>
      <c r="E353" t="s">
        <v>265</v>
      </c>
      <c r="F353" t="s">
        <v>639</v>
      </c>
      <c r="G353" t="s">
        <v>84</v>
      </c>
      <c r="H353" s="2">
        <v>45332</v>
      </c>
      <c r="I353" s="3">
        <v>335</v>
      </c>
      <c r="J353" s="4" t="str">
        <f>IF(Table1[[#This Row],[Purchase Amount]]&gt;0,"SUCCESSFUL","UNSUCCESSFUL")</f>
        <v>SUCCESSFUL</v>
      </c>
      <c r="K353" s="9">
        <f>Table1[[#This Row],[Purchase Amount]]*0.1</f>
        <v>33.5</v>
      </c>
      <c r="L353" s="5">
        <v>2024</v>
      </c>
      <c r="M353" s="5">
        <f>ROUNDUP(MONTH(Table1[[#This Row],[Date]])/3,0)</f>
        <v>1</v>
      </c>
      <c r="N353" s="5" t="str">
        <f>_xlfn.CONCAT(Table1[[#Headers],[YEAR]],"-","Q",M354)</f>
        <v>YEAR-Q1</v>
      </c>
    </row>
    <row r="354" spans="1:14" x14ac:dyDescent="0.3">
      <c r="A354" t="s">
        <v>699</v>
      </c>
      <c r="B354" t="s">
        <v>173</v>
      </c>
      <c r="C354" t="s">
        <v>174</v>
      </c>
      <c r="D354" t="s">
        <v>175</v>
      </c>
      <c r="E354" t="s">
        <v>11</v>
      </c>
      <c r="F354" t="s">
        <v>297</v>
      </c>
      <c r="G354" t="s">
        <v>26</v>
      </c>
      <c r="H354" s="2">
        <v>45332</v>
      </c>
      <c r="I354" s="3">
        <v>830</v>
      </c>
      <c r="J354" s="4" t="str">
        <f>IF(Table1[[#This Row],[Purchase Amount]]&gt;0,"SUCCESSFUL","UNSUCCESSFUL")</f>
        <v>SUCCESSFUL</v>
      </c>
      <c r="K354" s="9">
        <f>Table1[[#This Row],[Purchase Amount]]*0.1</f>
        <v>83</v>
      </c>
      <c r="L354" s="5">
        <v>2024</v>
      </c>
      <c r="M354" s="5">
        <f>ROUNDUP(MONTH(Table1[[#This Row],[Date]])/3,0)</f>
        <v>1</v>
      </c>
      <c r="N354" s="5" t="str">
        <f>_xlfn.CONCAT(Table1[[#Headers],[YEAR]],"-","Q",M355)</f>
        <v>YEAR-Q1</v>
      </c>
    </row>
    <row r="355" spans="1:14" x14ac:dyDescent="0.3">
      <c r="A355" t="s">
        <v>700</v>
      </c>
      <c r="B355" t="s">
        <v>268</v>
      </c>
      <c r="C355" t="s">
        <v>269</v>
      </c>
      <c r="D355" t="s">
        <v>270</v>
      </c>
      <c r="E355" t="s">
        <v>41</v>
      </c>
      <c r="F355" t="s">
        <v>52</v>
      </c>
      <c r="G355" t="s">
        <v>26</v>
      </c>
      <c r="H355" s="2">
        <v>45333</v>
      </c>
      <c r="I355" s="3"/>
      <c r="J355" s="4" t="str">
        <f>IF(Table1[[#This Row],[Purchase Amount]]&gt;0,"SUCCESSFUL","UNSUCCESSFUL")</f>
        <v>UNSUCCESSFUL</v>
      </c>
      <c r="K355" s="9">
        <f>Table1[[#This Row],[Purchase Amount]]*0.1</f>
        <v>0</v>
      </c>
      <c r="L355" s="5">
        <v>2024</v>
      </c>
      <c r="M355" s="5">
        <f>ROUNDUP(MONTH(Table1[[#This Row],[Date]])/3,0)</f>
        <v>1</v>
      </c>
      <c r="N355" s="5" t="str">
        <f>_xlfn.CONCAT(Table1[[#Headers],[YEAR]],"-","Q",M356)</f>
        <v>YEAR-Q1</v>
      </c>
    </row>
    <row r="356" spans="1:14" x14ac:dyDescent="0.3">
      <c r="A356" t="s">
        <v>701</v>
      </c>
      <c r="B356" t="s">
        <v>203</v>
      </c>
      <c r="C356" t="s">
        <v>204</v>
      </c>
      <c r="D356" t="s">
        <v>205</v>
      </c>
      <c r="E356" t="s">
        <v>24</v>
      </c>
      <c r="F356" t="s">
        <v>227</v>
      </c>
      <c r="G356" t="s">
        <v>6</v>
      </c>
      <c r="H356" s="2">
        <v>45333</v>
      </c>
      <c r="I356" s="3"/>
      <c r="J356" s="4" t="str">
        <f>IF(Table1[[#This Row],[Purchase Amount]]&gt;0,"SUCCESSFUL","UNSUCCESSFUL")</f>
        <v>UNSUCCESSFUL</v>
      </c>
      <c r="K356" s="9">
        <f>Table1[[#This Row],[Purchase Amount]]*0.1</f>
        <v>0</v>
      </c>
      <c r="L356" s="5">
        <v>2024</v>
      </c>
      <c r="M356" s="5">
        <f>ROUNDUP(MONTH(Table1[[#This Row],[Date]])/3,0)</f>
        <v>1</v>
      </c>
      <c r="N356" s="5" t="str">
        <f>_xlfn.CONCAT(Table1[[#Headers],[YEAR]],"-","Q",M357)</f>
        <v>YEAR-Q1</v>
      </c>
    </row>
    <row r="357" spans="1:14" x14ac:dyDescent="0.3">
      <c r="A357" t="s">
        <v>702</v>
      </c>
      <c r="B357" t="s">
        <v>113</v>
      </c>
      <c r="C357" t="s">
        <v>114</v>
      </c>
      <c r="D357" t="s">
        <v>115</v>
      </c>
      <c r="E357" t="s">
        <v>62</v>
      </c>
      <c r="F357" t="s">
        <v>111</v>
      </c>
      <c r="G357" t="s">
        <v>13</v>
      </c>
      <c r="H357" s="2">
        <v>45333</v>
      </c>
      <c r="I357" s="3">
        <v>505</v>
      </c>
      <c r="J357" s="4" t="str">
        <f>IF(Table1[[#This Row],[Purchase Amount]]&gt;0,"SUCCESSFUL","UNSUCCESSFUL")</f>
        <v>SUCCESSFUL</v>
      </c>
      <c r="K357" s="9">
        <f>Table1[[#This Row],[Purchase Amount]]*0.1</f>
        <v>50.5</v>
      </c>
      <c r="L357" s="5">
        <v>2024</v>
      </c>
      <c r="M357" s="5">
        <f>ROUNDUP(MONTH(Table1[[#This Row],[Date]])/3,0)</f>
        <v>1</v>
      </c>
      <c r="N357" s="5" t="str">
        <f>_xlfn.CONCAT(Table1[[#Headers],[YEAR]],"-","Q",M358)</f>
        <v>YEAR-Q1</v>
      </c>
    </row>
    <row r="358" spans="1:14" x14ac:dyDescent="0.3">
      <c r="A358" t="s">
        <v>703</v>
      </c>
      <c r="B358" t="s">
        <v>570</v>
      </c>
      <c r="C358" t="s">
        <v>571</v>
      </c>
      <c r="D358" t="s">
        <v>572</v>
      </c>
      <c r="E358" t="s">
        <v>11</v>
      </c>
      <c r="F358" t="s">
        <v>141</v>
      </c>
      <c r="G358" t="s">
        <v>26</v>
      </c>
      <c r="H358" s="2">
        <v>45333</v>
      </c>
      <c r="I358" s="3">
        <v>140</v>
      </c>
      <c r="J358" s="4" t="str">
        <f>IF(Table1[[#This Row],[Purchase Amount]]&gt;0,"SUCCESSFUL","UNSUCCESSFUL")</f>
        <v>SUCCESSFUL</v>
      </c>
      <c r="K358" s="9">
        <f>Table1[[#This Row],[Purchase Amount]]*0.1</f>
        <v>14</v>
      </c>
      <c r="L358" s="5">
        <v>2024</v>
      </c>
      <c r="M358" s="5">
        <f>ROUNDUP(MONTH(Table1[[#This Row],[Date]])/3,0)</f>
        <v>1</v>
      </c>
      <c r="N358" s="5" t="str">
        <f>_xlfn.CONCAT(Table1[[#Headers],[YEAR]],"-","Q",M359)</f>
        <v>YEAR-Q1</v>
      </c>
    </row>
    <row r="359" spans="1:14" x14ac:dyDescent="0.3">
      <c r="A359" t="s">
        <v>704</v>
      </c>
      <c r="B359" t="s">
        <v>669</v>
      </c>
      <c r="C359" t="s">
        <v>670</v>
      </c>
      <c r="D359" t="s">
        <v>671</v>
      </c>
      <c r="E359" t="s">
        <v>62</v>
      </c>
      <c r="F359" t="s">
        <v>111</v>
      </c>
      <c r="G359" t="s">
        <v>6</v>
      </c>
      <c r="H359" s="2">
        <v>45333</v>
      </c>
      <c r="I359" s="3">
        <v>125</v>
      </c>
      <c r="J359" s="4" t="str">
        <f>IF(Table1[[#This Row],[Purchase Amount]]&gt;0,"SUCCESSFUL","UNSUCCESSFUL")</f>
        <v>SUCCESSFUL</v>
      </c>
      <c r="K359" s="9">
        <f>Table1[[#This Row],[Purchase Amount]]*0.1</f>
        <v>12.5</v>
      </c>
      <c r="L359" s="5">
        <v>2024</v>
      </c>
      <c r="M359" s="5">
        <f>ROUNDUP(MONTH(Table1[[#This Row],[Date]])/3,0)</f>
        <v>1</v>
      </c>
      <c r="N359" s="5" t="str">
        <f>_xlfn.CONCAT(Table1[[#Headers],[YEAR]],"-","Q",M360)</f>
        <v>YEAR-Q1</v>
      </c>
    </row>
    <row r="360" spans="1:14" x14ac:dyDescent="0.3">
      <c r="A360" t="s">
        <v>705</v>
      </c>
      <c r="B360" t="s">
        <v>706</v>
      </c>
      <c r="C360" t="s">
        <v>707</v>
      </c>
      <c r="D360" t="s">
        <v>708</v>
      </c>
      <c r="E360" t="s">
        <v>62</v>
      </c>
      <c r="F360" t="s">
        <v>151</v>
      </c>
      <c r="G360" t="s">
        <v>6</v>
      </c>
      <c r="H360" s="2">
        <v>45333</v>
      </c>
      <c r="I360" s="3">
        <v>730</v>
      </c>
      <c r="J360" s="4" t="str">
        <f>IF(Table1[[#This Row],[Purchase Amount]]&gt;0,"SUCCESSFUL","UNSUCCESSFUL")</f>
        <v>SUCCESSFUL</v>
      </c>
      <c r="K360" s="9">
        <f>Table1[[#This Row],[Purchase Amount]]*0.1</f>
        <v>73</v>
      </c>
      <c r="L360" s="5">
        <v>2024</v>
      </c>
      <c r="M360" s="5">
        <f>ROUNDUP(MONTH(Table1[[#This Row],[Date]])/3,0)</f>
        <v>1</v>
      </c>
      <c r="N360" s="5" t="str">
        <f>_xlfn.CONCAT(Table1[[#Headers],[YEAR]],"-","Q",M361)</f>
        <v>YEAR-Q1</v>
      </c>
    </row>
    <row r="361" spans="1:14" x14ac:dyDescent="0.3">
      <c r="A361" t="s">
        <v>709</v>
      </c>
      <c r="B361" t="s">
        <v>327</v>
      </c>
      <c r="C361" t="s">
        <v>328</v>
      </c>
      <c r="D361" t="s">
        <v>329</v>
      </c>
      <c r="E361" t="s">
        <v>24</v>
      </c>
      <c r="F361" t="s">
        <v>52</v>
      </c>
      <c r="G361" t="s">
        <v>6</v>
      </c>
      <c r="H361" s="2">
        <v>45334</v>
      </c>
      <c r="I361" s="3"/>
      <c r="J361" s="4" t="str">
        <f>IF(Table1[[#This Row],[Purchase Amount]]&gt;0,"SUCCESSFUL","UNSUCCESSFUL")</f>
        <v>UNSUCCESSFUL</v>
      </c>
      <c r="K361" s="9">
        <f>Table1[[#This Row],[Purchase Amount]]*0.1</f>
        <v>0</v>
      </c>
      <c r="L361" s="5">
        <v>2024</v>
      </c>
      <c r="M361" s="5">
        <f>ROUNDUP(MONTH(Table1[[#This Row],[Date]])/3,0)</f>
        <v>1</v>
      </c>
      <c r="N361" s="5" t="str">
        <f>_xlfn.CONCAT(Table1[[#Headers],[YEAR]],"-","Q",M362)</f>
        <v>YEAR-Q1</v>
      </c>
    </row>
    <row r="362" spans="1:14" x14ac:dyDescent="0.3">
      <c r="A362" t="s">
        <v>710</v>
      </c>
      <c r="B362" t="s">
        <v>93</v>
      </c>
      <c r="C362" t="s">
        <v>94</v>
      </c>
      <c r="D362" t="s">
        <v>95</v>
      </c>
      <c r="E362" t="s">
        <v>62</v>
      </c>
      <c r="F362" t="s">
        <v>122</v>
      </c>
      <c r="G362" t="s">
        <v>26</v>
      </c>
      <c r="H362" s="2">
        <v>45334</v>
      </c>
      <c r="I362" s="3">
        <v>775</v>
      </c>
      <c r="J362" s="4" t="str">
        <f>IF(Table1[[#This Row],[Purchase Amount]]&gt;0,"SUCCESSFUL","UNSUCCESSFUL")</f>
        <v>SUCCESSFUL</v>
      </c>
      <c r="K362" s="9">
        <f>Table1[[#This Row],[Purchase Amount]]*0.1</f>
        <v>77.5</v>
      </c>
      <c r="L362" s="5">
        <v>2024</v>
      </c>
      <c r="M362" s="5">
        <f>ROUNDUP(MONTH(Table1[[#This Row],[Date]])/3,0)</f>
        <v>1</v>
      </c>
      <c r="N362" s="5" t="str">
        <f>_xlfn.CONCAT(Table1[[#Headers],[YEAR]],"-","Q",M363)</f>
        <v>YEAR-Q1</v>
      </c>
    </row>
    <row r="363" spans="1:14" x14ac:dyDescent="0.3">
      <c r="A363" t="s">
        <v>711</v>
      </c>
      <c r="B363" t="s">
        <v>383</v>
      </c>
      <c r="C363" t="s">
        <v>384</v>
      </c>
      <c r="D363" t="s">
        <v>385</v>
      </c>
      <c r="E363" t="s">
        <v>18</v>
      </c>
      <c r="F363" t="s">
        <v>25</v>
      </c>
      <c r="G363" t="s">
        <v>26</v>
      </c>
      <c r="H363" s="2">
        <v>45334</v>
      </c>
      <c r="I363" s="3">
        <v>1385</v>
      </c>
      <c r="J363" s="4" t="str">
        <f>IF(Table1[[#This Row],[Purchase Amount]]&gt;0,"SUCCESSFUL","UNSUCCESSFUL")</f>
        <v>SUCCESSFUL</v>
      </c>
      <c r="K363" s="9">
        <f>Table1[[#This Row],[Purchase Amount]]*0.1</f>
        <v>138.5</v>
      </c>
      <c r="L363" s="5">
        <v>2024</v>
      </c>
      <c r="M363" s="5">
        <f>ROUNDUP(MONTH(Table1[[#This Row],[Date]])/3,0)</f>
        <v>1</v>
      </c>
      <c r="N363" s="5" t="str">
        <f>_xlfn.CONCAT(Table1[[#Headers],[YEAR]],"-","Q",M364)</f>
        <v>YEAR-Q1</v>
      </c>
    </row>
    <row r="364" spans="1:14" x14ac:dyDescent="0.3">
      <c r="A364" t="s">
        <v>712</v>
      </c>
      <c r="B364" t="s">
        <v>54</v>
      </c>
      <c r="C364" t="s">
        <v>55</v>
      </c>
      <c r="D364" t="s">
        <v>56</v>
      </c>
      <c r="E364" t="s">
        <v>18</v>
      </c>
      <c r="F364" t="s">
        <v>342</v>
      </c>
      <c r="G364" t="s">
        <v>26</v>
      </c>
      <c r="H364" s="2">
        <v>45334</v>
      </c>
      <c r="I364" s="3">
        <v>455</v>
      </c>
      <c r="J364" s="4" t="str">
        <f>IF(Table1[[#This Row],[Purchase Amount]]&gt;0,"SUCCESSFUL","UNSUCCESSFUL")</f>
        <v>SUCCESSFUL</v>
      </c>
      <c r="K364" s="9">
        <f>Table1[[#This Row],[Purchase Amount]]*0.1</f>
        <v>45.5</v>
      </c>
      <c r="L364" s="5">
        <v>2024</v>
      </c>
      <c r="M364" s="5">
        <f>ROUNDUP(MONTH(Table1[[#This Row],[Date]])/3,0)</f>
        <v>1</v>
      </c>
      <c r="N364" s="5" t="str">
        <f>_xlfn.CONCAT(Table1[[#Headers],[YEAR]],"-","Q",M365)</f>
        <v>YEAR-Q1</v>
      </c>
    </row>
    <row r="365" spans="1:14" x14ac:dyDescent="0.3">
      <c r="A365" t="s">
        <v>713</v>
      </c>
      <c r="B365" t="s">
        <v>626</v>
      </c>
      <c r="C365" t="s">
        <v>627</v>
      </c>
      <c r="D365" t="s">
        <v>628</v>
      </c>
      <c r="E365" t="s">
        <v>265</v>
      </c>
      <c r="F365" t="s">
        <v>200</v>
      </c>
      <c r="G365" t="s">
        <v>26</v>
      </c>
      <c r="H365" s="2">
        <v>45335</v>
      </c>
      <c r="I365" s="3"/>
      <c r="J365" s="4" t="str">
        <f>IF(Table1[[#This Row],[Purchase Amount]]&gt;0,"SUCCESSFUL","UNSUCCESSFUL")</f>
        <v>UNSUCCESSFUL</v>
      </c>
      <c r="K365" s="9">
        <f>Table1[[#This Row],[Purchase Amount]]*0.1</f>
        <v>0</v>
      </c>
      <c r="L365" s="5">
        <v>2024</v>
      </c>
      <c r="M365" s="5">
        <f>ROUNDUP(MONTH(Table1[[#This Row],[Date]])/3,0)</f>
        <v>1</v>
      </c>
      <c r="N365" s="5" t="str">
        <f>_xlfn.CONCAT(Table1[[#Headers],[YEAR]],"-","Q",M366)</f>
        <v>YEAR-Q1</v>
      </c>
    </row>
    <row r="366" spans="1:14" x14ac:dyDescent="0.3">
      <c r="A366" t="s">
        <v>714</v>
      </c>
      <c r="B366" t="s">
        <v>178</v>
      </c>
      <c r="C366" t="s">
        <v>179</v>
      </c>
      <c r="D366" t="s">
        <v>180</v>
      </c>
      <c r="E366" t="s">
        <v>41</v>
      </c>
      <c r="F366" t="s">
        <v>122</v>
      </c>
      <c r="G366" t="s">
        <v>6</v>
      </c>
      <c r="H366" s="2">
        <v>45335</v>
      </c>
      <c r="I366" s="3"/>
      <c r="J366" s="4" t="str">
        <f>IF(Table1[[#This Row],[Purchase Amount]]&gt;0,"SUCCESSFUL","UNSUCCESSFUL")</f>
        <v>UNSUCCESSFUL</v>
      </c>
      <c r="K366" s="9">
        <f>Table1[[#This Row],[Purchase Amount]]*0.1</f>
        <v>0</v>
      </c>
      <c r="L366" s="5">
        <v>2024</v>
      </c>
      <c r="M366" s="5">
        <f>ROUNDUP(MONTH(Table1[[#This Row],[Date]])/3,0)</f>
        <v>1</v>
      </c>
      <c r="N366" s="5" t="str">
        <f>_xlfn.CONCAT(Table1[[#Headers],[YEAR]],"-","Q",M367)</f>
        <v>YEAR-Q1</v>
      </c>
    </row>
    <row r="367" spans="1:14" x14ac:dyDescent="0.3">
      <c r="A367" t="s">
        <v>715</v>
      </c>
      <c r="B367" t="s">
        <v>353</v>
      </c>
      <c r="C367" t="s">
        <v>354</v>
      </c>
      <c r="D367" t="s">
        <v>355</v>
      </c>
      <c r="E367" t="s">
        <v>89</v>
      </c>
      <c r="F367" t="s">
        <v>444</v>
      </c>
      <c r="G367" t="s">
        <v>6</v>
      </c>
      <c r="H367" s="2">
        <v>45335</v>
      </c>
      <c r="I367" s="3">
        <v>530</v>
      </c>
      <c r="J367" s="4" t="str">
        <f>IF(Table1[[#This Row],[Purchase Amount]]&gt;0,"SUCCESSFUL","UNSUCCESSFUL")</f>
        <v>SUCCESSFUL</v>
      </c>
      <c r="K367" s="9">
        <f>Table1[[#This Row],[Purchase Amount]]*0.1</f>
        <v>53</v>
      </c>
      <c r="L367" s="5">
        <v>2024</v>
      </c>
      <c r="M367" s="5">
        <f>ROUNDUP(MONTH(Table1[[#This Row],[Date]])/3,0)</f>
        <v>1</v>
      </c>
      <c r="N367" s="5" t="str">
        <f>_xlfn.CONCAT(Table1[[#Headers],[YEAR]],"-","Q",M368)</f>
        <v>YEAR-Q1</v>
      </c>
    </row>
    <row r="368" spans="1:14" x14ac:dyDescent="0.3">
      <c r="A368" t="s">
        <v>716</v>
      </c>
      <c r="B368" t="s">
        <v>529</v>
      </c>
      <c r="C368" t="s">
        <v>530</v>
      </c>
      <c r="D368" t="s">
        <v>531</v>
      </c>
      <c r="E368" t="s">
        <v>24</v>
      </c>
      <c r="F368" t="s">
        <v>151</v>
      </c>
      <c r="G368" t="s">
        <v>26</v>
      </c>
      <c r="H368" s="2">
        <v>45335</v>
      </c>
      <c r="I368" s="3">
        <v>775</v>
      </c>
      <c r="J368" s="4" t="str">
        <f>IF(Table1[[#This Row],[Purchase Amount]]&gt;0,"SUCCESSFUL","UNSUCCESSFUL")</f>
        <v>SUCCESSFUL</v>
      </c>
      <c r="K368" s="9">
        <f>Table1[[#This Row],[Purchase Amount]]*0.1</f>
        <v>77.5</v>
      </c>
      <c r="L368" s="5">
        <v>2024</v>
      </c>
      <c r="M368" s="5">
        <f>ROUNDUP(MONTH(Table1[[#This Row],[Date]])/3,0)</f>
        <v>1</v>
      </c>
      <c r="N368" s="5" t="str">
        <f>_xlfn.CONCAT(Table1[[#Headers],[YEAR]],"-","Q",M369)</f>
        <v>YEAR-Q1</v>
      </c>
    </row>
    <row r="369" spans="1:14" x14ac:dyDescent="0.3">
      <c r="A369" t="s">
        <v>717</v>
      </c>
      <c r="B369" t="s">
        <v>285</v>
      </c>
      <c r="C369" t="s">
        <v>286</v>
      </c>
      <c r="D369" t="s">
        <v>287</v>
      </c>
      <c r="E369" t="s">
        <v>4</v>
      </c>
      <c r="F369" t="s">
        <v>122</v>
      </c>
      <c r="G369" t="s">
        <v>6</v>
      </c>
      <c r="H369" s="2">
        <v>45335</v>
      </c>
      <c r="I369" s="3">
        <v>965</v>
      </c>
      <c r="J369" s="4" t="str">
        <f>IF(Table1[[#This Row],[Purchase Amount]]&gt;0,"SUCCESSFUL","UNSUCCESSFUL")</f>
        <v>SUCCESSFUL</v>
      </c>
      <c r="K369" s="9">
        <f>Table1[[#This Row],[Purchase Amount]]*0.1</f>
        <v>96.5</v>
      </c>
      <c r="L369" s="5">
        <v>2024</v>
      </c>
      <c r="M369" s="5">
        <f>ROUNDUP(MONTH(Table1[[#This Row],[Date]])/3,0)</f>
        <v>1</v>
      </c>
      <c r="N369" s="5" t="str">
        <f>_xlfn.CONCAT(Table1[[#Headers],[YEAR]],"-","Q",M370)</f>
        <v>YEAR-Q1</v>
      </c>
    </row>
    <row r="370" spans="1:14" x14ac:dyDescent="0.3">
      <c r="A370" t="s">
        <v>718</v>
      </c>
      <c r="B370" t="s">
        <v>646</v>
      </c>
      <c r="C370" t="s">
        <v>647</v>
      </c>
      <c r="D370" t="s">
        <v>648</v>
      </c>
      <c r="E370" t="s">
        <v>4</v>
      </c>
      <c r="F370" t="s">
        <v>356</v>
      </c>
      <c r="G370" t="s">
        <v>13</v>
      </c>
      <c r="H370" s="2">
        <v>45335</v>
      </c>
      <c r="I370" s="3">
        <v>1140</v>
      </c>
      <c r="J370" s="4" t="str">
        <f>IF(Table1[[#This Row],[Purchase Amount]]&gt;0,"SUCCESSFUL","UNSUCCESSFUL")</f>
        <v>SUCCESSFUL</v>
      </c>
      <c r="K370" s="9">
        <f>Table1[[#This Row],[Purchase Amount]]*0.1</f>
        <v>114</v>
      </c>
      <c r="L370" s="5">
        <v>2024</v>
      </c>
      <c r="M370" s="5">
        <f>ROUNDUP(MONTH(Table1[[#This Row],[Date]])/3,0)</f>
        <v>1</v>
      </c>
      <c r="N370" s="5" t="str">
        <f>_xlfn.CONCAT(Table1[[#Headers],[YEAR]],"-","Q",M371)</f>
        <v>YEAR-Q1</v>
      </c>
    </row>
    <row r="371" spans="1:14" x14ac:dyDescent="0.3">
      <c r="A371" t="s">
        <v>719</v>
      </c>
      <c r="B371" t="s">
        <v>446</v>
      </c>
      <c r="C371" t="s">
        <v>447</v>
      </c>
      <c r="D371" t="s">
        <v>448</v>
      </c>
      <c r="E371" t="s">
        <v>62</v>
      </c>
      <c r="F371" t="s">
        <v>25</v>
      </c>
      <c r="G371" t="s">
        <v>26</v>
      </c>
      <c r="H371" s="2">
        <v>45335</v>
      </c>
      <c r="I371" s="3">
        <v>790</v>
      </c>
      <c r="J371" s="4" t="str">
        <f>IF(Table1[[#This Row],[Purchase Amount]]&gt;0,"SUCCESSFUL","UNSUCCESSFUL")</f>
        <v>SUCCESSFUL</v>
      </c>
      <c r="K371" s="9">
        <f>Table1[[#This Row],[Purchase Amount]]*0.1</f>
        <v>79</v>
      </c>
      <c r="L371" s="5">
        <v>2024</v>
      </c>
      <c r="M371" s="5">
        <f>ROUNDUP(MONTH(Table1[[#This Row],[Date]])/3,0)</f>
        <v>1</v>
      </c>
      <c r="N371" s="5" t="str">
        <f>_xlfn.CONCAT(Table1[[#Headers],[YEAR]],"-","Q",M372)</f>
        <v>YEAR-Q1</v>
      </c>
    </row>
    <row r="372" spans="1:14" x14ac:dyDescent="0.3">
      <c r="A372" t="s">
        <v>720</v>
      </c>
      <c r="B372" t="s">
        <v>203</v>
      </c>
      <c r="C372" t="s">
        <v>204</v>
      </c>
      <c r="D372" t="s">
        <v>205</v>
      </c>
      <c r="E372" t="s">
        <v>24</v>
      </c>
      <c r="F372" t="s">
        <v>322</v>
      </c>
      <c r="G372" t="s">
        <v>26</v>
      </c>
      <c r="H372" s="2">
        <v>45335</v>
      </c>
      <c r="I372" s="3">
        <v>695</v>
      </c>
      <c r="J372" s="4" t="str">
        <f>IF(Table1[[#This Row],[Purchase Amount]]&gt;0,"SUCCESSFUL","UNSUCCESSFUL")</f>
        <v>SUCCESSFUL</v>
      </c>
      <c r="K372" s="9">
        <f>Table1[[#This Row],[Purchase Amount]]*0.1</f>
        <v>69.5</v>
      </c>
      <c r="L372" s="5">
        <v>2024</v>
      </c>
      <c r="M372" s="5">
        <f>ROUNDUP(MONTH(Table1[[#This Row],[Date]])/3,0)</f>
        <v>1</v>
      </c>
      <c r="N372" s="5" t="str">
        <f>_xlfn.CONCAT(Table1[[#Headers],[YEAR]],"-","Q",M373)</f>
        <v>YEAR-Q1</v>
      </c>
    </row>
    <row r="373" spans="1:14" x14ac:dyDescent="0.3">
      <c r="A373" t="s">
        <v>721</v>
      </c>
      <c r="B373" t="s">
        <v>79</v>
      </c>
      <c r="C373" t="s">
        <v>80</v>
      </c>
      <c r="D373" t="s">
        <v>81</v>
      </c>
      <c r="E373" t="s">
        <v>82</v>
      </c>
      <c r="F373" t="s">
        <v>96</v>
      </c>
      <c r="G373" t="s">
        <v>13</v>
      </c>
      <c r="H373" s="2">
        <v>45336</v>
      </c>
      <c r="I373" s="3">
        <v>1115</v>
      </c>
      <c r="J373" s="4" t="str">
        <f>IF(Table1[[#This Row],[Purchase Amount]]&gt;0,"SUCCESSFUL","UNSUCCESSFUL")</f>
        <v>SUCCESSFUL</v>
      </c>
      <c r="K373" s="9">
        <f>Table1[[#This Row],[Purchase Amount]]*0.1</f>
        <v>111.5</v>
      </c>
      <c r="L373" s="5">
        <v>2024</v>
      </c>
      <c r="M373" s="5">
        <f>ROUNDUP(MONTH(Table1[[#This Row],[Date]])/3,0)</f>
        <v>1</v>
      </c>
      <c r="N373" s="5" t="str">
        <f>_xlfn.CONCAT(Table1[[#Headers],[YEAR]],"-","Q",M374)</f>
        <v>YEAR-Q1</v>
      </c>
    </row>
    <row r="374" spans="1:14" x14ac:dyDescent="0.3">
      <c r="A374" t="s">
        <v>722</v>
      </c>
      <c r="B374" t="s">
        <v>272</v>
      </c>
      <c r="C374" t="s">
        <v>273</v>
      </c>
      <c r="D374" t="s">
        <v>274</v>
      </c>
      <c r="E374" t="s">
        <v>41</v>
      </c>
      <c r="F374" t="s">
        <v>73</v>
      </c>
      <c r="G374" t="s">
        <v>6</v>
      </c>
      <c r="H374" s="2">
        <v>45336</v>
      </c>
      <c r="I374" s="3">
        <v>785</v>
      </c>
      <c r="J374" s="4" t="str">
        <f>IF(Table1[[#This Row],[Purchase Amount]]&gt;0,"SUCCESSFUL","UNSUCCESSFUL")</f>
        <v>SUCCESSFUL</v>
      </c>
      <c r="K374" s="9">
        <f>Table1[[#This Row],[Purchase Amount]]*0.1</f>
        <v>78.5</v>
      </c>
      <c r="L374" s="5">
        <v>2024</v>
      </c>
      <c r="M374" s="5">
        <f>ROUNDUP(MONTH(Table1[[#This Row],[Date]])/3,0)</f>
        <v>1</v>
      </c>
      <c r="N374" s="5" t="str">
        <f>_xlfn.CONCAT(Table1[[#Headers],[YEAR]],"-","Q",M375)</f>
        <v>YEAR-Q1</v>
      </c>
    </row>
    <row r="375" spans="1:14" x14ac:dyDescent="0.3">
      <c r="A375" t="s">
        <v>723</v>
      </c>
      <c r="B375" t="s">
        <v>33</v>
      </c>
      <c r="C375" t="s">
        <v>34</v>
      </c>
      <c r="D375" t="s">
        <v>35</v>
      </c>
      <c r="E375" t="s">
        <v>18</v>
      </c>
      <c r="F375" t="s">
        <v>185</v>
      </c>
      <c r="G375" t="s">
        <v>13</v>
      </c>
      <c r="H375" s="2">
        <v>45336</v>
      </c>
      <c r="I375" s="3">
        <v>255</v>
      </c>
      <c r="J375" s="4" t="str">
        <f>IF(Table1[[#This Row],[Purchase Amount]]&gt;0,"SUCCESSFUL","UNSUCCESSFUL")</f>
        <v>SUCCESSFUL</v>
      </c>
      <c r="K375" s="9">
        <f>Table1[[#This Row],[Purchase Amount]]*0.1</f>
        <v>25.5</v>
      </c>
      <c r="L375" s="5">
        <v>2024</v>
      </c>
      <c r="M375" s="5">
        <f>ROUNDUP(MONTH(Table1[[#This Row],[Date]])/3,0)</f>
        <v>1</v>
      </c>
      <c r="N375" s="5" t="str">
        <f>_xlfn.CONCAT(Table1[[#Headers],[YEAR]],"-","Q",M376)</f>
        <v>YEAR-Q1</v>
      </c>
    </row>
    <row r="376" spans="1:14" x14ac:dyDescent="0.3">
      <c r="A376" t="s">
        <v>724</v>
      </c>
      <c r="B376" t="s">
        <v>310</v>
      </c>
      <c r="C376" t="s">
        <v>311</v>
      </c>
      <c r="D376" t="s">
        <v>312</v>
      </c>
      <c r="E376" t="s">
        <v>135</v>
      </c>
      <c r="F376" t="s">
        <v>136</v>
      </c>
      <c r="G376" t="s">
        <v>6</v>
      </c>
      <c r="H376" s="2">
        <v>45336</v>
      </c>
      <c r="I376" s="3">
        <v>15</v>
      </c>
      <c r="J376" s="4" t="str">
        <f>IF(Table1[[#This Row],[Purchase Amount]]&gt;0,"SUCCESSFUL","UNSUCCESSFUL")</f>
        <v>SUCCESSFUL</v>
      </c>
      <c r="K376" s="9">
        <f>Table1[[#This Row],[Purchase Amount]]*0.1</f>
        <v>1.5</v>
      </c>
      <c r="L376" s="5">
        <v>2024</v>
      </c>
      <c r="M376" s="5">
        <f>ROUNDUP(MONTH(Table1[[#This Row],[Date]])/3,0)</f>
        <v>1</v>
      </c>
      <c r="N376" s="5" t="str">
        <f>_xlfn.CONCAT(Table1[[#Headers],[YEAR]],"-","Q",M377)</f>
        <v>YEAR-Q1</v>
      </c>
    </row>
    <row r="377" spans="1:14" x14ac:dyDescent="0.3">
      <c r="A377" t="s">
        <v>725</v>
      </c>
      <c r="B377" t="s">
        <v>529</v>
      </c>
      <c r="C377" t="s">
        <v>530</v>
      </c>
      <c r="D377" t="s">
        <v>531</v>
      </c>
      <c r="E377" t="s">
        <v>24</v>
      </c>
      <c r="F377" t="s">
        <v>495</v>
      </c>
      <c r="G377" t="s">
        <v>13</v>
      </c>
      <c r="H377" s="2">
        <v>45336</v>
      </c>
      <c r="I377" s="3">
        <v>440</v>
      </c>
      <c r="J377" s="4" t="str">
        <f>IF(Table1[[#This Row],[Purchase Amount]]&gt;0,"SUCCESSFUL","UNSUCCESSFUL")</f>
        <v>SUCCESSFUL</v>
      </c>
      <c r="K377" s="9">
        <f>Table1[[#This Row],[Purchase Amount]]*0.1</f>
        <v>44</v>
      </c>
      <c r="L377" s="5">
        <v>2024</v>
      </c>
      <c r="M377" s="5">
        <f>ROUNDUP(MONTH(Table1[[#This Row],[Date]])/3,0)</f>
        <v>1</v>
      </c>
      <c r="N377" s="5" t="str">
        <f>_xlfn.CONCAT(Table1[[#Headers],[YEAR]],"-","Q",M378)</f>
        <v>YEAR-Q1</v>
      </c>
    </row>
    <row r="378" spans="1:14" x14ac:dyDescent="0.3">
      <c r="A378" t="s">
        <v>726</v>
      </c>
      <c r="B378" t="s">
        <v>244</v>
      </c>
      <c r="C378" t="s">
        <v>245</v>
      </c>
      <c r="D378" t="s">
        <v>246</v>
      </c>
      <c r="E378" t="s">
        <v>41</v>
      </c>
      <c r="F378" t="s">
        <v>216</v>
      </c>
      <c r="G378" t="s">
        <v>26</v>
      </c>
      <c r="H378" s="2">
        <v>45336</v>
      </c>
      <c r="I378" s="3">
        <v>1615</v>
      </c>
      <c r="J378" s="4" t="str">
        <f>IF(Table1[[#This Row],[Purchase Amount]]&gt;0,"SUCCESSFUL","UNSUCCESSFUL")</f>
        <v>SUCCESSFUL</v>
      </c>
      <c r="K378" s="9">
        <f>Table1[[#This Row],[Purchase Amount]]*0.1</f>
        <v>161.5</v>
      </c>
      <c r="L378" s="5">
        <v>2024</v>
      </c>
      <c r="M378" s="5">
        <f>ROUNDUP(MONTH(Table1[[#This Row],[Date]])/3,0)</f>
        <v>1</v>
      </c>
      <c r="N378" s="5" t="str">
        <f>_xlfn.CONCAT(Table1[[#Headers],[YEAR]],"-","Q",M379)</f>
        <v>YEAR-Q1</v>
      </c>
    </row>
    <row r="379" spans="1:14" x14ac:dyDescent="0.3">
      <c r="A379" t="s">
        <v>727</v>
      </c>
      <c r="B379" t="s">
        <v>529</v>
      </c>
      <c r="C379" t="s">
        <v>530</v>
      </c>
      <c r="D379" t="s">
        <v>531</v>
      </c>
      <c r="E379" t="s">
        <v>24</v>
      </c>
      <c r="F379" t="s">
        <v>116</v>
      </c>
      <c r="G379" t="s">
        <v>6</v>
      </c>
      <c r="H379" s="2">
        <v>45336</v>
      </c>
      <c r="I379" s="3">
        <v>195</v>
      </c>
      <c r="J379" s="4" t="str">
        <f>IF(Table1[[#This Row],[Purchase Amount]]&gt;0,"SUCCESSFUL","UNSUCCESSFUL")</f>
        <v>SUCCESSFUL</v>
      </c>
      <c r="K379" s="9">
        <f>Table1[[#This Row],[Purchase Amount]]*0.1</f>
        <v>19.5</v>
      </c>
      <c r="L379" s="5">
        <v>2024</v>
      </c>
      <c r="M379" s="5">
        <f>ROUNDUP(MONTH(Table1[[#This Row],[Date]])/3,0)</f>
        <v>1</v>
      </c>
      <c r="N379" s="5" t="str">
        <f>_xlfn.CONCAT(Table1[[#Headers],[YEAR]],"-","Q",M380)</f>
        <v>YEAR-Q1</v>
      </c>
    </row>
    <row r="380" spans="1:14" x14ac:dyDescent="0.3">
      <c r="A380" t="s">
        <v>728</v>
      </c>
      <c r="B380" t="s">
        <v>253</v>
      </c>
      <c r="C380" t="s">
        <v>254</v>
      </c>
      <c r="D380" t="s">
        <v>255</v>
      </c>
      <c r="E380" t="s">
        <v>18</v>
      </c>
      <c r="F380" t="s">
        <v>185</v>
      </c>
      <c r="G380" t="s">
        <v>26</v>
      </c>
      <c r="H380" s="2">
        <v>45337</v>
      </c>
      <c r="I380" s="3"/>
      <c r="J380" s="4" t="str">
        <f>IF(Table1[[#This Row],[Purchase Amount]]&gt;0,"SUCCESSFUL","UNSUCCESSFUL")</f>
        <v>UNSUCCESSFUL</v>
      </c>
      <c r="K380" s="9">
        <f>Table1[[#This Row],[Purchase Amount]]*0.1</f>
        <v>0</v>
      </c>
      <c r="L380" s="5">
        <v>2024</v>
      </c>
      <c r="M380" s="5">
        <f>ROUNDUP(MONTH(Table1[[#This Row],[Date]])/3,0)</f>
        <v>1</v>
      </c>
      <c r="N380" s="5" t="str">
        <f>_xlfn.CONCAT(Table1[[#Headers],[YEAR]],"-","Q",M381)</f>
        <v>YEAR-Q1</v>
      </c>
    </row>
    <row r="381" spans="1:14" x14ac:dyDescent="0.3">
      <c r="A381" t="s">
        <v>729</v>
      </c>
      <c r="B381" t="s">
        <v>75</v>
      </c>
      <c r="C381" t="s">
        <v>76</v>
      </c>
      <c r="D381" t="s">
        <v>77</v>
      </c>
      <c r="E381" t="s">
        <v>41</v>
      </c>
      <c r="F381" t="s">
        <v>57</v>
      </c>
      <c r="G381" t="s">
        <v>13</v>
      </c>
      <c r="H381" s="2">
        <v>45337</v>
      </c>
      <c r="I381" s="3">
        <v>765</v>
      </c>
      <c r="J381" s="4" t="str">
        <f>IF(Table1[[#This Row],[Purchase Amount]]&gt;0,"SUCCESSFUL","UNSUCCESSFUL")</f>
        <v>SUCCESSFUL</v>
      </c>
      <c r="K381" s="9">
        <f>Table1[[#This Row],[Purchase Amount]]*0.1</f>
        <v>76.5</v>
      </c>
      <c r="L381" s="5">
        <v>2024</v>
      </c>
      <c r="M381" s="5">
        <f>ROUNDUP(MONTH(Table1[[#This Row],[Date]])/3,0)</f>
        <v>1</v>
      </c>
      <c r="N381" s="5" t="str">
        <f>_xlfn.CONCAT(Table1[[#Headers],[YEAR]],"-","Q",M382)</f>
        <v>YEAR-Q1</v>
      </c>
    </row>
    <row r="382" spans="1:14" x14ac:dyDescent="0.3">
      <c r="A382" t="s">
        <v>730</v>
      </c>
      <c r="B382" t="s">
        <v>253</v>
      </c>
      <c r="C382" t="s">
        <v>254</v>
      </c>
      <c r="D382" t="s">
        <v>255</v>
      </c>
      <c r="E382" t="s">
        <v>18</v>
      </c>
      <c r="F382" t="s">
        <v>5</v>
      </c>
      <c r="G382" t="s">
        <v>26</v>
      </c>
      <c r="H382" s="2">
        <v>45337</v>
      </c>
      <c r="I382" s="3">
        <v>175</v>
      </c>
      <c r="J382" s="4" t="str">
        <f>IF(Table1[[#This Row],[Purchase Amount]]&gt;0,"SUCCESSFUL","UNSUCCESSFUL")</f>
        <v>SUCCESSFUL</v>
      </c>
      <c r="K382" s="9">
        <f>Table1[[#This Row],[Purchase Amount]]*0.1</f>
        <v>17.5</v>
      </c>
      <c r="L382" s="5">
        <v>2024</v>
      </c>
      <c r="M382" s="5">
        <f>ROUNDUP(MONTH(Table1[[#This Row],[Date]])/3,0)</f>
        <v>1</v>
      </c>
      <c r="N382" s="5" t="str">
        <f>_xlfn.CONCAT(Table1[[#Headers],[YEAR]],"-","Q",M383)</f>
        <v>YEAR-Q1</v>
      </c>
    </row>
    <row r="383" spans="1:14" x14ac:dyDescent="0.3">
      <c r="A383" t="s">
        <v>731</v>
      </c>
      <c r="B383" t="s">
        <v>732</v>
      </c>
      <c r="C383" t="s">
        <v>733</v>
      </c>
      <c r="D383" t="s">
        <v>734</v>
      </c>
      <c r="E383" t="s">
        <v>135</v>
      </c>
      <c r="F383" t="s">
        <v>185</v>
      </c>
      <c r="G383" t="s">
        <v>84</v>
      </c>
      <c r="H383" s="2">
        <v>45337</v>
      </c>
      <c r="I383" s="3">
        <v>270</v>
      </c>
      <c r="J383" s="4" t="str">
        <f>IF(Table1[[#This Row],[Purchase Amount]]&gt;0,"SUCCESSFUL","UNSUCCESSFUL")</f>
        <v>SUCCESSFUL</v>
      </c>
      <c r="K383" s="9">
        <f>Table1[[#This Row],[Purchase Amount]]*0.1</f>
        <v>27</v>
      </c>
      <c r="L383" s="5">
        <v>2024</v>
      </c>
      <c r="M383" s="5">
        <f>ROUNDUP(MONTH(Table1[[#This Row],[Date]])/3,0)</f>
        <v>1</v>
      </c>
      <c r="N383" s="5" t="str">
        <f>_xlfn.CONCAT(Table1[[#Headers],[YEAR]],"-","Q",M384)</f>
        <v>YEAR-Q1</v>
      </c>
    </row>
    <row r="384" spans="1:14" x14ac:dyDescent="0.3">
      <c r="A384" t="s">
        <v>735</v>
      </c>
      <c r="B384" t="s">
        <v>203</v>
      </c>
      <c r="C384" t="s">
        <v>204</v>
      </c>
      <c r="D384" t="s">
        <v>205</v>
      </c>
      <c r="E384" t="s">
        <v>24</v>
      </c>
      <c r="F384" t="s">
        <v>185</v>
      </c>
      <c r="G384" t="s">
        <v>26</v>
      </c>
      <c r="H384" s="2">
        <v>45338</v>
      </c>
      <c r="I384" s="3"/>
      <c r="J384" s="4" t="str">
        <f>IF(Table1[[#This Row],[Purchase Amount]]&gt;0,"SUCCESSFUL","UNSUCCESSFUL")</f>
        <v>UNSUCCESSFUL</v>
      </c>
      <c r="K384" s="9">
        <f>Table1[[#This Row],[Purchase Amount]]*0.1</f>
        <v>0</v>
      </c>
      <c r="L384" s="5">
        <v>2024</v>
      </c>
      <c r="M384" s="5">
        <f>ROUNDUP(MONTH(Table1[[#This Row],[Date]])/3,0)</f>
        <v>1</v>
      </c>
      <c r="N384" s="5" t="str">
        <f>_xlfn.CONCAT(Table1[[#Headers],[YEAR]],"-","Q",M385)</f>
        <v>YEAR-Q1</v>
      </c>
    </row>
    <row r="385" spans="1:14" x14ac:dyDescent="0.3">
      <c r="A385" t="s">
        <v>736</v>
      </c>
      <c r="B385" t="s">
        <v>293</v>
      </c>
      <c r="C385" t="s">
        <v>294</v>
      </c>
      <c r="D385" t="s">
        <v>295</v>
      </c>
      <c r="E385" t="s">
        <v>41</v>
      </c>
      <c r="F385" t="s">
        <v>211</v>
      </c>
      <c r="G385" t="s">
        <v>13</v>
      </c>
      <c r="H385" s="2">
        <v>45338</v>
      </c>
      <c r="I385" s="3">
        <v>525</v>
      </c>
      <c r="J385" s="4" t="str">
        <f>IF(Table1[[#This Row],[Purchase Amount]]&gt;0,"SUCCESSFUL","UNSUCCESSFUL")</f>
        <v>SUCCESSFUL</v>
      </c>
      <c r="K385" s="9">
        <f>Table1[[#This Row],[Purchase Amount]]*0.1</f>
        <v>52.5</v>
      </c>
      <c r="L385" s="5">
        <v>2024</v>
      </c>
      <c r="M385" s="5">
        <f>ROUNDUP(MONTH(Table1[[#This Row],[Date]])/3,0)</f>
        <v>1</v>
      </c>
      <c r="N385" s="5" t="str">
        <f>_xlfn.CONCAT(Table1[[#Headers],[YEAR]],"-","Q",M386)</f>
        <v>YEAR-Q1</v>
      </c>
    </row>
    <row r="386" spans="1:14" x14ac:dyDescent="0.3">
      <c r="A386" t="s">
        <v>737</v>
      </c>
      <c r="B386" t="s">
        <v>21</v>
      </c>
      <c r="C386" t="s">
        <v>22</v>
      </c>
      <c r="D386" t="s">
        <v>23</v>
      </c>
      <c r="E386" t="s">
        <v>24</v>
      </c>
      <c r="F386" t="s">
        <v>440</v>
      </c>
      <c r="G386" t="s">
        <v>6</v>
      </c>
      <c r="H386" s="2">
        <v>45338</v>
      </c>
      <c r="I386" s="3">
        <v>710</v>
      </c>
      <c r="J386" s="4" t="str">
        <f>IF(Table1[[#This Row],[Purchase Amount]]&gt;0,"SUCCESSFUL","UNSUCCESSFUL")</f>
        <v>SUCCESSFUL</v>
      </c>
      <c r="K386" s="9">
        <f>Table1[[#This Row],[Purchase Amount]]*0.1</f>
        <v>71</v>
      </c>
      <c r="L386" s="5">
        <v>2024</v>
      </c>
      <c r="M386" s="5">
        <f>ROUNDUP(MONTH(Table1[[#This Row],[Date]])/3,0)</f>
        <v>1</v>
      </c>
      <c r="N386" s="5" t="str">
        <f>_xlfn.CONCAT(Table1[[#Headers],[YEAR]],"-","Q",M387)</f>
        <v>YEAR-Q1</v>
      </c>
    </row>
    <row r="387" spans="1:14" x14ac:dyDescent="0.3">
      <c r="A387" t="s">
        <v>738</v>
      </c>
      <c r="B387" t="s">
        <v>262</v>
      </c>
      <c r="C387" t="s">
        <v>263</v>
      </c>
      <c r="D387" t="s">
        <v>264</v>
      </c>
      <c r="E387" t="s">
        <v>265</v>
      </c>
      <c r="F387" t="s">
        <v>200</v>
      </c>
      <c r="G387" t="s">
        <v>13</v>
      </c>
      <c r="H387" s="2">
        <v>45338</v>
      </c>
      <c r="I387" s="3">
        <v>1220</v>
      </c>
      <c r="J387" s="4" t="str">
        <f>IF(Table1[[#This Row],[Purchase Amount]]&gt;0,"SUCCESSFUL","UNSUCCESSFUL")</f>
        <v>SUCCESSFUL</v>
      </c>
      <c r="K387" s="9">
        <f>Table1[[#This Row],[Purchase Amount]]*0.1</f>
        <v>122</v>
      </c>
      <c r="L387" s="5">
        <v>2024</v>
      </c>
      <c r="M387" s="5">
        <f>ROUNDUP(MONTH(Table1[[#This Row],[Date]])/3,0)</f>
        <v>1</v>
      </c>
      <c r="N387" s="5" t="str">
        <f>_xlfn.CONCAT(Table1[[#Headers],[YEAR]],"-","Q",M388)</f>
        <v>YEAR-Q1</v>
      </c>
    </row>
    <row r="388" spans="1:14" x14ac:dyDescent="0.3">
      <c r="A388" t="s">
        <v>739</v>
      </c>
      <c r="B388" t="s">
        <v>281</v>
      </c>
      <c r="C388" t="s">
        <v>282</v>
      </c>
      <c r="D388" t="s">
        <v>283</v>
      </c>
      <c r="E388" t="s">
        <v>4</v>
      </c>
      <c r="F388" t="s">
        <v>116</v>
      </c>
      <c r="G388" t="s">
        <v>26</v>
      </c>
      <c r="H388" s="2">
        <v>45338</v>
      </c>
      <c r="I388" s="3">
        <v>85</v>
      </c>
      <c r="J388" s="4" t="str">
        <f>IF(Table1[[#This Row],[Purchase Amount]]&gt;0,"SUCCESSFUL","UNSUCCESSFUL")</f>
        <v>SUCCESSFUL</v>
      </c>
      <c r="K388" s="9">
        <f>Table1[[#This Row],[Purchase Amount]]*0.1</f>
        <v>8.5</v>
      </c>
      <c r="L388" s="5">
        <v>2024</v>
      </c>
      <c r="M388" s="5">
        <f>ROUNDUP(MONTH(Table1[[#This Row],[Date]])/3,0)</f>
        <v>1</v>
      </c>
      <c r="N388" s="5" t="str">
        <f>_xlfn.CONCAT(Table1[[#Headers],[YEAR]],"-","Q",M389)</f>
        <v>YEAR-Q1</v>
      </c>
    </row>
    <row r="389" spans="1:14" x14ac:dyDescent="0.3">
      <c r="A389" t="s">
        <v>740</v>
      </c>
      <c r="B389" t="s">
        <v>86</v>
      </c>
      <c r="C389" t="s">
        <v>87</v>
      </c>
      <c r="D389" t="s">
        <v>88</v>
      </c>
      <c r="E389" t="s">
        <v>89</v>
      </c>
      <c r="F389" t="s">
        <v>153</v>
      </c>
      <c r="G389" t="s">
        <v>26</v>
      </c>
      <c r="H389" s="2">
        <v>45338</v>
      </c>
      <c r="I389" s="3">
        <v>875</v>
      </c>
      <c r="J389" s="4" t="str">
        <f>IF(Table1[[#This Row],[Purchase Amount]]&gt;0,"SUCCESSFUL","UNSUCCESSFUL")</f>
        <v>SUCCESSFUL</v>
      </c>
      <c r="K389" s="9">
        <f>Table1[[#This Row],[Purchase Amount]]*0.1</f>
        <v>87.5</v>
      </c>
      <c r="L389" s="5">
        <v>2024</v>
      </c>
      <c r="M389" s="5">
        <f>ROUNDUP(MONTH(Table1[[#This Row],[Date]])/3,0)</f>
        <v>1</v>
      </c>
      <c r="N389" s="5" t="str">
        <f>_xlfn.CONCAT(Table1[[#Headers],[YEAR]],"-","Q",M390)</f>
        <v>YEAR-Q1</v>
      </c>
    </row>
    <row r="390" spans="1:14" x14ac:dyDescent="0.3">
      <c r="A390" t="s">
        <v>741</v>
      </c>
      <c r="B390" t="s">
        <v>305</v>
      </c>
      <c r="C390" t="s">
        <v>306</v>
      </c>
      <c r="D390" t="s">
        <v>307</v>
      </c>
      <c r="E390" t="s">
        <v>4</v>
      </c>
      <c r="F390" t="s">
        <v>356</v>
      </c>
      <c r="G390" t="s">
        <v>6</v>
      </c>
      <c r="H390" s="2">
        <v>45338</v>
      </c>
      <c r="I390" s="3">
        <v>185</v>
      </c>
      <c r="J390" s="4" t="str">
        <f>IF(Table1[[#This Row],[Purchase Amount]]&gt;0,"SUCCESSFUL","UNSUCCESSFUL")</f>
        <v>SUCCESSFUL</v>
      </c>
      <c r="K390" s="9">
        <f>Table1[[#This Row],[Purchase Amount]]*0.1</f>
        <v>18.5</v>
      </c>
      <c r="L390" s="5">
        <v>2024</v>
      </c>
      <c r="M390" s="5">
        <f>ROUNDUP(MONTH(Table1[[#This Row],[Date]])/3,0)</f>
        <v>1</v>
      </c>
      <c r="N390" s="5" t="str">
        <f>_xlfn.CONCAT(Table1[[#Headers],[YEAR]],"-","Q",M391)</f>
        <v>YEAR-Q1</v>
      </c>
    </row>
    <row r="391" spans="1:14" x14ac:dyDescent="0.3">
      <c r="A391" t="s">
        <v>742</v>
      </c>
      <c r="B391" t="s">
        <v>148</v>
      </c>
      <c r="C391" t="s">
        <v>149</v>
      </c>
      <c r="D391" t="s">
        <v>150</v>
      </c>
      <c r="E391" t="s">
        <v>135</v>
      </c>
      <c r="F391" t="s">
        <v>279</v>
      </c>
      <c r="G391" t="s">
        <v>26</v>
      </c>
      <c r="H391" s="2">
        <v>45338</v>
      </c>
      <c r="I391" s="3">
        <v>610</v>
      </c>
      <c r="J391" s="4" t="str">
        <f>IF(Table1[[#This Row],[Purchase Amount]]&gt;0,"SUCCESSFUL","UNSUCCESSFUL")</f>
        <v>SUCCESSFUL</v>
      </c>
      <c r="K391" s="9">
        <f>Table1[[#This Row],[Purchase Amount]]*0.1</f>
        <v>61</v>
      </c>
      <c r="L391" s="5">
        <v>2024</v>
      </c>
      <c r="M391" s="5">
        <f>ROUNDUP(MONTH(Table1[[#This Row],[Date]])/3,0)</f>
        <v>1</v>
      </c>
      <c r="N391" s="5" t="str">
        <f>_xlfn.CONCAT(Table1[[#Headers],[YEAR]],"-","Q",M392)</f>
        <v>YEAR-Q1</v>
      </c>
    </row>
    <row r="392" spans="1:14" x14ac:dyDescent="0.3">
      <c r="A392" t="s">
        <v>743</v>
      </c>
      <c r="B392" t="s">
        <v>310</v>
      </c>
      <c r="C392" t="s">
        <v>311</v>
      </c>
      <c r="D392" t="s">
        <v>312</v>
      </c>
      <c r="E392" t="s">
        <v>135</v>
      </c>
      <c r="F392" t="s">
        <v>372</v>
      </c>
      <c r="G392" t="s">
        <v>6</v>
      </c>
      <c r="H392" s="2">
        <v>45339</v>
      </c>
      <c r="I392" s="3"/>
      <c r="J392" s="4" t="str">
        <f>IF(Table1[[#This Row],[Purchase Amount]]&gt;0,"SUCCESSFUL","UNSUCCESSFUL")</f>
        <v>UNSUCCESSFUL</v>
      </c>
      <c r="K392" s="9">
        <f>Table1[[#This Row],[Purchase Amount]]*0.1</f>
        <v>0</v>
      </c>
      <c r="L392" s="5">
        <v>2024</v>
      </c>
      <c r="M392" s="5">
        <f>ROUNDUP(MONTH(Table1[[#This Row],[Date]])/3,0)</f>
        <v>1</v>
      </c>
      <c r="N392" s="5" t="str">
        <f>_xlfn.CONCAT(Table1[[#Headers],[YEAR]],"-","Q",M393)</f>
        <v>YEAR-Q1</v>
      </c>
    </row>
    <row r="393" spans="1:14" x14ac:dyDescent="0.3">
      <c r="A393" t="s">
        <v>744</v>
      </c>
      <c r="B393" t="s">
        <v>305</v>
      </c>
      <c r="C393" t="s">
        <v>306</v>
      </c>
      <c r="D393" t="s">
        <v>307</v>
      </c>
      <c r="E393" t="s">
        <v>4</v>
      </c>
      <c r="F393" t="s">
        <v>221</v>
      </c>
      <c r="G393" t="s">
        <v>84</v>
      </c>
      <c r="H393" s="2">
        <v>45339</v>
      </c>
      <c r="I393" s="3">
        <v>865</v>
      </c>
      <c r="J393" s="4" t="str">
        <f>IF(Table1[[#This Row],[Purchase Amount]]&gt;0,"SUCCESSFUL","UNSUCCESSFUL")</f>
        <v>SUCCESSFUL</v>
      </c>
      <c r="K393" s="9">
        <f>Table1[[#This Row],[Purchase Amount]]*0.1</f>
        <v>86.5</v>
      </c>
      <c r="L393" s="5">
        <v>2024</v>
      </c>
      <c r="M393" s="5">
        <f>ROUNDUP(MONTH(Table1[[#This Row],[Date]])/3,0)</f>
        <v>1</v>
      </c>
      <c r="N393" s="5" t="str">
        <f>_xlfn.CONCAT(Table1[[#Headers],[YEAR]],"-","Q",M394)</f>
        <v>YEAR-Q1</v>
      </c>
    </row>
    <row r="394" spans="1:14" x14ac:dyDescent="0.3">
      <c r="A394" t="s">
        <v>745</v>
      </c>
      <c r="B394" t="s">
        <v>369</v>
      </c>
      <c r="C394" t="s">
        <v>370</v>
      </c>
      <c r="D394" t="s">
        <v>371</v>
      </c>
      <c r="E394" t="s">
        <v>11</v>
      </c>
      <c r="F394" t="s">
        <v>153</v>
      </c>
      <c r="G394" t="s">
        <v>6</v>
      </c>
      <c r="H394" s="2">
        <v>45340</v>
      </c>
      <c r="I394" s="3"/>
      <c r="J394" s="4" t="str">
        <f>IF(Table1[[#This Row],[Purchase Amount]]&gt;0,"SUCCESSFUL","UNSUCCESSFUL")</f>
        <v>UNSUCCESSFUL</v>
      </c>
      <c r="K394" s="9">
        <f>Table1[[#This Row],[Purchase Amount]]*0.1</f>
        <v>0</v>
      </c>
      <c r="L394" s="5">
        <v>2024</v>
      </c>
      <c r="M394" s="5">
        <f>ROUNDUP(MONTH(Table1[[#This Row],[Date]])/3,0)</f>
        <v>1</v>
      </c>
      <c r="N394" s="5" t="str">
        <f>_xlfn.CONCAT(Table1[[#Headers],[YEAR]],"-","Q",M395)</f>
        <v>YEAR-Q1</v>
      </c>
    </row>
    <row r="395" spans="1:14" x14ac:dyDescent="0.3">
      <c r="A395" t="s">
        <v>746</v>
      </c>
      <c r="B395" t="s">
        <v>433</v>
      </c>
      <c r="C395" t="s">
        <v>434</v>
      </c>
      <c r="D395" t="s">
        <v>435</v>
      </c>
      <c r="E395" t="s">
        <v>265</v>
      </c>
      <c r="F395" t="s">
        <v>90</v>
      </c>
      <c r="G395" t="s">
        <v>84</v>
      </c>
      <c r="H395" s="2">
        <v>45340</v>
      </c>
      <c r="I395" s="3">
        <v>365</v>
      </c>
      <c r="J395" s="4" t="str">
        <f>IF(Table1[[#This Row],[Purchase Amount]]&gt;0,"SUCCESSFUL","UNSUCCESSFUL")</f>
        <v>SUCCESSFUL</v>
      </c>
      <c r="K395" s="9">
        <f>Table1[[#This Row],[Purchase Amount]]*0.1</f>
        <v>36.5</v>
      </c>
      <c r="L395" s="5">
        <v>2024</v>
      </c>
      <c r="M395" s="5">
        <f>ROUNDUP(MONTH(Table1[[#This Row],[Date]])/3,0)</f>
        <v>1</v>
      </c>
      <c r="N395" s="5" t="str">
        <f>_xlfn.CONCAT(Table1[[#Headers],[YEAR]],"-","Q",M396)</f>
        <v>YEAR-Q1</v>
      </c>
    </row>
    <row r="396" spans="1:14" x14ac:dyDescent="0.3">
      <c r="A396" t="s">
        <v>747</v>
      </c>
      <c r="B396" t="s">
        <v>562</v>
      </c>
      <c r="C396" t="s">
        <v>563</v>
      </c>
      <c r="D396" t="s">
        <v>564</v>
      </c>
      <c r="E396" t="s">
        <v>24</v>
      </c>
      <c r="F396" t="s">
        <v>47</v>
      </c>
      <c r="G396" t="s">
        <v>26</v>
      </c>
      <c r="H396" s="2">
        <v>45340</v>
      </c>
      <c r="I396" s="3">
        <v>390</v>
      </c>
      <c r="J396" s="4" t="str">
        <f>IF(Table1[[#This Row],[Purchase Amount]]&gt;0,"SUCCESSFUL","UNSUCCESSFUL")</f>
        <v>SUCCESSFUL</v>
      </c>
      <c r="K396" s="9">
        <f>Table1[[#This Row],[Purchase Amount]]*0.1</f>
        <v>39</v>
      </c>
      <c r="L396" s="5">
        <v>2024</v>
      </c>
      <c r="M396" s="5">
        <f>ROUNDUP(MONTH(Table1[[#This Row],[Date]])/3,0)</f>
        <v>1</v>
      </c>
      <c r="N396" s="5" t="str">
        <f>_xlfn.CONCAT(Table1[[#Headers],[YEAR]],"-","Q",M397)</f>
        <v>YEAR-Q1</v>
      </c>
    </row>
    <row r="397" spans="1:14" x14ac:dyDescent="0.3">
      <c r="A397" t="s">
        <v>748</v>
      </c>
      <c r="B397" t="s">
        <v>138</v>
      </c>
      <c r="C397" t="s">
        <v>139</v>
      </c>
      <c r="D397" t="s">
        <v>140</v>
      </c>
      <c r="E397" t="s">
        <v>4</v>
      </c>
      <c r="F397" t="s">
        <v>440</v>
      </c>
      <c r="G397" t="s">
        <v>6</v>
      </c>
      <c r="H397" s="2">
        <v>45341</v>
      </c>
      <c r="I397" s="3"/>
      <c r="J397" s="4" t="str">
        <f>IF(Table1[[#This Row],[Purchase Amount]]&gt;0,"SUCCESSFUL","UNSUCCESSFUL")</f>
        <v>UNSUCCESSFUL</v>
      </c>
      <c r="K397" s="9">
        <f>Table1[[#This Row],[Purchase Amount]]*0.1</f>
        <v>0</v>
      </c>
      <c r="L397" s="5">
        <v>2024</v>
      </c>
      <c r="M397" s="5">
        <f>ROUNDUP(MONTH(Table1[[#This Row],[Date]])/3,0)</f>
        <v>1</v>
      </c>
      <c r="N397" s="5" t="str">
        <f>_xlfn.CONCAT(Table1[[#Headers],[YEAR]],"-","Q",M398)</f>
        <v>YEAR-Q1</v>
      </c>
    </row>
    <row r="398" spans="1:14" x14ac:dyDescent="0.3">
      <c r="A398" t="s">
        <v>749</v>
      </c>
      <c r="B398" t="s">
        <v>429</v>
      </c>
      <c r="C398" t="s">
        <v>430</v>
      </c>
      <c r="D398" t="s">
        <v>431</v>
      </c>
      <c r="E398" t="s">
        <v>4</v>
      </c>
      <c r="F398" t="s">
        <v>185</v>
      </c>
      <c r="G398" t="s">
        <v>13</v>
      </c>
      <c r="H398" s="2">
        <v>45341</v>
      </c>
      <c r="I398" s="3"/>
      <c r="J398" s="4" t="str">
        <f>IF(Table1[[#This Row],[Purchase Amount]]&gt;0,"SUCCESSFUL","UNSUCCESSFUL")</f>
        <v>UNSUCCESSFUL</v>
      </c>
      <c r="K398" s="9">
        <f>Table1[[#This Row],[Purchase Amount]]*0.1</f>
        <v>0</v>
      </c>
      <c r="L398" s="5">
        <v>2024</v>
      </c>
      <c r="M398" s="5">
        <f>ROUNDUP(MONTH(Table1[[#This Row],[Date]])/3,0)</f>
        <v>1</v>
      </c>
      <c r="N398" s="5" t="str">
        <f>_xlfn.CONCAT(Table1[[#Headers],[YEAR]],"-","Q",M399)</f>
        <v>YEAR-Q1</v>
      </c>
    </row>
    <row r="399" spans="1:14" x14ac:dyDescent="0.3">
      <c r="A399" t="s">
        <v>750</v>
      </c>
      <c r="B399" t="s">
        <v>182</v>
      </c>
      <c r="C399" t="s">
        <v>183</v>
      </c>
      <c r="D399" t="s">
        <v>184</v>
      </c>
      <c r="E399" t="s">
        <v>101</v>
      </c>
      <c r="F399" t="s">
        <v>25</v>
      </c>
      <c r="G399" t="s">
        <v>6</v>
      </c>
      <c r="H399" s="2">
        <v>45341</v>
      </c>
      <c r="I399" s="3">
        <v>640</v>
      </c>
      <c r="J399" s="4" t="str">
        <f>IF(Table1[[#This Row],[Purchase Amount]]&gt;0,"SUCCESSFUL","UNSUCCESSFUL")</f>
        <v>SUCCESSFUL</v>
      </c>
      <c r="K399" s="9">
        <f>Table1[[#This Row],[Purchase Amount]]*0.1</f>
        <v>64</v>
      </c>
      <c r="L399" s="5">
        <v>2024</v>
      </c>
      <c r="M399" s="5">
        <f>ROUNDUP(MONTH(Table1[[#This Row],[Date]])/3,0)</f>
        <v>1</v>
      </c>
      <c r="N399" s="5" t="str">
        <f>_xlfn.CONCAT(Table1[[#Headers],[YEAR]],"-","Q",M400)</f>
        <v>YEAR-Q1</v>
      </c>
    </row>
    <row r="400" spans="1:14" x14ac:dyDescent="0.3">
      <c r="A400" t="s">
        <v>751</v>
      </c>
      <c r="B400" t="s">
        <v>281</v>
      </c>
      <c r="C400" t="s">
        <v>282</v>
      </c>
      <c r="D400" t="s">
        <v>283</v>
      </c>
      <c r="E400" t="s">
        <v>4</v>
      </c>
      <c r="F400" t="s">
        <v>19</v>
      </c>
      <c r="G400" t="s">
        <v>84</v>
      </c>
      <c r="H400" s="2">
        <v>45341</v>
      </c>
      <c r="I400" s="3">
        <v>365</v>
      </c>
      <c r="J400" s="4" t="str">
        <f>IF(Table1[[#This Row],[Purchase Amount]]&gt;0,"SUCCESSFUL","UNSUCCESSFUL")</f>
        <v>SUCCESSFUL</v>
      </c>
      <c r="K400" s="9">
        <f>Table1[[#This Row],[Purchase Amount]]*0.1</f>
        <v>36.5</v>
      </c>
      <c r="L400" s="5">
        <v>2024</v>
      </c>
      <c r="M400" s="5">
        <f>ROUNDUP(MONTH(Table1[[#This Row],[Date]])/3,0)</f>
        <v>1</v>
      </c>
      <c r="N400" s="5" t="str">
        <f>_xlfn.CONCAT(Table1[[#Headers],[YEAR]],"-","Q",M401)</f>
        <v>YEAR-Q1</v>
      </c>
    </row>
    <row r="401" spans="1:14" x14ac:dyDescent="0.3">
      <c r="A401" t="s">
        <v>752</v>
      </c>
      <c r="B401" t="s">
        <v>21</v>
      </c>
      <c r="C401" t="s">
        <v>22</v>
      </c>
      <c r="D401" t="s">
        <v>23</v>
      </c>
      <c r="E401" t="s">
        <v>24</v>
      </c>
      <c r="F401" t="s">
        <v>372</v>
      </c>
      <c r="G401" t="s">
        <v>13</v>
      </c>
      <c r="H401" s="2">
        <v>45341</v>
      </c>
      <c r="I401" s="3">
        <v>420</v>
      </c>
      <c r="J401" s="4" t="str">
        <f>IF(Table1[[#This Row],[Purchase Amount]]&gt;0,"SUCCESSFUL","UNSUCCESSFUL")</f>
        <v>SUCCESSFUL</v>
      </c>
      <c r="K401" s="9">
        <f>Table1[[#This Row],[Purchase Amount]]*0.1</f>
        <v>42</v>
      </c>
      <c r="L401" s="5">
        <v>2024</v>
      </c>
      <c r="M401" s="5">
        <f>ROUNDUP(MONTH(Table1[[#This Row],[Date]])/3,0)</f>
        <v>1</v>
      </c>
      <c r="N401" s="5" t="str">
        <f>_xlfn.CONCAT(Table1[[#Headers],[YEAR]],"-","Q",M402)</f>
        <v>YEAR-Q1</v>
      </c>
    </row>
    <row r="402" spans="1:14" x14ac:dyDescent="0.3">
      <c r="A402" t="s">
        <v>753</v>
      </c>
      <c r="B402" t="s">
        <v>143</v>
      </c>
      <c r="C402" t="s">
        <v>144</v>
      </c>
      <c r="D402" t="s">
        <v>145</v>
      </c>
      <c r="E402" t="s">
        <v>101</v>
      </c>
      <c r="F402" t="s">
        <v>25</v>
      </c>
      <c r="G402" t="s">
        <v>13</v>
      </c>
      <c r="H402" s="2">
        <v>45342</v>
      </c>
      <c r="I402" s="3"/>
      <c r="J402" s="4" t="str">
        <f>IF(Table1[[#This Row],[Purchase Amount]]&gt;0,"SUCCESSFUL","UNSUCCESSFUL")</f>
        <v>UNSUCCESSFUL</v>
      </c>
      <c r="K402" s="9">
        <f>Table1[[#This Row],[Purchase Amount]]*0.1</f>
        <v>0</v>
      </c>
      <c r="L402" s="5">
        <v>2024</v>
      </c>
      <c r="M402" s="5">
        <f>ROUNDUP(MONTH(Table1[[#This Row],[Date]])/3,0)</f>
        <v>1</v>
      </c>
      <c r="N402" s="5" t="str">
        <f>_xlfn.CONCAT(Table1[[#Headers],[YEAR]],"-","Q",M403)</f>
        <v>YEAR-Q1</v>
      </c>
    </row>
    <row r="403" spans="1:14" x14ac:dyDescent="0.3">
      <c r="A403" t="s">
        <v>754</v>
      </c>
      <c r="B403" t="s">
        <v>272</v>
      </c>
      <c r="C403" t="s">
        <v>273</v>
      </c>
      <c r="D403" t="s">
        <v>274</v>
      </c>
      <c r="E403" t="s">
        <v>41</v>
      </c>
      <c r="F403" t="s">
        <v>151</v>
      </c>
      <c r="G403" t="s">
        <v>26</v>
      </c>
      <c r="H403" s="2">
        <v>45342</v>
      </c>
      <c r="I403" s="3"/>
      <c r="J403" s="4" t="str">
        <f>IF(Table1[[#This Row],[Purchase Amount]]&gt;0,"SUCCESSFUL","UNSUCCESSFUL")</f>
        <v>UNSUCCESSFUL</v>
      </c>
      <c r="K403" s="9">
        <f>Table1[[#This Row],[Purchase Amount]]*0.1</f>
        <v>0</v>
      </c>
      <c r="L403" s="5">
        <v>2024</v>
      </c>
      <c r="M403" s="5">
        <f>ROUNDUP(MONTH(Table1[[#This Row],[Date]])/3,0)</f>
        <v>1</v>
      </c>
      <c r="N403" s="5" t="str">
        <f>_xlfn.CONCAT(Table1[[#Headers],[YEAR]],"-","Q",M404)</f>
        <v>YEAR-Q1</v>
      </c>
    </row>
    <row r="404" spans="1:14" x14ac:dyDescent="0.3">
      <c r="A404" t="s">
        <v>755</v>
      </c>
      <c r="B404" t="s">
        <v>8</v>
      </c>
      <c r="C404" t="s">
        <v>9</v>
      </c>
      <c r="D404" t="s">
        <v>10</v>
      </c>
      <c r="E404" t="s">
        <v>11</v>
      </c>
      <c r="F404" t="s">
        <v>474</v>
      </c>
      <c r="G404" t="s">
        <v>13</v>
      </c>
      <c r="H404" s="2">
        <v>45342</v>
      </c>
      <c r="I404" s="3">
        <v>325</v>
      </c>
      <c r="J404" s="4" t="str">
        <f>IF(Table1[[#This Row],[Purchase Amount]]&gt;0,"SUCCESSFUL","UNSUCCESSFUL")</f>
        <v>SUCCESSFUL</v>
      </c>
      <c r="K404" s="9">
        <f>Table1[[#This Row],[Purchase Amount]]*0.1</f>
        <v>32.5</v>
      </c>
      <c r="L404" s="5">
        <v>2024</v>
      </c>
      <c r="M404" s="5">
        <f>ROUNDUP(MONTH(Table1[[#This Row],[Date]])/3,0)</f>
        <v>1</v>
      </c>
      <c r="N404" s="5" t="str">
        <f>_xlfn.CONCAT(Table1[[#Headers],[YEAR]],"-","Q",M405)</f>
        <v>YEAR-Q1</v>
      </c>
    </row>
    <row r="405" spans="1:14" x14ac:dyDescent="0.3">
      <c r="A405" t="s">
        <v>756</v>
      </c>
      <c r="B405" t="s">
        <v>452</v>
      </c>
      <c r="C405" t="s">
        <v>453</v>
      </c>
      <c r="D405" t="s">
        <v>454</v>
      </c>
      <c r="E405" t="s">
        <v>4</v>
      </c>
      <c r="F405" t="s">
        <v>495</v>
      </c>
      <c r="G405" t="s">
        <v>6</v>
      </c>
      <c r="H405" s="2">
        <v>45343</v>
      </c>
      <c r="I405" s="3">
        <v>1300</v>
      </c>
      <c r="J405" s="4" t="str">
        <f>IF(Table1[[#This Row],[Purchase Amount]]&gt;0,"SUCCESSFUL","UNSUCCESSFUL")</f>
        <v>SUCCESSFUL</v>
      </c>
      <c r="K405" s="9">
        <f>Table1[[#This Row],[Purchase Amount]]*0.1</f>
        <v>130</v>
      </c>
      <c r="L405" s="5">
        <v>2024</v>
      </c>
      <c r="M405" s="5">
        <f>ROUNDUP(MONTH(Table1[[#This Row],[Date]])/3,0)</f>
        <v>1</v>
      </c>
      <c r="N405" s="5" t="str">
        <f>_xlfn.CONCAT(Table1[[#Headers],[YEAR]],"-","Q",M406)</f>
        <v>YEAR-Q1</v>
      </c>
    </row>
    <row r="406" spans="1:14" x14ac:dyDescent="0.3">
      <c r="A406" t="s">
        <v>757</v>
      </c>
      <c r="B406" t="s">
        <v>446</v>
      </c>
      <c r="C406" t="s">
        <v>447</v>
      </c>
      <c r="D406" t="s">
        <v>448</v>
      </c>
      <c r="E406" t="s">
        <v>62</v>
      </c>
      <c r="F406" t="s">
        <v>302</v>
      </c>
      <c r="G406" t="s">
        <v>6</v>
      </c>
      <c r="H406" s="2">
        <v>45343</v>
      </c>
      <c r="I406" s="3">
        <v>270</v>
      </c>
      <c r="J406" s="4" t="str">
        <f>IF(Table1[[#This Row],[Purchase Amount]]&gt;0,"SUCCESSFUL","UNSUCCESSFUL")</f>
        <v>SUCCESSFUL</v>
      </c>
      <c r="K406" s="9">
        <f>Table1[[#This Row],[Purchase Amount]]*0.1</f>
        <v>27</v>
      </c>
      <c r="L406" s="5">
        <v>2024</v>
      </c>
      <c r="M406" s="5">
        <f>ROUNDUP(MONTH(Table1[[#This Row],[Date]])/3,0)</f>
        <v>1</v>
      </c>
      <c r="N406" s="5" t="str">
        <f>_xlfn.CONCAT(Table1[[#Headers],[YEAR]],"-","Q",M407)</f>
        <v>YEAR-Q1</v>
      </c>
    </row>
    <row r="407" spans="1:14" x14ac:dyDescent="0.3">
      <c r="A407" t="s">
        <v>758</v>
      </c>
      <c r="B407" t="s">
        <v>305</v>
      </c>
      <c r="C407" t="s">
        <v>306</v>
      </c>
      <c r="D407" t="s">
        <v>307</v>
      </c>
      <c r="E407" t="s">
        <v>4</v>
      </c>
      <c r="F407" t="s">
        <v>200</v>
      </c>
      <c r="G407" t="s">
        <v>26</v>
      </c>
      <c r="H407" s="2">
        <v>45344</v>
      </c>
      <c r="I407" s="3"/>
      <c r="J407" s="4" t="str">
        <f>IF(Table1[[#This Row],[Purchase Amount]]&gt;0,"SUCCESSFUL","UNSUCCESSFUL")</f>
        <v>UNSUCCESSFUL</v>
      </c>
      <c r="K407" s="9">
        <f>Table1[[#This Row],[Purchase Amount]]*0.1</f>
        <v>0</v>
      </c>
      <c r="L407" s="5">
        <v>2024</v>
      </c>
      <c r="M407" s="5">
        <f>ROUNDUP(MONTH(Table1[[#This Row],[Date]])/3,0)</f>
        <v>1</v>
      </c>
      <c r="N407" s="5" t="str">
        <f>_xlfn.CONCAT(Table1[[#Headers],[YEAR]],"-","Q",M408)</f>
        <v>YEAR-Q1</v>
      </c>
    </row>
    <row r="408" spans="1:14" x14ac:dyDescent="0.3">
      <c r="A408" t="s">
        <v>759</v>
      </c>
      <c r="B408" t="s">
        <v>75</v>
      </c>
      <c r="C408" t="s">
        <v>76</v>
      </c>
      <c r="D408" t="s">
        <v>77</v>
      </c>
      <c r="E408" t="s">
        <v>41</v>
      </c>
      <c r="F408" t="s">
        <v>420</v>
      </c>
      <c r="G408" t="s">
        <v>6</v>
      </c>
      <c r="H408" s="2">
        <v>45344</v>
      </c>
      <c r="I408" s="3">
        <v>975</v>
      </c>
      <c r="J408" s="4" t="str">
        <f>IF(Table1[[#This Row],[Purchase Amount]]&gt;0,"SUCCESSFUL","UNSUCCESSFUL")</f>
        <v>SUCCESSFUL</v>
      </c>
      <c r="K408" s="9">
        <f>Table1[[#This Row],[Purchase Amount]]*0.1</f>
        <v>97.5</v>
      </c>
      <c r="L408" s="5">
        <v>2024</v>
      </c>
      <c r="M408" s="5">
        <f>ROUNDUP(MONTH(Table1[[#This Row],[Date]])/3,0)</f>
        <v>1</v>
      </c>
      <c r="N408" s="5" t="str">
        <f>_xlfn.CONCAT(Table1[[#Headers],[YEAR]],"-","Q",M409)</f>
        <v>YEAR-Q1</v>
      </c>
    </row>
    <row r="409" spans="1:14" x14ac:dyDescent="0.3">
      <c r="A409" t="s">
        <v>760</v>
      </c>
      <c r="B409" t="s">
        <v>49</v>
      </c>
      <c r="C409" t="s">
        <v>50</v>
      </c>
      <c r="D409" t="s">
        <v>51</v>
      </c>
      <c r="E409" t="s">
        <v>18</v>
      </c>
      <c r="F409" t="s">
        <v>146</v>
      </c>
      <c r="G409" t="s">
        <v>6</v>
      </c>
      <c r="H409" s="2">
        <v>45344</v>
      </c>
      <c r="I409" s="3">
        <v>415</v>
      </c>
      <c r="J409" s="4" t="str">
        <f>IF(Table1[[#This Row],[Purchase Amount]]&gt;0,"SUCCESSFUL","UNSUCCESSFUL")</f>
        <v>SUCCESSFUL</v>
      </c>
      <c r="K409" s="9">
        <f>Table1[[#This Row],[Purchase Amount]]*0.1</f>
        <v>41.5</v>
      </c>
      <c r="L409" s="5">
        <v>2024</v>
      </c>
      <c r="M409" s="5">
        <f>ROUNDUP(MONTH(Table1[[#This Row],[Date]])/3,0)</f>
        <v>1</v>
      </c>
      <c r="N409" s="5" t="str">
        <f>_xlfn.CONCAT(Table1[[#Headers],[YEAR]],"-","Q",M410)</f>
        <v>YEAR-Q1</v>
      </c>
    </row>
    <row r="410" spans="1:14" x14ac:dyDescent="0.3">
      <c r="A410" t="s">
        <v>761</v>
      </c>
      <c r="B410" t="s">
        <v>285</v>
      </c>
      <c r="C410" t="s">
        <v>286</v>
      </c>
      <c r="D410" t="s">
        <v>287</v>
      </c>
      <c r="E410" t="s">
        <v>4</v>
      </c>
      <c r="F410" t="s">
        <v>232</v>
      </c>
      <c r="G410" t="s">
        <v>26</v>
      </c>
      <c r="H410" s="2">
        <v>45344</v>
      </c>
      <c r="I410" s="3">
        <v>935</v>
      </c>
      <c r="J410" s="4" t="str">
        <f>IF(Table1[[#This Row],[Purchase Amount]]&gt;0,"SUCCESSFUL","UNSUCCESSFUL")</f>
        <v>SUCCESSFUL</v>
      </c>
      <c r="K410" s="9">
        <f>Table1[[#This Row],[Purchase Amount]]*0.1</f>
        <v>93.5</v>
      </c>
      <c r="L410" s="5">
        <v>2024</v>
      </c>
      <c r="M410" s="5">
        <f>ROUNDUP(MONTH(Table1[[#This Row],[Date]])/3,0)</f>
        <v>1</v>
      </c>
      <c r="N410" s="5" t="str">
        <f>_xlfn.CONCAT(Table1[[#Headers],[YEAR]],"-","Q",M411)</f>
        <v>YEAR-Q1</v>
      </c>
    </row>
    <row r="411" spans="1:14" x14ac:dyDescent="0.3">
      <c r="A411" t="s">
        <v>762</v>
      </c>
      <c r="B411" t="s">
        <v>353</v>
      </c>
      <c r="C411" t="s">
        <v>354</v>
      </c>
      <c r="D411" t="s">
        <v>355</v>
      </c>
      <c r="E411" t="s">
        <v>89</v>
      </c>
      <c r="F411" t="s">
        <v>141</v>
      </c>
      <c r="G411" t="s">
        <v>13</v>
      </c>
      <c r="H411" s="2">
        <v>45344</v>
      </c>
      <c r="I411" s="3">
        <v>185</v>
      </c>
      <c r="J411" s="4" t="str">
        <f>IF(Table1[[#This Row],[Purchase Amount]]&gt;0,"SUCCESSFUL","UNSUCCESSFUL")</f>
        <v>SUCCESSFUL</v>
      </c>
      <c r="K411" s="9">
        <f>Table1[[#This Row],[Purchase Amount]]*0.1</f>
        <v>18.5</v>
      </c>
      <c r="L411" s="5">
        <v>2024</v>
      </c>
      <c r="M411" s="5">
        <f>ROUNDUP(MONTH(Table1[[#This Row],[Date]])/3,0)</f>
        <v>1</v>
      </c>
      <c r="N411" s="5" t="str">
        <f>_xlfn.CONCAT(Table1[[#Headers],[YEAR]],"-","Q",M412)</f>
        <v>YEAR-Q1</v>
      </c>
    </row>
    <row r="412" spans="1:14" x14ac:dyDescent="0.3">
      <c r="A412" t="s">
        <v>763</v>
      </c>
      <c r="B412" t="s">
        <v>262</v>
      </c>
      <c r="C412" t="s">
        <v>263</v>
      </c>
      <c r="D412" t="s">
        <v>264</v>
      </c>
      <c r="E412" t="s">
        <v>265</v>
      </c>
      <c r="F412" t="s">
        <v>403</v>
      </c>
      <c r="G412" t="s">
        <v>6</v>
      </c>
      <c r="H412" s="2">
        <v>45344</v>
      </c>
      <c r="I412" s="3">
        <v>395</v>
      </c>
      <c r="J412" s="4" t="str">
        <f>IF(Table1[[#This Row],[Purchase Amount]]&gt;0,"SUCCESSFUL","UNSUCCESSFUL")</f>
        <v>SUCCESSFUL</v>
      </c>
      <c r="K412" s="9">
        <f>Table1[[#This Row],[Purchase Amount]]*0.1</f>
        <v>39.5</v>
      </c>
      <c r="L412" s="5">
        <v>2024</v>
      </c>
      <c r="M412" s="5">
        <f>ROUNDUP(MONTH(Table1[[#This Row],[Date]])/3,0)</f>
        <v>1</v>
      </c>
      <c r="N412" s="5" t="str">
        <f>_xlfn.CONCAT(Table1[[#Headers],[YEAR]],"-","Q",M413)</f>
        <v>YEAR-Q1</v>
      </c>
    </row>
    <row r="413" spans="1:14" x14ac:dyDescent="0.3">
      <c r="A413" t="s">
        <v>764</v>
      </c>
      <c r="B413" t="s">
        <v>379</v>
      </c>
      <c r="C413" t="s">
        <v>380</v>
      </c>
      <c r="D413" t="s">
        <v>381</v>
      </c>
      <c r="E413" t="s">
        <v>101</v>
      </c>
      <c r="F413" t="s">
        <v>297</v>
      </c>
      <c r="G413" t="s">
        <v>6</v>
      </c>
      <c r="H413" s="2">
        <v>45345</v>
      </c>
      <c r="I413" s="3">
        <v>10</v>
      </c>
      <c r="J413" s="4" t="str">
        <f>IF(Table1[[#This Row],[Purchase Amount]]&gt;0,"SUCCESSFUL","UNSUCCESSFUL")</f>
        <v>SUCCESSFUL</v>
      </c>
      <c r="K413" s="9">
        <f>Table1[[#This Row],[Purchase Amount]]*0.1</f>
        <v>1</v>
      </c>
      <c r="L413" s="5">
        <v>2024</v>
      </c>
      <c r="M413" s="5">
        <f>ROUNDUP(MONTH(Table1[[#This Row],[Date]])/3,0)</f>
        <v>1</v>
      </c>
      <c r="N413" s="5" t="str">
        <f>_xlfn.CONCAT(Table1[[#Headers],[YEAR]],"-","Q",M414)</f>
        <v>YEAR-Q1</v>
      </c>
    </row>
    <row r="414" spans="1:14" x14ac:dyDescent="0.3">
      <c r="A414" t="s">
        <v>765</v>
      </c>
      <c r="B414" t="s">
        <v>634</v>
      </c>
      <c r="C414" t="s">
        <v>635</v>
      </c>
      <c r="D414" t="s">
        <v>636</v>
      </c>
      <c r="E414" t="s">
        <v>18</v>
      </c>
      <c r="F414" t="s">
        <v>211</v>
      </c>
      <c r="G414" t="s">
        <v>6</v>
      </c>
      <c r="H414" s="2">
        <v>45345</v>
      </c>
      <c r="I414" s="3">
        <v>1550</v>
      </c>
      <c r="J414" s="4" t="str">
        <f>IF(Table1[[#This Row],[Purchase Amount]]&gt;0,"SUCCESSFUL","UNSUCCESSFUL")</f>
        <v>SUCCESSFUL</v>
      </c>
      <c r="K414" s="9">
        <f>Table1[[#This Row],[Purchase Amount]]*0.1</f>
        <v>155</v>
      </c>
      <c r="L414" s="5">
        <v>2024</v>
      </c>
      <c r="M414" s="5">
        <f>ROUNDUP(MONTH(Table1[[#This Row],[Date]])/3,0)</f>
        <v>1</v>
      </c>
      <c r="N414" s="5" t="str">
        <f>_xlfn.CONCAT(Table1[[#Headers],[YEAR]],"-","Q",M415)</f>
        <v>YEAR-Q1</v>
      </c>
    </row>
    <row r="415" spans="1:14" x14ac:dyDescent="0.3">
      <c r="A415" t="s">
        <v>766</v>
      </c>
      <c r="B415" t="s">
        <v>422</v>
      </c>
      <c r="C415" t="s">
        <v>423</v>
      </c>
      <c r="D415" t="s">
        <v>424</v>
      </c>
      <c r="E415" t="s">
        <v>11</v>
      </c>
      <c r="F415" t="s">
        <v>116</v>
      </c>
      <c r="G415" t="s">
        <v>13</v>
      </c>
      <c r="H415" s="2">
        <v>45345</v>
      </c>
      <c r="I415" s="3">
        <v>10</v>
      </c>
      <c r="J415" s="4" t="str">
        <f>IF(Table1[[#This Row],[Purchase Amount]]&gt;0,"SUCCESSFUL","UNSUCCESSFUL")</f>
        <v>SUCCESSFUL</v>
      </c>
      <c r="K415" s="9">
        <f>Table1[[#This Row],[Purchase Amount]]*0.1</f>
        <v>1</v>
      </c>
      <c r="L415" s="5">
        <v>2024</v>
      </c>
      <c r="M415" s="5">
        <f>ROUNDUP(MONTH(Table1[[#This Row],[Date]])/3,0)</f>
        <v>1</v>
      </c>
      <c r="N415" s="5" t="str">
        <f>_xlfn.CONCAT(Table1[[#Headers],[YEAR]],"-","Q",M416)</f>
        <v>YEAR-Q1</v>
      </c>
    </row>
    <row r="416" spans="1:14" x14ac:dyDescent="0.3">
      <c r="A416" t="s">
        <v>767</v>
      </c>
      <c r="B416" t="s">
        <v>249</v>
      </c>
      <c r="C416" t="s">
        <v>250</v>
      </c>
      <c r="D416" t="s">
        <v>251</v>
      </c>
      <c r="E416" t="s">
        <v>226</v>
      </c>
      <c r="F416" t="s">
        <v>420</v>
      </c>
      <c r="G416" t="s">
        <v>6</v>
      </c>
      <c r="H416" s="2">
        <v>45345</v>
      </c>
      <c r="I416" s="3">
        <v>60</v>
      </c>
      <c r="J416" s="4" t="str">
        <f>IF(Table1[[#This Row],[Purchase Amount]]&gt;0,"SUCCESSFUL","UNSUCCESSFUL")</f>
        <v>SUCCESSFUL</v>
      </c>
      <c r="K416" s="9">
        <f>Table1[[#This Row],[Purchase Amount]]*0.1</f>
        <v>6</v>
      </c>
      <c r="L416" s="5">
        <v>2024</v>
      </c>
      <c r="M416" s="5">
        <f>ROUNDUP(MONTH(Table1[[#This Row],[Date]])/3,0)</f>
        <v>1</v>
      </c>
      <c r="N416" s="5" t="str">
        <f>_xlfn.CONCAT(Table1[[#Headers],[YEAR]],"-","Q",M417)</f>
        <v>YEAR-Q1</v>
      </c>
    </row>
    <row r="417" spans="1:14" x14ac:dyDescent="0.3">
      <c r="A417" t="s">
        <v>768</v>
      </c>
      <c r="B417" t="s">
        <v>196</v>
      </c>
      <c r="C417" t="s">
        <v>197</v>
      </c>
      <c r="D417" t="s">
        <v>198</v>
      </c>
      <c r="E417" t="s">
        <v>18</v>
      </c>
      <c r="F417" t="s">
        <v>25</v>
      </c>
      <c r="G417" t="s">
        <v>26</v>
      </c>
      <c r="H417" s="2">
        <v>45345</v>
      </c>
      <c r="I417" s="3">
        <v>570</v>
      </c>
      <c r="J417" s="4" t="str">
        <f>IF(Table1[[#This Row],[Purchase Amount]]&gt;0,"SUCCESSFUL","UNSUCCESSFUL")</f>
        <v>SUCCESSFUL</v>
      </c>
      <c r="K417" s="9">
        <f>Table1[[#This Row],[Purchase Amount]]*0.1</f>
        <v>57</v>
      </c>
      <c r="L417" s="5">
        <v>2024</v>
      </c>
      <c r="M417" s="5">
        <f>ROUNDUP(MONTH(Table1[[#This Row],[Date]])/3,0)</f>
        <v>1</v>
      </c>
      <c r="N417" s="5" t="str">
        <f>_xlfn.CONCAT(Table1[[#Headers],[YEAR]],"-","Q",M418)</f>
        <v>YEAR-Q1</v>
      </c>
    </row>
    <row r="418" spans="1:14" x14ac:dyDescent="0.3">
      <c r="A418" t="s">
        <v>769</v>
      </c>
      <c r="B418" t="s">
        <v>218</v>
      </c>
      <c r="C418" t="s">
        <v>219</v>
      </c>
      <c r="D418" t="s">
        <v>220</v>
      </c>
      <c r="E418" t="s">
        <v>24</v>
      </c>
      <c r="F418" t="s">
        <v>122</v>
      </c>
      <c r="G418" t="s">
        <v>6</v>
      </c>
      <c r="H418" s="2">
        <v>45346</v>
      </c>
      <c r="I418" s="3"/>
      <c r="J418" s="4" t="str">
        <f>IF(Table1[[#This Row],[Purchase Amount]]&gt;0,"SUCCESSFUL","UNSUCCESSFUL")</f>
        <v>UNSUCCESSFUL</v>
      </c>
      <c r="K418" s="9">
        <f>Table1[[#This Row],[Purchase Amount]]*0.1</f>
        <v>0</v>
      </c>
      <c r="L418" s="5">
        <v>2024</v>
      </c>
      <c r="M418" s="5">
        <f>ROUNDUP(MONTH(Table1[[#This Row],[Date]])/3,0)</f>
        <v>1</v>
      </c>
      <c r="N418" s="5" t="str">
        <f>_xlfn.CONCAT(Table1[[#Headers],[YEAR]],"-","Q",M419)</f>
        <v>YEAR-Q1</v>
      </c>
    </row>
    <row r="419" spans="1:14" x14ac:dyDescent="0.3">
      <c r="A419" t="s">
        <v>770</v>
      </c>
      <c r="B419" t="s">
        <v>314</v>
      </c>
      <c r="C419" t="s">
        <v>315</v>
      </c>
      <c r="D419" t="s">
        <v>316</v>
      </c>
      <c r="E419" t="s">
        <v>41</v>
      </c>
      <c r="F419" t="s">
        <v>639</v>
      </c>
      <c r="G419" t="s">
        <v>6</v>
      </c>
      <c r="H419" s="2">
        <v>45346</v>
      </c>
      <c r="I419" s="3">
        <v>1490</v>
      </c>
      <c r="J419" s="4" t="str">
        <f>IF(Table1[[#This Row],[Purchase Amount]]&gt;0,"SUCCESSFUL","UNSUCCESSFUL")</f>
        <v>SUCCESSFUL</v>
      </c>
      <c r="K419" s="9">
        <f>Table1[[#This Row],[Purchase Amount]]*0.1</f>
        <v>149</v>
      </c>
      <c r="L419" s="5">
        <v>2024</v>
      </c>
      <c r="M419" s="5">
        <f>ROUNDUP(MONTH(Table1[[#This Row],[Date]])/3,0)</f>
        <v>1</v>
      </c>
      <c r="N419" s="5" t="str">
        <f>_xlfn.CONCAT(Table1[[#Headers],[YEAR]],"-","Q",M420)</f>
        <v>YEAR-Q1</v>
      </c>
    </row>
    <row r="420" spans="1:14" x14ac:dyDescent="0.3">
      <c r="A420" t="s">
        <v>771</v>
      </c>
      <c r="B420" t="s">
        <v>314</v>
      </c>
      <c r="C420" t="s">
        <v>315</v>
      </c>
      <c r="D420" t="s">
        <v>316</v>
      </c>
      <c r="E420" t="s">
        <v>41</v>
      </c>
      <c r="F420" t="s">
        <v>42</v>
      </c>
      <c r="G420" t="s">
        <v>26</v>
      </c>
      <c r="H420" s="2">
        <v>45346</v>
      </c>
      <c r="I420" s="3">
        <v>950</v>
      </c>
      <c r="J420" s="4" t="str">
        <f>IF(Table1[[#This Row],[Purchase Amount]]&gt;0,"SUCCESSFUL","UNSUCCESSFUL")</f>
        <v>SUCCESSFUL</v>
      </c>
      <c r="K420" s="9">
        <f>Table1[[#This Row],[Purchase Amount]]*0.1</f>
        <v>95</v>
      </c>
      <c r="L420" s="5">
        <v>2024</v>
      </c>
      <c r="M420" s="5">
        <f>ROUNDUP(MONTH(Table1[[#This Row],[Date]])/3,0)</f>
        <v>1</v>
      </c>
      <c r="N420" s="5" t="str">
        <f>_xlfn.CONCAT(Table1[[#Headers],[YEAR]],"-","Q",M421)</f>
        <v>YEAR-Q1</v>
      </c>
    </row>
    <row r="421" spans="1:14" x14ac:dyDescent="0.3">
      <c r="A421" t="s">
        <v>772</v>
      </c>
      <c r="B421" t="s">
        <v>562</v>
      </c>
      <c r="C421" t="s">
        <v>563</v>
      </c>
      <c r="D421" t="s">
        <v>564</v>
      </c>
      <c r="E421" t="s">
        <v>24</v>
      </c>
      <c r="F421" t="s">
        <v>227</v>
      </c>
      <c r="G421" t="s">
        <v>6</v>
      </c>
      <c r="H421" s="2">
        <v>45346</v>
      </c>
      <c r="I421" s="3">
        <v>370</v>
      </c>
      <c r="J421" s="4" t="str">
        <f>IF(Table1[[#This Row],[Purchase Amount]]&gt;0,"SUCCESSFUL","UNSUCCESSFUL")</f>
        <v>SUCCESSFUL</v>
      </c>
      <c r="K421" s="9">
        <f>Table1[[#This Row],[Purchase Amount]]*0.1</f>
        <v>37</v>
      </c>
      <c r="L421" s="5">
        <v>2024</v>
      </c>
      <c r="M421" s="5">
        <f>ROUNDUP(MONTH(Table1[[#This Row],[Date]])/3,0)</f>
        <v>1</v>
      </c>
      <c r="N421" s="5" t="str">
        <f>_xlfn.CONCAT(Table1[[#Headers],[YEAR]],"-","Q",M422)</f>
        <v>YEAR-Q1</v>
      </c>
    </row>
    <row r="422" spans="1:14" x14ac:dyDescent="0.3">
      <c r="A422" t="s">
        <v>773</v>
      </c>
      <c r="B422" t="s">
        <v>178</v>
      </c>
      <c r="C422" t="s">
        <v>179</v>
      </c>
      <c r="D422" t="s">
        <v>180</v>
      </c>
      <c r="E422" t="s">
        <v>41</v>
      </c>
      <c r="F422" t="s">
        <v>25</v>
      </c>
      <c r="G422" t="s">
        <v>84</v>
      </c>
      <c r="H422" s="2">
        <v>45346</v>
      </c>
      <c r="I422" s="3">
        <v>1075</v>
      </c>
      <c r="J422" s="4" t="str">
        <f>IF(Table1[[#This Row],[Purchase Amount]]&gt;0,"SUCCESSFUL","UNSUCCESSFUL")</f>
        <v>SUCCESSFUL</v>
      </c>
      <c r="K422" s="9">
        <f>Table1[[#This Row],[Purchase Amount]]*0.1</f>
        <v>107.5</v>
      </c>
      <c r="L422" s="5">
        <v>2024</v>
      </c>
      <c r="M422" s="5">
        <f>ROUNDUP(MONTH(Table1[[#This Row],[Date]])/3,0)</f>
        <v>1</v>
      </c>
      <c r="N422" s="5" t="str">
        <f>_xlfn.CONCAT(Table1[[#Headers],[YEAR]],"-","Q",M423)</f>
        <v>YEAR-Q1</v>
      </c>
    </row>
    <row r="423" spans="1:14" x14ac:dyDescent="0.3">
      <c r="A423" t="s">
        <v>774</v>
      </c>
      <c r="B423" t="s">
        <v>8</v>
      </c>
      <c r="C423" t="s">
        <v>9</v>
      </c>
      <c r="D423" t="s">
        <v>10</v>
      </c>
      <c r="E423" t="s">
        <v>11</v>
      </c>
      <c r="F423" t="s">
        <v>185</v>
      </c>
      <c r="G423" t="s">
        <v>13</v>
      </c>
      <c r="H423" s="2">
        <v>45347</v>
      </c>
      <c r="I423" s="3">
        <v>310</v>
      </c>
      <c r="J423" s="4" t="str">
        <f>IF(Table1[[#This Row],[Purchase Amount]]&gt;0,"SUCCESSFUL","UNSUCCESSFUL")</f>
        <v>SUCCESSFUL</v>
      </c>
      <c r="K423" s="9">
        <f>Table1[[#This Row],[Purchase Amount]]*0.1</f>
        <v>31</v>
      </c>
      <c r="L423" s="5">
        <v>2024</v>
      </c>
      <c r="M423" s="5">
        <f>ROUNDUP(MONTH(Table1[[#This Row],[Date]])/3,0)</f>
        <v>1</v>
      </c>
      <c r="N423" s="5" t="str">
        <f>_xlfn.CONCAT(Table1[[#Headers],[YEAR]],"-","Q",M424)</f>
        <v>YEAR-Q1</v>
      </c>
    </row>
    <row r="424" spans="1:14" x14ac:dyDescent="0.3">
      <c r="A424" t="s">
        <v>775</v>
      </c>
      <c r="B424" t="s">
        <v>358</v>
      </c>
      <c r="C424" t="s">
        <v>359</v>
      </c>
      <c r="D424" t="s">
        <v>360</v>
      </c>
      <c r="E424" t="s">
        <v>4</v>
      </c>
      <c r="F424" t="s">
        <v>495</v>
      </c>
      <c r="G424" t="s">
        <v>13</v>
      </c>
      <c r="H424" s="2">
        <v>45348</v>
      </c>
      <c r="I424" s="3"/>
      <c r="J424" s="4" t="str">
        <f>IF(Table1[[#This Row],[Purchase Amount]]&gt;0,"SUCCESSFUL","UNSUCCESSFUL")</f>
        <v>UNSUCCESSFUL</v>
      </c>
      <c r="K424" s="9">
        <f>Table1[[#This Row],[Purchase Amount]]*0.1</f>
        <v>0</v>
      </c>
      <c r="L424" s="5">
        <v>2024</v>
      </c>
      <c r="M424" s="5">
        <f>ROUNDUP(MONTH(Table1[[#This Row],[Date]])/3,0)</f>
        <v>1</v>
      </c>
      <c r="N424" s="5" t="str">
        <f>_xlfn.CONCAT(Table1[[#Headers],[YEAR]],"-","Q",M425)</f>
        <v>YEAR-Q1</v>
      </c>
    </row>
    <row r="425" spans="1:14" x14ac:dyDescent="0.3">
      <c r="A425" t="s">
        <v>776</v>
      </c>
      <c r="B425" t="s">
        <v>125</v>
      </c>
      <c r="C425" t="s">
        <v>126</v>
      </c>
      <c r="D425" t="s">
        <v>127</v>
      </c>
      <c r="E425" t="s">
        <v>4</v>
      </c>
      <c r="F425" t="s">
        <v>122</v>
      </c>
      <c r="G425" t="s">
        <v>6</v>
      </c>
      <c r="H425" s="2">
        <v>45348</v>
      </c>
      <c r="I425" s="3">
        <v>750</v>
      </c>
      <c r="J425" s="4" t="str">
        <f>IF(Table1[[#This Row],[Purchase Amount]]&gt;0,"SUCCESSFUL","UNSUCCESSFUL")</f>
        <v>SUCCESSFUL</v>
      </c>
      <c r="K425" s="9">
        <f>Table1[[#This Row],[Purchase Amount]]*0.1</f>
        <v>75</v>
      </c>
      <c r="L425" s="5">
        <v>2024</v>
      </c>
      <c r="M425" s="5">
        <f>ROUNDUP(MONTH(Table1[[#This Row],[Date]])/3,0)</f>
        <v>1</v>
      </c>
      <c r="N425" s="5" t="str">
        <f>_xlfn.CONCAT(Table1[[#Headers],[YEAR]],"-","Q",M426)</f>
        <v>YEAR-Q1</v>
      </c>
    </row>
    <row r="426" spans="1:14" x14ac:dyDescent="0.3">
      <c r="A426" t="s">
        <v>777</v>
      </c>
      <c r="B426" t="s">
        <v>196</v>
      </c>
      <c r="C426" t="s">
        <v>197</v>
      </c>
      <c r="D426" t="s">
        <v>198</v>
      </c>
      <c r="E426" t="s">
        <v>18</v>
      </c>
      <c r="F426" t="s">
        <v>116</v>
      </c>
      <c r="G426" t="s">
        <v>26</v>
      </c>
      <c r="H426" s="2">
        <v>45348</v>
      </c>
      <c r="I426" s="3">
        <v>85</v>
      </c>
      <c r="J426" s="4" t="str">
        <f>IF(Table1[[#This Row],[Purchase Amount]]&gt;0,"SUCCESSFUL","UNSUCCESSFUL")</f>
        <v>SUCCESSFUL</v>
      </c>
      <c r="K426" s="9">
        <f>Table1[[#This Row],[Purchase Amount]]*0.1</f>
        <v>8.5</v>
      </c>
      <c r="L426" s="5">
        <v>2024</v>
      </c>
      <c r="M426" s="5">
        <f>ROUNDUP(MONTH(Table1[[#This Row],[Date]])/3,0)</f>
        <v>1</v>
      </c>
      <c r="N426" s="5" t="str">
        <f>_xlfn.CONCAT(Table1[[#Headers],[YEAR]],"-","Q",M427)</f>
        <v>YEAR-Q1</v>
      </c>
    </row>
    <row r="427" spans="1:14" x14ac:dyDescent="0.3">
      <c r="A427" t="s">
        <v>778</v>
      </c>
      <c r="B427" t="s">
        <v>429</v>
      </c>
      <c r="C427" t="s">
        <v>430</v>
      </c>
      <c r="D427" t="s">
        <v>431</v>
      </c>
      <c r="E427" t="s">
        <v>4</v>
      </c>
      <c r="F427" t="s">
        <v>440</v>
      </c>
      <c r="G427" t="s">
        <v>6</v>
      </c>
      <c r="H427" s="2">
        <v>45348</v>
      </c>
      <c r="I427" s="3">
        <v>375</v>
      </c>
      <c r="J427" s="4" t="str">
        <f>IF(Table1[[#This Row],[Purchase Amount]]&gt;0,"SUCCESSFUL","UNSUCCESSFUL")</f>
        <v>SUCCESSFUL</v>
      </c>
      <c r="K427" s="9">
        <f>Table1[[#This Row],[Purchase Amount]]*0.1</f>
        <v>37.5</v>
      </c>
      <c r="L427" s="5">
        <v>2024</v>
      </c>
      <c r="M427" s="5">
        <f>ROUNDUP(MONTH(Table1[[#This Row],[Date]])/3,0)</f>
        <v>1</v>
      </c>
      <c r="N427" s="5" t="str">
        <f>_xlfn.CONCAT(Table1[[#Headers],[YEAR]],"-","Q",M428)</f>
        <v>YEAR-Q1</v>
      </c>
    </row>
    <row r="428" spans="1:14" x14ac:dyDescent="0.3">
      <c r="A428" t="s">
        <v>779</v>
      </c>
      <c r="B428" t="s">
        <v>626</v>
      </c>
      <c r="C428" t="s">
        <v>627</v>
      </c>
      <c r="D428" t="s">
        <v>628</v>
      </c>
      <c r="E428" t="s">
        <v>265</v>
      </c>
      <c r="F428" t="s">
        <v>25</v>
      </c>
      <c r="G428" t="s">
        <v>13</v>
      </c>
      <c r="H428" s="2">
        <v>45348</v>
      </c>
      <c r="I428" s="3">
        <v>1010</v>
      </c>
      <c r="J428" s="4" t="str">
        <f>IF(Table1[[#This Row],[Purchase Amount]]&gt;0,"SUCCESSFUL","UNSUCCESSFUL")</f>
        <v>SUCCESSFUL</v>
      </c>
      <c r="K428" s="9">
        <f>Table1[[#This Row],[Purchase Amount]]*0.1</f>
        <v>101</v>
      </c>
      <c r="L428" s="5">
        <v>2024</v>
      </c>
      <c r="M428" s="5">
        <f>ROUNDUP(MONTH(Table1[[#This Row],[Date]])/3,0)</f>
        <v>1</v>
      </c>
      <c r="N428" s="5" t="str">
        <f>_xlfn.CONCAT(Table1[[#Headers],[YEAR]],"-","Q",M429)</f>
        <v>YEAR-Q1</v>
      </c>
    </row>
    <row r="429" spans="1:14" x14ac:dyDescent="0.3">
      <c r="A429" t="s">
        <v>780</v>
      </c>
      <c r="B429" t="s">
        <v>70</v>
      </c>
      <c r="C429" t="s">
        <v>71</v>
      </c>
      <c r="D429" t="s">
        <v>72</v>
      </c>
      <c r="E429" t="s">
        <v>11</v>
      </c>
      <c r="F429" t="s">
        <v>47</v>
      </c>
      <c r="G429" t="s">
        <v>6</v>
      </c>
      <c r="H429" s="2">
        <v>45348</v>
      </c>
      <c r="I429" s="3">
        <v>315</v>
      </c>
      <c r="J429" s="4" t="str">
        <f>IF(Table1[[#This Row],[Purchase Amount]]&gt;0,"SUCCESSFUL","UNSUCCESSFUL")</f>
        <v>SUCCESSFUL</v>
      </c>
      <c r="K429" s="9">
        <f>Table1[[#This Row],[Purchase Amount]]*0.1</f>
        <v>31.5</v>
      </c>
      <c r="L429" s="5">
        <v>2024</v>
      </c>
      <c r="M429" s="5">
        <f>ROUNDUP(MONTH(Table1[[#This Row],[Date]])/3,0)</f>
        <v>1</v>
      </c>
      <c r="N429" s="5" t="str">
        <f>_xlfn.CONCAT(Table1[[#Headers],[YEAR]],"-","Q",M430)</f>
        <v>YEAR-Q1</v>
      </c>
    </row>
    <row r="430" spans="1:14" x14ac:dyDescent="0.3">
      <c r="A430" t="s">
        <v>781</v>
      </c>
      <c r="B430" t="s">
        <v>383</v>
      </c>
      <c r="C430" t="s">
        <v>384</v>
      </c>
      <c r="D430" t="s">
        <v>385</v>
      </c>
      <c r="E430" t="s">
        <v>18</v>
      </c>
      <c r="F430" t="s">
        <v>279</v>
      </c>
      <c r="G430" t="s">
        <v>6</v>
      </c>
      <c r="H430" s="2">
        <v>45349</v>
      </c>
      <c r="I430" s="3"/>
      <c r="J430" s="4" t="str">
        <f>IF(Table1[[#This Row],[Purchase Amount]]&gt;0,"SUCCESSFUL","UNSUCCESSFUL")</f>
        <v>UNSUCCESSFUL</v>
      </c>
      <c r="K430" s="9">
        <f>Table1[[#This Row],[Purchase Amount]]*0.1</f>
        <v>0</v>
      </c>
      <c r="L430" s="5">
        <v>2024</v>
      </c>
      <c r="M430" s="5">
        <f>ROUNDUP(MONTH(Table1[[#This Row],[Date]])/3,0)</f>
        <v>1</v>
      </c>
      <c r="N430" s="5" t="str">
        <f>_xlfn.CONCAT(Table1[[#Headers],[YEAR]],"-","Q",M431)</f>
        <v>YEAR-Q1</v>
      </c>
    </row>
    <row r="431" spans="1:14" x14ac:dyDescent="0.3">
      <c r="A431" t="s">
        <v>782</v>
      </c>
      <c r="B431" t="s">
        <v>318</v>
      </c>
      <c r="C431" t="s">
        <v>319</v>
      </c>
      <c r="D431" t="s">
        <v>320</v>
      </c>
      <c r="E431" t="s">
        <v>24</v>
      </c>
      <c r="F431" t="s">
        <v>541</v>
      </c>
      <c r="G431" t="s">
        <v>6</v>
      </c>
      <c r="H431" s="2">
        <v>45349</v>
      </c>
      <c r="I431" s="3"/>
      <c r="J431" s="4" t="str">
        <f>IF(Table1[[#This Row],[Purchase Amount]]&gt;0,"SUCCESSFUL","UNSUCCESSFUL")</f>
        <v>UNSUCCESSFUL</v>
      </c>
      <c r="K431" s="9">
        <f>Table1[[#This Row],[Purchase Amount]]*0.1</f>
        <v>0</v>
      </c>
      <c r="L431" s="5">
        <v>2024</v>
      </c>
      <c r="M431" s="5">
        <f>ROUNDUP(MONTH(Table1[[#This Row],[Date]])/3,0)</f>
        <v>1</v>
      </c>
      <c r="N431" s="5" t="str">
        <f>_xlfn.CONCAT(Table1[[#Headers],[YEAR]],"-","Q",M432)</f>
        <v>YEAR-Q1</v>
      </c>
    </row>
    <row r="432" spans="1:14" x14ac:dyDescent="0.3">
      <c r="A432" t="s">
        <v>783</v>
      </c>
      <c r="B432" t="s">
        <v>125</v>
      </c>
      <c r="C432" t="s">
        <v>126</v>
      </c>
      <c r="D432" t="s">
        <v>127</v>
      </c>
      <c r="E432" t="s">
        <v>4</v>
      </c>
      <c r="F432" t="s">
        <v>232</v>
      </c>
      <c r="G432" t="s">
        <v>13</v>
      </c>
      <c r="H432" s="2">
        <v>45349</v>
      </c>
      <c r="I432" s="3"/>
      <c r="J432" s="4" t="str">
        <f>IF(Table1[[#This Row],[Purchase Amount]]&gt;0,"SUCCESSFUL","UNSUCCESSFUL")</f>
        <v>UNSUCCESSFUL</v>
      </c>
      <c r="K432" s="9">
        <f>Table1[[#This Row],[Purchase Amount]]*0.1</f>
        <v>0</v>
      </c>
      <c r="L432" s="5">
        <v>2024</v>
      </c>
      <c r="M432" s="5">
        <f>ROUNDUP(MONTH(Table1[[#This Row],[Date]])/3,0)</f>
        <v>1</v>
      </c>
      <c r="N432" s="5" t="str">
        <f>_xlfn.CONCAT(Table1[[#Headers],[YEAR]],"-","Q",M433)</f>
        <v>YEAR-Q1</v>
      </c>
    </row>
    <row r="433" spans="1:14" x14ac:dyDescent="0.3">
      <c r="A433" t="s">
        <v>784</v>
      </c>
      <c r="B433" t="s">
        <v>390</v>
      </c>
      <c r="C433" t="s">
        <v>391</v>
      </c>
      <c r="D433" t="s">
        <v>392</v>
      </c>
      <c r="E433" t="s">
        <v>62</v>
      </c>
      <c r="F433" t="s">
        <v>297</v>
      </c>
      <c r="G433" t="s">
        <v>26</v>
      </c>
      <c r="H433" s="2">
        <v>45349</v>
      </c>
      <c r="I433" s="3">
        <v>65</v>
      </c>
      <c r="J433" s="4" t="str">
        <f>IF(Table1[[#This Row],[Purchase Amount]]&gt;0,"SUCCESSFUL","UNSUCCESSFUL")</f>
        <v>SUCCESSFUL</v>
      </c>
      <c r="K433" s="9">
        <f>Table1[[#This Row],[Purchase Amount]]*0.1</f>
        <v>6.5</v>
      </c>
      <c r="L433" s="5">
        <v>2024</v>
      </c>
      <c r="M433" s="5">
        <f>ROUNDUP(MONTH(Table1[[#This Row],[Date]])/3,0)</f>
        <v>1</v>
      </c>
      <c r="N433" s="5" t="str">
        <f>_xlfn.CONCAT(Table1[[#Headers],[YEAR]],"-","Q",M434)</f>
        <v>YEAR-Q1</v>
      </c>
    </row>
    <row r="434" spans="1:14" x14ac:dyDescent="0.3">
      <c r="A434" t="s">
        <v>785</v>
      </c>
      <c r="B434" t="s">
        <v>314</v>
      </c>
      <c r="C434" t="s">
        <v>315</v>
      </c>
      <c r="D434" t="s">
        <v>316</v>
      </c>
      <c r="E434" t="s">
        <v>41</v>
      </c>
      <c r="F434" t="s">
        <v>57</v>
      </c>
      <c r="G434" t="s">
        <v>26</v>
      </c>
      <c r="H434" s="2">
        <v>45349</v>
      </c>
      <c r="I434" s="3">
        <v>975</v>
      </c>
      <c r="J434" s="4" t="str">
        <f>IF(Table1[[#This Row],[Purchase Amount]]&gt;0,"SUCCESSFUL","UNSUCCESSFUL")</f>
        <v>SUCCESSFUL</v>
      </c>
      <c r="K434" s="9">
        <f>Table1[[#This Row],[Purchase Amount]]*0.1</f>
        <v>97.5</v>
      </c>
      <c r="L434" s="5">
        <v>2024</v>
      </c>
      <c r="M434" s="5">
        <f>ROUNDUP(MONTH(Table1[[#This Row],[Date]])/3,0)</f>
        <v>1</v>
      </c>
      <c r="N434" s="5" t="str">
        <f>_xlfn.CONCAT(Table1[[#Headers],[YEAR]],"-","Q",M435)</f>
        <v>YEAR-Q1</v>
      </c>
    </row>
    <row r="435" spans="1:14" x14ac:dyDescent="0.3">
      <c r="A435" t="s">
        <v>786</v>
      </c>
      <c r="B435" t="s">
        <v>28</v>
      </c>
      <c r="C435" t="s">
        <v>29</v>
      </c>
      <c r="D435" t="s">
        <v>30</v>
      </c>
      <c r="E435" t="s">
        <v>24</v>
      </c>
      <c r="F435" t="s">
        <v>322</v>
      </c>
      <c r="G435" t="s">
        <v>26</v>
      </c>
      <c r="H435" s="2">
        <v>45349</v>
      </c>
      <c r="I435" s="3">
        <v>370</v>
      </c>
      <c r="J435" s="4" t="str">
        <f>IF(Table1[[#This Row],[Purchase Amount]]&gt;0,"SUCCESSFUL","UNSUCCESSFUL")</f>
        <v>SUCCESSFUL</v>
      </c>
      <c r="K435" s="9">
        <f>Table1[[#This Row],[Purchase Amount]]*0.1</f>
        <v>37</v>
      </c>
      <c r="L435" s="5">
        <v>2024</v>
      </c>
      <c r="M435" s="5">
        <f>ROUNDUP(MONTH(Table1[[#This Row],[Date]])/3,0)</f>
        <v>1</v>
      </c>
      <c r="N435" s="5" t="str">
        <f>_xlfn.CONCAT(Table1[[#Headers],[YEAR]],"-","Q",M436)</f>
        <v>YEAR-Q1</v>
      </c>
    </row>
    <row r="436" spans="1:14" x14ac:dyDescent="0.3">
      <c r="A436" t="s">
        <v>787</v>
      </c>
      <c r="B436" t="s">
        <v>310</v>
      </c>
      <c r="C436" t="s">
        <v>311</v>
      </c>
      <c r="D436" t="s">
        <v>312</v>
      </c>
      <c r="E436" t="s">
        <v>135</v>
      </c>
      <c r="F436" t="s">
        <v>68</v>
      </c>
      <c r="G436" t="s">
        <v>6</v>
      </c>
      <c r="H436" s="2">
        <v>45349</v>
      </c>
      <c r="I436" s="3">
        <v>480</v>
      </c>
      <c r="J436" s="4" t="str">
        <f>IF(Table1[[#This Row],[Purchase Amount]]&gt;0,"SUCCESSFUL","UNSUCCESSFUL")</f>
        <v>SUCCESSFUL</v>
      </c>
      <c r="K436" s="9">
        <f>Table1[[#This Row],[Purchase Amount]]*0.1</f>
        <v>48</v>
      </c>
      <c r="L436" s="5">
        <v>2024</v>
      </c>
      <c r="M436" s="5">
        <f>ROUNDUP(MONTH(Table1[[#This Row],[Date]])/3,0)</f>
        <v>1</v>
      </c>
      <c r="N436" s="5" t="str">
        <f>_xlfn.CONCAT(Table1[[#Headers],[YEAR]],"-","Q",M437)</f>
        <v>YEAR-Q1</v>
      </c>
    </row>
    <row r="437" spans="1:14" x14ac:dyDescent="0.3">
      <c r="A437" t="s">
        <v>788</v>
      </c>
      <c r="B437" t="s">
        <v>262</v>
      </c>
      <c r="C437" t="s">
        <v>263</v>
      </c>
      <c r="D437" t="s">
        <v>264</v>
      </c>
      <c r="E437" t="s">
        <v>265</v>
      </c>
      <c r="F437" t="s">
        <v>31</v>
      </c>
      <c r="G437" t="s">
        <v>13</v>
      </c>
      <c r="H437" s="2">
        <v>45349</v>
      </c>
      <c r="I437" s="3">
        <v>180</v>
      </c>
      <c r="J437" s="4" t="str">
        <f>IF(Table1[[#This Row],[Purchase Amount]]&gt;0,"SUCCESSFUL","UNSUCCESSFUL")</f>
        <v>SUCCESSFUL</v>
      </c>
      <c r="K437" s="9">
        <f>Table1[[#This Row],[Purchase Amount]]*0.1</f>
        <v>18</v>
      </c>
      <c r="L437" s="5">
        <v>2024</v>
      </c>
      <c r="M437" s="5">
        <f>ROUNDUP(MONTH(Table1[[#This Row],[Date]])/3,0)</f>
        <v>1</v>
      </c>
      <c r="N437" s="5" t="str">
        <f>_xlfn.CONCAT(Table1[[#Headers],[YEAR]],"-","Q",M438)</f>
        <v>YEAR-Q1</v>
      </c>
    </row>
    <row r="438" spans="1:14" x14ac:dyDescent="0.3">
      <c r="A438" t="s">
        <v>789</v>
      </c>
      <c r="B438" t="s">
        <v>347</v>
      </c>
      <c r="C438" t="s">
        <v>348</v>
      </c>
      <c r="D438" t="s">
        <v>349</v>
      </c>
      <c r="E438" t="s">
        <v>18</v>
      </c>
      <c r="F438" t="s">
        <v>247</v>
      </c>
      <c r="G438" t="s">
        <v>26</v>
      </c>
      <c r="H438" s="2">
        <v>45350</v>
      </c>
      <c r="I438" s="3"/>
      <c r="J438" s="4" t="str">
        <f>IF(Table1[[#This Row],[Purchase Amount]]&gt;0,"SUCCESSFUL","UNSUCCESSFUL")</f>
        <v>UNSUCCESSFUL</v>
      </c>
      <c r="K438" s="9">
        <f>Table1[[#This Row],[Purchase Amount]]*0.1</f>
        <v>0</v>
      </c>
      <c r="L438" s="5">
        <v>2024</v>
      </c>
      <c r="M438" s="5">
        <f>ROUNDUP(MONTH(Table1[[#This Row],[Date]])/3,0)</f>
        <v>1</v>
      </c>
      <c r="N438" s="5" t="str">
        <f>_xlfn.CONCAT(Table1[[#Headers],[YEAR]],"-","Q",M439)</f>
        <v>YEAR-Q1</v>
      </c>
    </row>
    <row r="439" spans="1:14" x14ac:dyDescent="0.3">
      <c r="A439" t="s">
        <v>790</v>
      </c>
      <c r="B439" t="s">
        <v>281</v>
      </c>
      <c r="C439" t="s">
        <v>282</v>
      </c>
      <c r="D439" t="s">
        <v>283</v>
      </c>
      <c r="E439" t="s">
        <v>4</v>
      </c>
      <c r="F439" t="s">
        <v>403</v>
      </c>
      <c r="G439" t="s">
        <v>6</v>
      </c>
      <c r="H439" s="2">
        <v>45350</v>
      </c>
      <c r="I439" s="3"/>
      <c r="J439" s="4" t="str">
        <f>IF(Table1[[#This Row],[Purchase Amount]]&gt;0,"SUCCESSFUL","UNSUCCESSFUL")</f>
        <v>UNSUCCESSFUL</v>
      </c>
      <c r="K439" s="9">
        <f>Table1[[#This Row],[Purchase Amount]]*0.1</f>
        <v>0</v>
      </c>
      <c r="L439" s="5">
        <v>2024</v>
      </c>
      <c r="M439" s="5">
        <f>ROUNDUP(MONTH(Table1[[#This Row],[Date]])/3,0)</f>
        <v>1</v>
      </c>
      <c r="N439" s="5" t="str">
        <f>_xlfn.CONCAT(Table1[[#Headers],[YEAR]],"-","Q",M440)</f>
        <v>YEAR-Q1</v>
      </c>
    </row>
    <row r="440" spans="1:14" x14ac:dyDescent="0.3">
      <c r="A440" t="s">
        <v>791</v>
      </c>
      <c r="B440" t="s">
        <v>293</v>
      </c>
      <c r="C440" t="s">
        <v>294</v>
      </c>
      <c r="D440" t="s">
        <v>295</v>
      </c>
      <c r="E440" t="s">
        <v>41</v>
      </c>
      <c r="F440" t="s">
        <v>440</v>
      </c>
      <c r="G440" t="s">
        <v>6</v>
      </c>
      <c r="H440" s="2">
        <v>45350</v>
      </c>
      <c r="I440" s="3">
        <v>470</v>
      </c>
      <c r="J440" s="4" t="str">
        <f>IF(Table1[[#This Row],[Purchase Amount]]&gt;0,"SUCCESSFUL","UNSUCCESSFUL")</f>
        <v>SUCCESSFUL</v>
      </c>
      <c r="K440" s="9">
        <f>Table1[[#This Row],[Purchase Amount]]*0.1</f>
        <v>47</v>
      </c>
      <c r="L440" s="5">
        <v>2024</v>
      </c>
      <c r="M440" s="5">
        <f>ROUNDUP(MONTH(Table1[[#This Row],[Date]])/3,0)</f>
        <v>1</v>
      </c>
      <c r="N440" s="5" t="str">
        <f>_xlfn.CONCAT(Table1[[#Headers],[YEAR]],"-","Q",M441)</f>
        <v>YEAR-Q1</v>
      </c>
    </row>
    <row r="441" spans="1:14" x14ac:dyDescent="0.3">
      <c r="A441" t="s">
        <v>792</v>
      </c>
      <c r="B441" t="s">
        <v>314</v>
      </c>
      <c r="C441" t="s">
        <v>315</v>
      </c>
      <c r="D441" t="s">
        <v>316</v>
      </c>
      <c r="E441" t="s">
        <v>41</v>
      </c>
      <c r="F441" t="s">
        <v>151</v>
      </c>
      <c r="G441" t="s">
        <v>6</v>
      </c>
      <c r="H441" s="2">
        <v>45350</v>
      </c>
      <c r="I441" s="3">
        <v>1790</v>
      </c>
      <c r="J441" s="4" t="str">
        <f>IF(Table1[[#This Row],[Purchase Amount]]&gt;0,"SUCCESSFUL","UNSUCCESSFUL")</f>
        <v>SUCCESSFUL</v>
      </c>
      <c r="K441" s="9">
        <f>Table1[[#This Row],[Purchase Amount]]*0.1</f>
        <v>179</v>
      </c>
      <c r="L441" s="5">
        <v>2024</v>
      </c>
      <c r="M441" s="5">
        <f>ROUNDUP(MONTH(Table1[[#This Row],[Date]])/3,0)</f>
        <v>1</v>
      </c>
      <c r="N441" s="5" t="str">
        <f>_xlfn.CONCAT(Table1[[#Headers],[YEAR]],"-","Q",M442)</f>
        <v>YEAR-Q1</v>
      </c>
    </row>
    <row r="442" spans="1:14" x14ac:dyDescent="0.3">
      <c r="A442" t="s">
        <v>793</v>
      </c>
      <c r="B442" t="s">
        <v>203</v>
      </c>
      <c r="C442" t="s">
        <v>204</v>
      </c>
      <c r="D442" t="s">
        <v>205</v>
      </c>
      <c r="E442" t="s">
        <v>24</v>
      </c>
      <c r="F442" t="s">
        <v>151</v>
      </c>
      <c r="G442" t="s">
        <v>26</v>
      </c>
      <c r="H442" s="2">
        <v>45350</v>
      </c>
      <c r="I442" s="3">
        <v>80</v>
      </c>
      <c r="J442" s="4" t="str">
        <f>IF(Table1[[#This Row],[Purchase Amount]]&gt;0,"SUCCESSFUL","UNSUCCESSFUL")</f>
        <v>SUCCESSFUL</v>
      </c>
      <c r="K442" s="9">
        <f>Table1[[#This Row],[Purchase Amount]]*0.1</f>
        <v>8</v>
      </c>
      <c r="L442" s="5">
        <v>2024</v>
      </c>
      <c r="M442" s="5">
        <f>ROUNDUP(MONTH(Table1[[#This Row],[Date]])/3,0)</f>
        <v>1</v>
      </c>
      <c r="N442" s="5" t="str">
        <f>_xlfn.CONCAT(Table1[[#Headers],[YEAR]],"-","Q",M443)</f>
        <v>YEAR-Q1</v>
      </c>
    </row>
    <row r="443" spans="1:14" x14ac:dyDescent="0.3">
      <c r="A443" t="s">
        <v>794</v>
      </c>
      <c r="B443" t="s">
        <v>148</v>
      </c>
      <c r="C443" t="s">
        <v>149</v>
      </c>
      <c r="D443" t="s">
        <v>150</v>
      </c>
      <c r="E443" t="s">
        <v>135</v>
      </c>
      <c r="F443" t="s">
        <v>63</v>
      </c>
      <c r="G443" t="s">
        <v>6</v>
      </c>
      <c r="H443" s="2">
        <v>45350</v>
      </c>
      <c r="I443" s="3">
        <v>355</v>
      </c>
      <c r="J443" s="4" t="str">
        <f>IF(Table1[[#This Row],[Purchase Amount]]&gt;0,"SUCCESSFUL","UNSUCCESSFUL")</f>
        <v>SUCCESSFUL</v>
      </c>
      <c r="K443" s="9">
        <f>Table1[[#This Row],[Purchase Amount]]*0.1</f>
        <v>35.5</v>
      </c>
      <c r="L443" s="5">
        <v>2024</v>
      </c>
      <c r="M443" s="5">
        <f>ROUNDUP(MONTH(Table1[[#This Row],[Date]])/3,0)</f>
        <v>1</v>
      </c>
      <c r="N443" s="5" t="str">
        <f>_xlfn.CONCAT(Table1[[#Headers],[YEAR]],"-","Q",M444)</f>
        <v>YEAR-Q1</v>
      </c>
    </row>
    <row r="444" spans="1:14" x14ac:dyDescent="0.3">
      <c r="A444" t="s">
        <v>795</v>
      </c>
      <c r="B444" t="s">
        <v>249</v>
      </c>
      <c r="C444" t="s">
        <v>250</v>
      </c>
      <c r="D444" t="s">
        <v>251</v>
      </c>
      <c r="E444" t="s">
        <v>226</v>
      </c>
      <c r="F444" t="s">
        <v>185</v>
      </c>
      <c r="G444" t="s">
        <v>84</v>
      </c>
      <c r="H444" s="2">
        <v>45350</v>
      </c>
      <c r="I444" s="3">
        <v>1135</v>
      </c>
      <c r="J444" s="4" t="str">
        <f>IF(Table1[[#This Row],[Purchase Amount]]&gt;0,"SUCCESSFUL","UNSUCCESSFUL")</f>
        <v>SUCCESSFUL</v>
      </c>
      <c r="K444" s="9">
        <f>Table1[[#This Row],[Purchase Amount]]*0.1</f>
        <v>113.5</v>
      </c>
      <c r="L444" s="5">
        <v>2024</v>
      </c>
      <c r="M444" s="5">
        <f>ROUNDUP(MONTH(Table1[[#This Row],[Date]])/3,0)</f>
        <v>1</v>
      </c>
      <c r="N444" s="5" t="str">
        <f>_xlfn.CONCAT(Table1[[#Headers],[YEAR]],"-","Q",M445)</f>
        <v>YEAR-Q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26CC-216D-4DB6-802C-CF324E7C3624}">
  <dimension ref="A1:G9"/>
  <sheetViews>
    <sheetView zoomScale="63" workbookViewId="0">
      <selection activeCell="C2" sqref="C2 C4:C9 F4:F9"/>
    </sheetView>
  </sheetViews>
  <sheetFormatPr defaultRowHeight="14.4" x14ac:dyDescent="0.3"/>
  <cols>
    <col min="1" max="1" width="14.5546875" bestFit="1" customWidth="1"/>
    <col min="2" max="2" width="23.5546875" bestFit="1" customWidth="1"/>
    <col min="3" max="3" width="14" bestFit="1" customWidth="1"/>
    <col min="4" max="4" width="29" bestFit="1" customWidth="1"/>
    <col min="5" max="5" width="28.33203125" bestFit="1" customWidth="1"/>
    <col min="6" max="6" width="18.77734375" bestFit="1" customWidth="1"/>
    <col min="7" max="7" width="33.77734375" bestFit="1" customWidth="1"/>
    <col min="8" max="8" width="26.33203125" bestFit="1" customWidth="1"/>
    <col min="9" max="9" width="17.6640625" bestFit="1" customWidth="1"/>
    <col min="10" max="10" width="88.5546875" bestFit="1" customWidth="1"/>
  </cols>
  <sheetData>
    <row r="1" spans="1:7" x14ac:dyDescent="0.3">
      <c r="B1" s="10" t="s">
        <v>811</v>
      </c>
    </row>
    <row r="2" spans="1:7" x14ac:dyDescent="0.3">
      <c r="B2" t="s">
        <v>810</v>
      </c>
      <c r="C2" t="s">
        <v>815</v>
      </c>
      <c r="D2" t="s">
        <v>819</v>
      </c>
      <c r="E2" t="s">
        <v>816</v>
      </c>
      <c r="F2" t="s">
        <v>817</v>
      </c>
      <c r="G2" t="s">
        <v>820</v>
      </c>
    </row>
    <row r="3" spans="1:7" x14ac:dyDescent="0.3">
      <c r="A3" s="10" t="s">
        <v>806</v>
      </c>
      <c r="B3" t="s">
        <v>818</v>
      </c>
      <c r="C3" t="s">
        <v>818</v>
      </c>
      <c r="D3" t="s">
        <v>818</v>
      </c>
    </row>
    <row r="4" spans="1:7" x14ac:dyDescent="0.3">
      <c r="A4" s="11" t="s">
        <v>808</v>
      </c>
      <c r="B4" s="13">
        <v>83605</v>
      </c>
      <c r="C4">
        <v>8360.5</v>
      </c>
      <c r="D4">
        <v>119</v>
      </c>
      <c r="E4" s="13">
        <v>83605</v>
      </c>
      <c r="F4">
        <v>8360.5</v>
      </c>
      <c r="G4">
        <v>119</v>
      </c>
    </row>
    <row r="5" spans="1:7" x14ac:dyDescent="0.3">
      <c r="A5" s="12" t="s">
        <v>814</v>
      </c>
      <c r="B5" s="13">
        <v>83605</v>
      </c>
      <c r="C5">
        <v>8360.5</v>
      </c>
      <c r="D5">
        <v>119</v>
      </c>
      <c r="E5" s="13">
        <v>83605</v>
      </c>
      <c r="F5">
        <v>8360.5</v>
      </c>
      <c r="G5">
        <v>119</v>
      </c>
    </row>
    <row r="6" spans="1:7" x14ac:dyDescent="0.3">
      <c r="A6" s="11" t="s">
        <v>809</v>
      </c>
      <c r="B6" s="13">
        <v>129945</v>
      </c>
      <c r="C6">
        <v>12994.5</v>
      </c>
      <c r="D6">
        <v>207</v>
      </c>
      <c r="E6" s="13">
        <v>129945</v>
      </c>
      <c r="F6">
        <v>12994.5</v>
      </c>
      <c r="G6">
        <v>207</v>
      </c>
    </row>
    <row r="7" spans="1:7" x14ac:dyDescent="0.3">
      <c r="A7" s="12" t="s">
        <v>812</v>
      </c>
      <c r="B7" s="13">
        <v>71675</v>
      </c>
      <c r="C7">
        <v>7167.5</v>
      </c>
      <c r="D7">
        <v>108</v>
      </c>
      <c r="E7" s="13">
        <v>71675</v>
      </c>
      <c r="F7">
        <v>7167.5</v>
      </c>
      <c r="G7">
        <v>108</v>
      </c>
    </row>
    <row r="8" spans="1:7" x14ac:dyDescent="0.3">
      <c r="A8" s="12" t="s">
        <v>813</v>
      </c>
      <c r="B8" s="13">
        <v>58270</v>
      </c>
      <c r="C8">
        <v>5827</v>
      </c>
      <c r="D8">
        <v>99</v>
      </c>
      <c r="E8" s="13">
        <v>58270</v>
      </c>
      <c r="F8">
        <v>5827</v>
      </c>
      <c r="G8">
        <v>99</v>
      </c>
    </row>
    <row r="9" spans="1:7" x14ac:dyDescent="0.3">
      <c r="A9" s="11" t="s">
        <v>807</v>
      </c>
      <c r="B9" s="13">
        <v>213550</v>
      </c>
      <c r="C9">
        <v>21355</v>
      </c>
      <c r="D9">
        <v>326</v>
      </c>
      <c r="E9" s="13">
        <v>213550</v>
      </c>
      <c r="F9">
        <v>21355</v>
      </c>
      <c r="G9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9834-DD8C-49CA-B034-4F1D349DB0D5}">
  <dimension ref="B3:D14"/>
  <sheetViews>
    <sheetView zoomScaleNormal="100" workbookViewId="0">
      <selection activeCell="C14" sqref="C14"/>
    </sheetView>
  </sheetViews>
  <sheetFormatPr defaultRowHeight="14.4" x14ac:dyDescent="0.3"/>
  <cols>
    <col min="2" max="2" width="18.109375" bestFit="1" customWidth="1"/>
    <col min="3" max="3" width="21.77734375" bestFit="1" customWidth="1"/>
    <col min="4" max="4" width="13.109375" bestFit="1" customWidth="1"/>
    <col min="5" max="445" width="7.6640625" bestFit="1" customWidth="1"/>
    <col min="446" max="446" width="10.5546875" bestFit="1" customWidth="1"/>
  </cols>
  <sheetData>
    <row r="3" spans="2:4" x14ac:dyDescent="0.3">
      <c r="B3" s="10" t="s">
        <v>806</v>
      </c>
      <c r="C3" t="s">
        <v>810</v>
      </c>
      <c r="D3" t="s">
        <v>827</v>
      </c>
    </row>
    <row r="4" spans="2:4" x14ac:dyDescent="0.3">
      <c r="B4" s="11" t="s">
        <v>63</v>
      </c>
      <c r="C4">
        <v>12110</v>
      </c>
      <c r="D4">
        <v>18</v>
      </c>
    </row>
    <row r="5" spans="2:4" x14ac:dyDescent="0.3">
      <c r="B5" s="11" t="s">
        <v>25</v>
      </c>
      <c r="C5">
        <v>10465</v>
      </c>
      <c r="D5">
        <v>17</v>
      </c>
    </row>
    <row r="6" spans="2:4" x14ac:dyDescent="0.3">
      <c r="B6" s="11" t="s">
        <v>83</v>
      </c>
      <c r="C6">
        <v>7930</v>
      </c>
      <c r="D6">
        <v>12</v>
      </c>
    </row>
    <row r="7" spans="2:4" x14ac:dyDescent="0.3">
      <c r="B7" s="11" t="s">
        <v>151</v>
      </c>
      <c r="C7">
        <v>7505</v>
      </c>
      <c r="D7">
        <v>13</v>
      </c>
    </row>
    <row r="8" spans="2:4" x14ac:dyDescent="0.3">
      <c r="B8" s="11" t="s">
        <v>47</v>
      </c>
      <c r="C8">
        <v>7390</v>
      </c>
      <c r="D8">
        <v>16</v>
      </c>
    </row>
    <row r="9" spans="2:4" x14ac:dyDescent="0.3">
      <c r="B9" s="11" t="s">
        <v>185</v>
      </c>
      <c r="C9">
        <v>7310</v>
      </c>
      <c r="D9">
        <v>16</v>
      </c>
    </row>
    <row r="10" spans="2:4" x14ac:dyDescent="0.3">
      <c r="B10" s="11" t="s">
        <v>279</v>
      </c>
      <c r="C10">
        <v>7295</v>
      </c>
      <c r="D10">
        <v>16</v>
      </c>
    </row>
    <row r="11" spans="2:4" x14ac:dyDescent="0.3">
      <c r="B11" s="11" t="s">
        <v>96</v>
      </c>
      <c r="C11">
        <v>6940</v>
      </c>
      <c r="D11">
        <v>12</v>
      </c>
    </row>
    <row r="12" spans="2:4" x14ac:dyDescent="0.3">
      <c r="B12" s="11" t="s">
        <v>221</v>
      </c>
      <c r="C12">
        <v>6800</v>
      </c>
      <c r="D12">
        <v>9</v>
      </c>
    </row>
    <row r="13" spans="2:4" x14ac:dyDescent="0.3">
      <c r="B13" s="11" t="s">
        <v>122</v>
      </c>
      <c r="C13">
        <v>6240</v>
      </c>
      <c r="D13">
        <v>12</v>
      </c>
    </row>
    <row r="14" spans="2:4" x14ac:dyDescent="0.3">
      <c r="B14" s="11" t="s">
        <v>807</v>
      </c>
      <c r="C14">
        <v>79985</v>
      </c>
      <c r="D14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E559-0A09-472A-A6B4-A9A7D682C369}">
  <dimension ref="B2:D17"/>
  <sheetViews>
    <sheetView workbookViewId="0">
      <selection activeCell="D13" sqref="D13"/>
    </sheetView>
  </sheetViews>
  <sheetFormatPr defaultRowHeight="14.4" x14ac:dyDescent="0.3"/>
  <cols>
    <col min="2" max="2" width="18" bestFit="1" customWidth="1"/>
    <col min="3" max="3" width="13.109375" bestFit="1" customWidth="1"/>
    <col min="4" max="4" width="21.77734375" bestFit="1" customWidth="1"/>
  </cols>
  <sheetData>
    <row r="2" spans="2:4" x14ac:dyDescent="0.3">
      <c r="B2" s="10" t="s">
        <v>806</v>
      </c>
      <c r="C2" t="s">
        <v>815</v>
      </c>
      <c r="D2" t="s">
        <v>810</v>
      </c>
    </row>
    <row r="3" spans="2:4" x14ac:dyDescent="0.3">
      <c r="B3" s="11" t="s">
        <v>89</v>
      </c>
      <c r="C3">
        <v>1473</v>
      </c>
      <c r="D3">
        <v>14730</v>
      </c>
    </row>
    <row r="4" spans="2:4" x14ac:dyDescent="0.3">
      <c r="B4" s="11" t="s">
        <v>163</v>
      </c>
      <c r="C4">
        <v>161</v>
      </c>
      <c r="D4">
        <v>1610</v>
      </c>
    </row>
    <row r="5" spans="2:4" x14ac:dyDescent="0.3">
      <c r="B5" s="11" t="s">
        <v>11</v>
      </c>
      <c r="C5">
        <v>2404</v>
      </c>
      <c r="D5">
        <v>24040</v>
      </c>
    </row>
    <row r="6" spans="2:4" x14ac:dyDescent="0.3">
      <c r="B6" s="11" t="s">
        <v>101</v>
      </c>
      <c r="C6">
        <v>1170.5</v>
      </c>
      <c r="D6">
        <v>11705</v>
      </c>
    </row>
    <row r="7" spans="2:4" x14ac:dyDescent="0.3">
      <c r="B7" s="11" t="s">
        <v>24</v>
      </c>
      <c r="C7">
        <v>2609</v>
      </c>
      <c r="D7">
        <v>26090</v>
      </c>
    </row>
    <row r="8" spans="2:4" x14ac:dyDescent="0.3">
      <c r="B8" s="11" t="s">
        <v>82</v>
      </c>
      <c r="C8">
        <v>690.5</v>
      </c>
      <c r="D8">
        <v>6905</v>
      </c>
    </row>
    <row r="9" spans="2:4" x14ac:dyDescent="0.3">
      <c r="B9" s="11" t="s">
        <v>135</v>
      </c>
      <c r="C9">
        <v>790</v>
      </c>
      <c r="D9">
        <v>7900</v>
      </c>
    </row>
    <row r="10" spans="2:4" x14ac:dyDescent="0.3">
      <c r="B10" s="11" t="s">
        <v>4</v>
      </c>
      <c r="C10">
        <v>3470.5</v>
      </c>
      <c r="D10">
        <v>34705</v>
      </c>
    </row>
    <row r="11" spans="2:4" x14ac:dyDescent="0.3">
      <c r="B11" s="11" t="s">
        <v>210</v>
      </c>
      <c r="C11">
        <v>180</v>
      </c>
      <c r="D11">
        <v>1800</v>
      </c>
    </row>
    <row r="12" spans="2:4" x14ac:dyDescent="0.3">
      <c r="B12" s="11" t="s">
        <v>41</v>
      </c>
      <c r="C12">
        <v>3522.5</v>
      </c>
      <c r="D12">
        <v>35225</v>
      </c>
    </row>
    <row r="13" spans="2:4" x14ac:dyDescent="0.3">
      <c r="B13" s="11" t="s">
        <v>18</v>
      </c>
      <c r="C13">
        <v>2060</v>
      </c>
      <c r="D13">
        <v>20600</v>
      </c>
    </row>
    <row r="14" spans="2:4" x14ac:dyDescent="0.3">
      <c r="B14" s="11" t="s">
        <v>226</v>
      </c>
      <c r="C14">
        <v>466.5</v>
      </c>
      <c r="D14">
        <v>4665</v>
      </c>
    </row>
    <row r="15" spans="2:4" x14ac:dyDescent="0.3">
      <c r="B15" s="11" t="s">
        <v>62</v>
      </c>
      <c r="C15">
        <v>1616.5</v>
      </c>
      <c r="D15">
        <v>16165</v>
      </c>
    </row>
    <row r="16" spans="2:4" x14ac:dyDescent="0.3">
      <c r="B16" s="11" t="s">
        <v>265</v>
      </c>
      <c r="C16">
        <v>741</v>
      </c>
      <c r="D16">
        <v>7410</v>
      </c>
    </row>
    <row r="17" spans="2:4" x14ac:dyDescent="0.3">
      <c r="B17" s="11" t="s">
        <v>807</v>
      </c>
      <c r="C17">
        <v>21355</v>
      </c>
      <c r="D17">
        <v>213550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6382-233A-4FA6-A3DE-C41B7BB9E158}">
  <dimension ref="B3:F16"/>
  <sheetViews>
    <sheetView zoomScale="72" workbookViewId="0">
      <selection activeCell="E11" sqref="E11"/>
    </sheetView>
  </sheetViews>
  <sheetFormatPr defaultRowHeight="14.4" x14ac:dyDescent="0.3"/>
  <cols>
    <col min="2" max="2" width="13.5546875" bestFit="1" customWidth="1"/>
    <col min="3" max="3" width="21.88671875" bestFit="1" customWidth="1"/>
    <col min="4" max="4" width="13.5546875" bestFit="1" customWidth="1"/>
    <col min="5" max="5" width="26.5546875" bestFit="1" customWidth="1"/>
    <col min="6" max="6" width="18.21875" bestFit="1" customWidth="1"/>
    <col min="7" max="7" width="21.77734375" bestFit="1" customWidth="1"/>
    <col min="8" max="8" width="13.109375" bestFit="1" customWidth="1"/>
    <col min="9" max="9" width="21.77734375" bestFit="1" customWidth="1"/>
    <col min="10" max="10" width="13.109375" bestFit="1" customWidth="1"/>
    <col min="11" max="11" width="26.33203125" bestFit="1" customWidth="1"/>
    <col min="12" max="12" width="17.6640625" bestFit="1" customWidth="1"/>
    <col min="13" max="13" width="29.21875" bestFit="1" customWidth="1"/>
    <col min="14" max="14" width="20.5546875" bestFit="1" customWidth="1"/>
    <col min="15" max="15" width="21.77734375" bestFit="1" customWidth="1"/>
    <col min="16" max="16" width="13.109375" bestFit="1" customWidth="1"/>
    <col min="17" max="17" width="29.109375" bestFit="1" customWidth="1"/>
    <col min="18" max="18" width="20.44140625" bestFit="1" customWidth="1"/>
    <col min="19" max="19" width="26.33203125" bestFit="1" customWidth="1"/>
    <col min="20" max="20" width="17.6640625" bestFit="1" customWidth="1"/>
  </cols>
  <sheetData>
    <row r="3" spans="2:6" x14ac:dyDescent="0.3">
      <c r="C3" s="10" t="s">
        <v>811</v>
      </c>
    </row>
    <row r="4" spans="2:6" x14ac:dyDescent="0.3">
      <c r="C4" t="s">
        <v>810</v>
      </c>
      <c r="D4" t="s">
        <v>827</v>
      </c>
      <c r="E4" t="s">
        <v>816</v>
      </c>
      <c r="F4" t="s">
        <v>828</v>
      </c>
    </row>
    <row r="5" spans="2:6" x14ac:dyDescent="0.3">
      <c r="B5" s="10" t="s">
        <v>806</v>
      </c>
      <c r="C5" t="s">
        <v>818</v>
      </c>
      <c r="D5" t="s">
        <v>818</v>
      </c>
    </row>
    <row r="6" spans="2:6" x14ac:dyDescent="0.3">
      <c r="B6" s="11" t="s">
        <v>808</v>
      </c>
    </row>
    <row r="7" spans="2:6" x14ac:dyDescent="0.3">
      <c r="B7" s="12" t="s">
        <v>13</v>
      </c>
      <c r="C7">
        <v>20855</v>
      </c>
      <c r="D7">
        <v>34</v>
      </c>
      <c r="E7">
        <v>20855</v>
      </c>
      <c r="F7">
        <v>34</v>
      </c>
    </row>
    <row r="8" spans="2:6" x14ac:dyDescent="0.3">
      <c r="B8" s="12" t="s">
        <v>26</v>
      </c>
      <c r="C8">
        <v>23825</v>
      </c>
      <c r="D8">
        <v>27</v>
      </c>
      <c r="E8">
        <v>23825</v>
      </c>
      <c r="F8">
        <v>27</v>
      </c>
    </row>
    <row r="9" spans="2:6" x14ac:dyDescent="0.3">
      <c r="B9" s="12" t="s">
        <v>84</v>
      </c>
      <c r="C9">
        <v>4625</v>
      </c>
      <c r="D9">
        <v>5</v>
      </c>
      <c r="E9">
        <v>4625</v>
      </c>
      <c r="F9">
        <v>5</v>
      </c>
    </row>
    <row r="10" spans="2:6" x14ac:dyDescent="0.3">
      <c r="B10" s="12" t="s">
        <v>6</v>
      </c>
      <c r="C10">
        <v>34300</v>
      </c>
      <c r="D10">
        <v>53</v>
      </c>
      <c r="E10">
        <v>34300</v>
      </c>
      <c r="F10">
        <v>53</v>
      </c>
    </row>
    <row r="11" spans="2:6" x14ac:dyDescent="0.3">
      <c r="B11" s="11" t="s">
        <v>809</v>
      </c>
    </row>
    <row r="12" spans="2:6" x14ac:dyDescent="0.3">
      <c r="B12" s="12" t="s">
        <v>13</v>
      </c>
      <c r="C12">
        <v>40980</v>
      </c>
      <c r="D12">
        <v>62</v>
      </c>
      <c r="E12">
        <v>40980</v>
      </c>
      <c r="F12">
        <v>62</v>
      </c>
    </row>
    <row r="13" spans="2:6" x14ac:dyDescent="0.3">
      <c r="B13" s="12" t="s">
        <v>26</v>
      </c>
      <c r="C13">
        <v>32245</v>
      </c>
      <c r="D13">
        <v>53</v>
      </c>
      <c r="E13">
        <v>32245</v>
      </c>
      <c r="F13">
        <v>53</v>
      </c>
    </row>
    <row r="14" spans="2:6" x14ac:dyDescent="0.3">
      <c r="B14" s="12" t="s">
        <v>84</v>
      </c>
      <c r="C14">
        <v>9950</v>
      </c>
      <c r="D14">
        <v>14</v>
      </c>
      <c r="E14">
        <v>9950</v>
      </c>
      <c r="F14">
        <v>14</v>
      </c>
    </row>
    <row r="15" spans="2:6" x14ac:dyDescent="0.3">
      <c r="B15" s="12" t="s">
        <v>6</v>
      </c>
      <c r="C15">
        <v>46770</v>
      </c>
      <c r="D15">
        <v>78</v>
      </c>
      <c r="E15">
        <v>46770</v>
      </c>
      <c r="F15">
        <v>78</v>
      </c>
    </row>
    <row r="16" spans="2:6" x14ac:dyDescent="0.3">
      <c r="B16" s="11" t="s">
        <v>807</v>
      </c>
      <c r="C16">
        <v>213550</v>
      </c>
      <c r="D16">
        <v>326</v>
      </c>
      <c r="E16">
        <v>213550</v>
      </c>
      <c r="F16">
        <v>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F556-C400-4DFC-A618-F03D476248D1}">
  <dimension ref="A1:S7"/>
  <sheetViews>
    <sheetView zoomScale="111" zoomScaleNormal="100" workbookViewId="0">
      <selection activeCell="P8" sqref="P8"/>
    </sheetView>
  </sheetViews>
  <sheetFormatPr defaultRowHeight="14.4" x14ac:dyDescent="0.3"/>
  <cols>
    <col min="1" max="1" width="12.33203125" bestFit="1" customWidth="1"/>
    <col min="2" max="2" width="14.21875" bestFit="1" customWidth="1"/>
    <col min="3" max="3" width="29.21875" bestFit="1" customWidth="1"/>
    <col min="4" max="4" width="13.6640625" bestFit="1" customWidth="1"/>
    <col min="5" max="5" width="14" bestFit="1" customWidth="1"/>
    <col min="6" max="6" width="13.77734375" bestFit="1" customWidth="1"/>
    <col min="7" max="7" width="16.6640625" bestFit="1" customWidth="1"/>
    <col min="8" max="8" width="14.21875" bestFit="1" customWidth="1"/>
    <col min="15" max="15" width="11.5546875" bestFit="1" customWidth="1"/>
  </cols>
  <sheetData>
    <row r="1" spans="1:19" x14ac:dyDescent="0.3">
      <c r="A1" t="s">
        <v>797</v>
      </c>
      <c r="B1" t="s">
        <v>798</v>
      </c>
      <c r="C1" t="s">
        <v>799</v>
      </c>
      <c r="D1" t="s">
        <v>800</v>
      </c>
      <c r="E1" t="s">
        <v>830</v>
      </c>
      <c r="F1" t="s">
        <v>831</v>
      </c>
      <c r="G1" t="s">
        <v>832</v>
      </c>
      <c r="H1" t="s">
        <v>829</v>
      </c>
    </row>
    <row r="2" spans="1:19" x14ac:dyDescent="0.3">
      <c r="A2" t="s">
        <v>837</v>
      </c>
      <c r="B2" t="str">
        <f>_xlfn.XLOOKUP(Table4[[#This Row],[Email]],Sheet1!D:D,Sheet1!C:C)</f>
        <v>Kothari</v>
      </c>
      <c r="C2" t="str">
        <f>VLOOKUP(Table4[[#This Row],[First Name]],Sheet1!B:D,3,0)</f>
        <v>lkothari@blogtalkradio.com</v>
      </c>
      <c r="D2" t="str">
        <f>VLOOKUP(Table4[[#This Row],[First Name]],Sheet1!B:E,4,0)</f>
        <v>Office Assistant</v>
      </c>
      <c r="E2">
        <f>SUMIFS(Sheet1!I:I,Sheet1!B:B,Table4[[#This Row],[First Name]])</f>
        <v>3810</v>
      </c>
      <c r="F2">
        <f>COUNTIFS(Sheet1!B:B,Table4[[#This Row],[First Name]],Sheet1!J:J,"SUCCESSFUL")</f>
        <v>5</v>
      </c>
      <c r="G2">
        <f>COUNTIFS(Sheet1!B:B,Table4[[#This Row],[First Name]])</f>
        <v>9</v>
      </c>
      <c r="O2" s="14" t="s">
        <v>844</v>
      </c>
      <c r="P2" s="14" t="s">
        <v>839</v>
      </c>
      <c r="Q2" s="14"/>
      <c r="R2" s="14"/>
      <c r="S2" s="14"/>
    </row>
    <row r="3" spans="1:19" x14ac:dyDescent="0.3">
      <c r="A3" t="s">
        <v>834</v>
      </c>
      <c r="B3" t="str">
        <f>_xlfn.XLOOKUP(Table4[[#This Row],[Email]],Sheet1!D:D,Sheet1!C:C)</f>
        <v>Katte</v>
      </c>
      <c r="C3" t="str">
        <f>VLOOKUP(Table4[[#This Row],[First Name]],Sheet1!B:D,3,0)</f>
        <v>skatte@flavors.me</v>
      </c>
      <c r="D3" t="str">
        <f>VLOOKUP(Table4[[#This Row],[First Name]],Sheet1!B:E,4,0)</f>
        <v>Sales</v>
      </c>
      <c r="E3">
        <f>SUMIFS(Sheet1!I:I,Sheet1!B:B,Table4[[#This Row],[First Name]])</f>
        <v>2765</v>
      </c>
      <c r="F3">
        <f>COUNTIFS(Sheet1!B:B,Table4[[#This Row],[First Name]],Sheet1!J:J,"SUCCESSFUL")</f>
        <v>5</v>
      </c>
      <c r="G3">
        <f>COUNTIFS(Sheet1!B:B,Table4[[#This Row],[First Name]])</f>
        <v>9</v>
      </c>
      <c r="O3" s="14" t="s">
        <v>799</v>
      </c>
      <c r="P3" s="14" t="s">
        <v>840</v>
      </c>
      <c r="Q3" s="14"/>
      <c r="R3" s="14"/>
      <c r="S3" s="14"/>
    </row>
    <row r="4" spans="1:19" x14ac:dyDescent="0.3">
      <c r="A4" t="s">
        <v>835</v>
      </c>
      <c r="B4" t="str">
        <f>_xlfn.XLOOKUP(Table4[[#This Row],[Email]],Sheet1!D:D,Sheet1!C:C)</f>
        <v>Pals</v>
      </c>
      <c r="C4" t="str">
        <f>VLOOKUP(Table4[[#This Row],[First Name]],Sheet1!B:D,3,0)</f>
        <v>bpals@theatlantic.com</v>
      </c>
      <c r="D4" t="str">
        <f>VLOOKUP(Table4[[#This Row],[First Name]],Sheet1!B:E,4,0)</f>
        <v>Professor</v>
      </c>
      <c r="E4">
        <f>SUMIFS(Sheet1!I:I,Sheet1!B:B,Table4[[#This Row],[First Name]])</f>
        <v>4540</v>
      </c>
      <c r="F4">
        <f>COUNTIFS(Sheet1!B:B,Table4[[#This Row],[First Name]],Sheet1!J:J,"SUCCESSFUL")</f>
        <v>7</v>
      </c>
      <c r="G4">
        <f>COUNTIFS(Sheet1!B:B,Table4[[#This Row],[First Name]])</f>
        <v>7</v>
      </c>
      <c r="O4" s="14" t="s">
        <v>845</v>
      </c>
      <c r="P4" s="14" t="s">
        <v>841</v>
      </c>
      <c r="Q4" s="14"/>
      <c r="R4" s="14"/>
      <c r="S4" s="14"/>
    </row>
    <row r="5" spans="1:19" x14ac:dyDescent="0.3">
      <c r="A5" t="s">
        <v>836</v>
      </c>
      <c r="B5" t="str">
        <f>_xlfn.XLOOKUP(Table4[[#This Row],[Email]],Sheet1!D:D,Sheet1!C:C)</f>
        <v>Malladi</v>
      </c>
      <c r="C5" t="str">
        <f>VLOOKUP(Table4[[#This Row],[First Name]],Sheet1!B:D,3,0)</f>
        <v>smalladi@gmpg.org</v>
      </c>
      <c r="D5" t="str">
        <f>VLOOKUP(Table4[[#This Row],[First Name]],Sheet1!B:E,4,0)</f>
        <v>Engineer</v>
      </c>
      <c r="E5">
        <f>SUMIFS(Sheet1!I:I,Sheet1!B:B,Table4[[#This Row],[First Name]])</f>
        <v>2155</v>
      </c>
      <c r="F5">
        <f>COUNTIFS(Sheet1!B:B,Table4[[#This Row],[First Name]],Sheet1!J:J,"SUCCESSFUL")</f>
        <v>4</v>
      </c>
      <c r="G5">
        <f>COUNTIFS(Sheet1!B:B,Table4[[#This Row],[First Name]])</f>
        <v>7</v>
      </c>
      <c r="O5" s="14" t="s">
        <v>830</v>
      </c>
      <c r="P5" s="14" t="s">
        <v>842</v>
      </c>
      <c r="Q5" s="14"/>
      <c r="R5" s="14"/>
      <c r="S5" s="14"/>
    </row>
    <row r="6" spans="1:19" x14ac:dyDescent="0.3">
      <c r="A6" t="s">
        <v>833</v>
      </c>
      <c r="B6" t="str">
        <f>_xlfn.XLOOKUP(Table4[[#This Row],[Email]],Sheet1!D:D,Sheet1!C:C)</f>
        <v>Prashanta Vibha</v>
      </c>
      <c r="C6" t="str">
        <f>VLOOKUP(Table4[[#This Row],[First Name]],Sheet1!B:D,3,0)</f>
        <v>kprashanta.vibha6@samsung.com</v>
      </c>
      <c r="D6" t="str">
        <f>VLOOKUP(Table4[[#This Row],[First Name]],Sheet1!B:E,4,0)</f>
        <v>Office Assistant</v>
      </c>
      <c r="E6">
        <f>SUMIFS(Sheet1!I:I,Sheet1!B:B,Table4[[#This Row],[First Name]])</f>
        <v>2300</v>
      </c>
      <c r="F6">
        <f>COUNTIFS(Sheet1!B:B,Table4[[#This Row],[First Name]],Sheet1!J:J,"SUCCESSFUL")</f>
        <v>5</v>
      </c>
      <c r="G6">
        <f>COUNTIFS(Sheet1!B:B,Table4[[#This Row],[First Name]])</f>
        <v>5</v>
      </c>
      <c r="O6" s="14" t="s">
        <v>846</v>
      </c>
      <c r="P6" s="14" t="s">
        <v>843</v>
      </c>
      <c r="Q6" s="14"/>
      <c r="R6" s="14"/>
      <c r="S6" s="14"/>
    </row>
    <row r="7" spans="1:19" x14ac:dyDescent="0.3">
      <c r="A7" t="s">
        <v>838</v>
      </c>
      <c r="B7" t="str">
        <f>_xlfn.XLOOKUP(Table4[[#This Row],[Email]],Sheet1!D:D,Sheet1!C:C)</f>
        <v>Varada Sumedh</v>
      </c>
      <c r="C7" t="str">
        <f>VLOOKUP(Table4[[#This Row],[First Name]],Sheet1!B:D,3,0)</f>
        <v>ivarada.sumedh@stumbleupon.com</v>
      </c>
      <c r="D7" t="str">
        <f>VLOOKUP(Table4[[#This Row],[First Name]],Sheet1!B:E,4,0)</f>
        <v>Analyst</v>
      </c>
      <c r="E7">
        <f>SUMIFS(Sheet1!I:I,Sheet1!B:B,Table4[[#This Row],[First Name]])</f>
        <v>1335</v>
      </c>
      <c r="F7">
        <f>COUNTIFS(Sheet1!B:B,Table4[[#This Row],[First Name]],Sheet1!J:J,"SUCCESSFUL")</f>
        <v>4</v>
      </c>
      <c r="G7">
        <f>COUNTIFS(Sheet1!B:B,Table4[[#This Row],[First Name]])</f>
        <v>4</v>
      </c>
      <c r="O7" s="14" t="s">
        <v>847</v>
      </c>
      <c r="P7" s="14" t="s">
        <v>843</v>
      </c>
      <c r="Q7" s="14"/>
      <c r="R7" s="14"/>
      <c r="S7" s="1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619A-2019-4F80-9875-54BA63191D00}">
  <dimension ref="B2:G8"/>
  <sheetViews>
    <sheetView workbookViewId="0">
      <selection activeCell="F5" sqref="F5"/>
    </sheetView>
  </sheetViews>
  <sheetFormatPr defaultRowHeight="14.4" x14ac:dyDescent="0.3"/>
  <cols>
    <col min="2" max="2" width="21.77734375" bestFit="1" customWidth="1"/>
    <col min="3" max="3" width="15.5546875" bestFit="1" customWidth="1"/>
    <col min="4" max="4" width="7.109375" bestFit="1" customWidth="1"/>
    <col min="5" max="5" width="8" bestFit="1" customWidth="1"/>
    <col min="6" max="6" width="7.88671875" bestFit="1" customWidth="1"/>
    <col min="7" max="7" width="10.5546875" bestFit="1" customWidth="1"/>
    <col min="8" max="8" width="18.88671875" bestFit="1" customWidth="1"/>
    <col min="9" max="9" width="13.109375" bestFit="1" customWidth="1"/>
    <col min="10" max="10" width="22.88671875" bestFit="1" customWidth="1"/>
    <col min="11" max="11" width="18" bestFit="1" customWidth="1"/>
    <col min="12" max="12" width="24.109375" bestFit="1" customWidth="1"/>
    <col min="13" max="13" width="21.109375" bestFit="1" customWidth="1"/>
    <col min="14" max="14" width="23.44140625" bestFit="1" customWidth="1"/>
    <col min="15" max="15" width="22" bestFit="1" customWidth="1"/>
    <col min="16" max="16" width="18.6640625" bestFit="1" customWidth="1"/>
    <col min="17" max="17" width="18.77734375" bestFit="1" customWidth="1"/>
    <col min="18" max="18" width="18.5546875" bestFit="1" customWidth="1"/>
    <col min="19" max="19" width="20.44140625" bestFit="1" customWidth="1"/>
    <col min="20" max="20" width="18.77734375" bestFit="1" customWidth="1"/>
    <col min="21" max="21" width="16.6640625" bestFit="1" customWidth="1"/>
    <col min="22" max="22" width="17.77734375" bestFit="1" customWidth="1"/>
    <col min="23" max="23" width="22.5546875" bestFit="1" customWidth="1"/>
    <col min="24" max="24" width="20.33203125" bestFit="1" customWidth="1"/>
    <col min="25" max="25" width="20.44140625" bestFit="1" customWidth="1"/>
    <col min="26" max="26" width="12.44140625" bestFit="1" customWidth="1"/>
    <col min="27" max="27" width="6.6640625" bestFit="1" customWidth="1"/>
    <col min="28" max="28" width="21.77734375" bestFit="1" customWidth="1"/>
    <col min="29" max="29" width="17.6640625" bestFit="1" customWidth="1"/>
    <col min="30" max="30" width="13.88671875" bestFit="1" customWidth="1"/>
    <col min="31" max="31" width="23.44140625" bestFit="1" customWidth="1"/>
    <col min="32" max="32" width="18.88671875" bestFit="1" customWidth="1"/>
    <col min="33" max="33" width="19.44140625" bestFit="1" customWidth="1"/>
    <col min="34" max="34" width="23.109375" bestFit="1" customWidth="1"/>
    <col min="35" max="35" width="19.5546875" bestFit="1" customWidth="1"/>
    <col min="36" max="36" width="22.109375" bestFit="1" customWidth="1"/>
    <col min="37" max="37" width="20.109375" bestFit="1" customWidth="1"/>
    <col min="38" max="38" width="17.88671875" bestFit="1" customWidth="1"/>
    <col min="39" max="40" width="18.77734375" bestFit="1" customWidth="1"/>
    <col min="41" max="41" width="26.21875" bestFit="1" customWidth="1"/>
    <col min="42" max="42" width="15" bestFit="1" customWidth="1"/>
    <col min="43" max="43" width="8.5546875" bestFit="1" customWidth="1"/>
    <col min="44" max="44" width="14.5546875" bestFit="1" customWidth="1"/>
    <col min="45" max="45" width="14" bestFit="1" customWidth="1"/>
    <col min="46" max="46" width="12.44140625" bestFit="1" customWidth="1"/>
    <col min="47" max="47" width="17.21875" bestFit="1" customWidth="1"/>
    <col min="48" max="48" width="18.33203125" bestFit="1" customWidth="1"/>
    <col min="49" max="49" width="22.6640625" bestFit="1" customWidth="1"/>
    <col min="50" max="50" width="16.77734375" bestFit="1" customWidth="1"/>
    <col min="51" max="51" width="18" bestFit="1" customWidth="1"/>
    <col min="52" max="52" width="25" bestFit="1" customWidth="1"/>
    <col min="53" max="53" width="19.109375" bestFit="1" customWidth="1"/>
    <col min="54" max="54" width="19.5546875" bestFit="1" customWidth="1"/>
    <col min="55" max="55" width="24.77734375" bestFit="1" customWidth="1"/>
    <col min="56" max="56" width="15.109375" bestFit="1" customWidth="1"/>
    <col min="57" max="57" width="19.5546875" bestFit="1" customWidth="1"/>
    <col min="58" max="58" width="21" bestFit="1" customWidth="1"/>
    <col min="59" max="60" width="16.5546875" bestFit="1" customWidth="1"/>
    <col min="61" max="61" width="17.6640625" bestFit="1" customWidth="1"/>
    <col min="62" max="62" width="18.5546875" bestFit="1" customWidth="1"/>
    <col min="63" max="63" width="16.44140625" bestFit="1" customWidth="1"/>
    <col min="64" max="64" width="10.44140625" bestFit="1" customWidth="1"/>
    <col min="65" max="65" width="10.5546875" bestFit="1" customWidth="1"/>
  </cols>
  <sheetData>
    <row r="2" spans="2:7" x14ac:dyDescent="0.3">
      <c r="B2" s="10" t="s">
        <v>810</v>
      </c>
      <c r="C2" s="10" t="s">
        <v>811</v>
      </c>
    </row>
    <row r="3" spans="2:7" x14ac:dyDescent="0.3">
      <c r="B3" s="10" t="s">
        <v>806</v>
      </c>
      <c r="C3" t="s">
        <v>13</v>
      </c>
      <c r="D3" t="s">
        <v>26</v>
      </c>
      <c r="E3" t="s">
        <v>84</v>
      </c>
      <c r="F3" t="s">
        <v>6</v>
      </c>
      <c r="G3" t="s">
        <v>807</v>
      </c>
    </row>
    <row r="4" spans="2:7" x14ac:dyDescent="0.3">
      <c r="B4" s="11" t="s">
        <v>808</v>
      </c>
      <c r="C4">
        <v>20855</v>
      </c>
      <c r="D4">
        <v>23825</v>
      </c>
      <c r="E4">
        <v>4625</v>
      </c>
      <c r="F4">
        <v>34300</v>
      </c>
      <c r="G4">
        <v>83605</v>
      </c>
    </row>
    <row r="5" spans="2:7" x14ac:dyDescent="0.3">
      <c r="B5" s="12" t="s">
        <v>825</v>
      </c>
      <c r="C5">
        <v>20855</v>
      </c>
      <c r="D5">
        <v>23825</v>
      </c>
      <c r="E5">
        <v>4625</v>
      </c>
      <c r="F5">
        <v>34300</v>
      </c>
      <c r="G5">
        <v>83605</v>
      </c>
    </row>
    <row r="6" spans="2:7" x14ac:dyDescent="0.3">
      <c r="B6" s="11" t="s">
        <v>809</v>
      </c>
      <c r="C6">
        <v>40980</v>
      </c>
      <c r="D6">
        <v>32245</v>
      </c>
      <c r="E6">
        <v>9950</v>
      </c>
      <c r="F6">
        <v>46770</v>
      </c>
      <c r="G6">
        <v>129945</v>
      </c>
    </row>
    <row r="7" spans="2:7" x14ac:dyDescent="0.3">
      <c r="B7" s="12" t="s">
        <v>826</v>
      </c>
      <c r="C7">
        <v>40980</v>
      </c>
      <c r="D7">
        <v>32245</v>
      </c>
      <c r="E7">
        <v>9950</v>
      </c>
      <c r="F7">
        <v>46770</v>
      </c>
      <c r="G7">
        <v>129945</v>
      </c>
    </row>
    <row r="8" spans="2:7" x14ac:dyDescent="0.3">
      <c r="B8" s="11" t="s">
        <v>807</v>
      </c>
      <c r="C8">
        <v>61835</v>
      </c>
      <c r="D8">
        <v>56070</v>
      </c>
      <c r="E8">
        <v>14575</v>
      </c>
      <c r="F8">
        <v>81070</v>
      </c>
      <c r="G8">
        <v>213550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94AF-4416-4FE8-A171-01A1BDBE56DD}">
  <dimension ref="A1"/>
  <sheetViews>
    <sheetView zoomScale="60" workbookViewId="0">
      <selection activeCell="AH40" sqref="AH4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5 1 8 1 2 8 5 - 2 0 2 6 - 4 5 e c - a 0 0 b - 3 0 a 9 2 0 6 b b 4 c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 1 8 . 5 6 3 9 7 9 9 6 4 7 8 8 3 1 7 < / L a t i t u d e > < L o n g i t u d e > 8 0 . 0 1 7 4 8 1 4 0 1 1 2 6 5 < / L o n g i t u d e > < R o t a t i o n > 0 < / R o t a t i o n > < P i v o t A n g l e > 0 < / P i v o t A n g l e > < D i s t a n c e > 0 . 4 7 1 8 5 9 1 9 9 9 9 9 9 9 9 9 2 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l C S U R B V H h e 7 b 1 X k 2 R Z c h 7 4 3 b j 3 h t Y i I 1 J n a d 0 9 P d O j g A E I g H y g J g G C S 7 E 0 G m l G r u 0 f W F t h f M D z r u 0 r b W n 7 w L V d I w l i s d w F Q Y I C x G C A G W B a T O u q r q q s z E o t Q m t 5 R e z n J y I q I 7 M y q 6 p n a m Z 6 q v N r y 8 7 K k P e e c 9 z 9 c z / u f r T / 8 O 9 + Z / i 1 r 3 8 N u q 7 j Z a G x 0 0 N 0 0 T / + 6 3 T s P 2 p h 7 k p 4 / N f Z c G w H z V Y T l m X h 3 / 3 u 7 + E f / M O / D 0 3 T x s 8 + H 9 X N J g y / B 6 W w g 6 V Q G L r m Q Y X f n X y B 7 3 Z b J u y B A 2 / S H T 9 y H M 1 t C 5 E l E z + o l f B m P D 1 + 9 H Q 0 G n U M h x r 0 Z g C h W Q O a / v Q 9 P F p 9 i M X F y 3 C q w M H m N i 7 / 3 I X x M 8 Q Q 0 O 0 w i r t 7 c D p A / F I I p t 9 A / p M S E l e i 8 P q 9 O O i 1 c a 9 e w d V I A j l / A F 7 P 0 Z y 2 i h 1 o l g 8 F v w / L C R s e + X p + Z u l + H e m b M f W a h / f v 4 + r 1 6 + j V + m g f W G j O x E a v H Q S R 3 y s g F D Z h m C b f p 8 N M u D h 8 X I U v r M E I G O j 1 e t h a 2 8 b H n 3 6 C X / + b v 4 r / 6 7 f + I 9 x u C X / z L / 0 6 A g m f u l + 3 P 8 T 7 H 7 6 P + c V 5 l A + b + N M f f J e D D P y N X / l 1 h N M B 9 L p d m H Y A 6 f k Z m E E f + r 0 O 9 j c O M L + 8 g G 6 n D r v r w B f g f S c 9 v C Y v W u U m r 9 p F N J N E 9 a C A m Z t J 2 H 0 H j a 0 O P n S T u L P g A L z P k N 2 B X R t y r g J c O + p W F W o H T c R n I 6 j X a r y 3 M A z D U I 9 X K h W s r z / G V 7 / 6 p v p 7 G i 7 H r N D 0 I B U a w t T 5 x w n o / + v / 8 j / / h t f r H f / 5 c t A p d 9 U g n o W B o 8 F r D O E M X B i + Z w u y x + O B 3 + 9 X A r + / t 4 / r N 6 6 P n 3 k x B O I + D L t e 9 P s 9 O A d 9 u J Y D q 2 c h y A m U w f c Y n v E r j 6 N 0 v 4 b G Y R 2 B r A H D + / Q 1 D o e 8 / i 5 g R j z Y 7 3 c w 5 w + O n z k O 2 7 b R q N c R i 8 d 5 H z 5 O v 4 1 + e Y h + u w d f 5 G j c d 6 o 6 2 n p G j c v e b h F O e 4 C g E U G 7 0 M O g 7 s C 1 P W g U S 4 i l 0 j B T O r y B 0 T W F s 0 E M K r y O k A c R w 4 u L 4 R h i p p c C o + F h o 4 Y H r S r m A 2 H 4 Q 1 4 Y Q Q 0 h X n O n 1 c W n 9 S C 6 l g d h 1 8 F q N 4 h s x E U 8 k U C n 0 4 E Z M O G P m t A 5 j 5 r t Q 7 t T h Y c L v 1 n t I n k h g m 5 5 A H / c h M P r G v a A S D K M U C C I Q D + M i w t X 8 c 5 q E d + 6 f h k X s 5 d x n 0 L 6 B 9 / 7 A 5 g U x L W N d b z x 5 d f x u 1 S M 3 / r 5 n 0 M u M I v 1 / T X k a 4 c Y Z i 7 j O 3 / 4 / 2 L 2 0 g y S q R j q e 3 X U 7 Q G M T A r e z B 7 H b w b B l B + 9 q o V O z U J s 0 c s 5 c P i b S j L g I p Q J c N 0 B V n O I 9 3 p h f P M S n w t w n C m 4 J g I I z 5 v H h E n Q K 1 J A 4 w a 8 P t 8 x g x I I B P D t b 3 8 H r 7 1 2 + 5 j y / m T f Q C 7 q I u w b Q u e y c T g m I l J K O Y 2 h / 5 N / 8 j / + x v j f L w 2 D h q M G / E z w A g p 9 H 8 z q g A t S h z Z 9 R W e g R i 0 i k 5 L N z o w f e X H 8 Y F D E i o e D O h N E h B P T b b T R K Q 5 4 n R b s j o Z + j Y u c P z K 4 g u o 6 T Q A n K 5 x J I J A c P X Y S 1 b U W A m k d H g p b d 0 B t B R 8 s p S h G z 4 v A r a + t c X G k E A g e C Z v h M + D z R T D o 2 P D y 3 i c w + b 5 + c R V z u S S a q y 1 c / a V F b P e 9 M O s 1 a I a G 6 I K f S s p P A e 2 j c z D g v z m + 4 2 E b d L p o 7 n X V g p t A 4 3 9 p X w B L w Q j 6 F J o P m h X s t h u Y S w Y w K P W R 1 n v I z h g o l f l 5 Q x O N g Y F M h I u M V i L I 6 9 V 5 X / 6 E l 9 b K Q i 8 W Q j p L 4 e 8 a s N p D 9 D h + s o B d s g e v G Y T V c O H 0 R 9 e 4 O U z g S 3 M + + D w m F m 7 n M B P N 4 t a F 1 3 D 9 S 1 d w 7 d p V h G k J A u k 7 W L v 3 N u 4 + u o u / 9 7 f / L u L B J F r 1 T e i + I F Y f P M D r X 7 k D I + b F v / n t f 4 n l y B w S t C L d X Q 9 6 9 S E q 9 S 6 2 3 T D y X D + H f T 8 e 5 A 1 s U x m J 1 U h Y X Z Q L V V y d c 6 E P X T I M L 6 x + F x F e V 3 2 r h 1 a B c y b W c i w k n q E P z X 6 N 9 x t Q f 0 9 D r J S s N V l z A h G c m b B 7 T C h l 2 T Z 5 3 y Q K T 6 D / D / / 9 f / f S B a r f 6 l G r G 2 d q f 7 m Q m H + I B g d 9 W O t Q U z 9 D + A h Z n L / z / / 0 u f v E X v / W Z q W n T G i D S 1 q j x q U 7 6 O q r 5 A u l o m J q d C z T F i Y + R v o Q 9 a O a b C M f S t D o a 2 v U q I v N h d B o t B O N P U 9 e 3 7 7 n I B A d o U D B M X k 7 e b m G e l K v n 5 j m 4 Y W W V 5 G d m Z u a Y h h P k t 6 l 5 N y t q b A L J k Y V 6 V K T m o 4 X w U z O 2 q 6 R m X h e R V A j 2 R p 5 i Y a B B S h M P D p X 8 y E K 3 m i 6 K m 1 V E c y H 1 f o M W Z d C i k N E a n w a T V n 6 e F n S B w j V w H N z X 6 v A m Y l y E d c z 4 v P C T O i 1 d 9 G G r r G N 9 5 x B L u f j 4 n R T W u o t E x o M 2 F 4 4 7 6 M L Q v e j W e 1 R A A 9 7 b k J r f P 9 L y U Q 8 V I x c 1 q Z D P 9 K B P Z S W L 1 0 / B C F A w G 9 t d J a B F W n 7 d r e H 9 u + / j 7 / 3 9 v w O 9 Z 2 L + S g 6 X L l / E 7 Z v X K G y X 8 I f / 6 d / B Q 1 t + / + E q W l Y d / k o U D / 0 L u L w 8 R C r n Q 7 x v Y T H t Y C H l 4 H K G l r X Z w I z u o E V r T D J N S 9 / C w c E h w h S U 2 A K 1 B F H d q i F L S l j b o A X W g 9 B 8 D t o l r t P w E F 7 v 0 + N W K p U Q j U a U t T p s U L m Q O Y h V O o l K W 0 e E a 3 m C H 4 t A + a O U / L 3 + s 6 0 U 8 a D g R c q 1 u K i n R P w M f P T x X V y + d J H a / W w q K d y / d d j H g G Z f F k J p v Q S f P 4 J w y K C 1 C W C j 6 8 N s 1 k S v Q F N P Q b K 6 N p q 7 X B x 1 o Y A + d O p N t E p N Z K 4 n U d 9 u I 7 E U O W Y 9 Z e E 3 C l 0 s + i z E l 8 O I 0 P S L z m h T a D 2 e E s L 6 D M p c S J E g 6 d W Y j 0 + j V + A C T J u K p t h t T p p t o N j R u S g c O F z o Q r 0 9 m o 7 K Y x v G 0 K C f F 0 F o x o 8 E h a n a 0 l H v a Y p u y A L u 5 D v o V W w u U h 8 + z n u R c G S 8 n 0 / d T f p V o a I L H 9 2 P N C 3 a 2 7 U 8 M t T 2 o Z m A E t p F C l O d 9 + D Y F B 5 q 5 6 4 o P A q F z T H r D y x q f g O x F T 8 c i / 4 b x z b N B T m B U H k P f d 3 W Y Q d O z 4 X V s U g P + / S z K I Q V i 3 6 U S 6 X j I J o O 4 q N P P s K b X / k K v 8 d F N 9 + n c h n N 6 0 w s g O T i N W Q T E b x + 5 z a 6 F K Q N + k v X w 4 d c 3 O Q B n P + d w g a K h w W 0 2 m 1 Y B f p Q 8 0 H Q / i A y E + Z 8 + 5 C Z S y m a H s + M f E O B C H d z l 0 o n a c I b 1 7 h G L G x v b c D S O J e k 4 y f x z r v v 4 k u v v 6 4 U Y m d A 6 z s l N N M Q R j J t N 3 4 s A i X o l D q 8 + G c H J r I R B 9 1 q j 5 q V C + G 4 I j 8 G u a n F + T m 8 + + 5 7 i E T C 2 N 7 e Q T w W O 2 a t 7 I b c m Y N g x o + P q k F c W K J g B 6 K o U V u W + 2 T R 5 l D x X 5 3 0 q b 5 X 4 4 K m F u 3 2 E e N k B C h M J h 3 r b s l G i o t Y o D l e e G m 5 p q + r v t F E m r c U W z 7 u L y W 8 f v j 1 G C y L C 9 w f O F W T d S p d 9 J o d h O i 7 C Z r U w W a 5 g f m F k R A U C 0 X 4 r R j y O 3 S + w 9 S o G w 0 E 6 X w P D R + 5 u k Y t O O L u 4 h Q f U G P O L g e U l e t X h 4 g N m 6 Q 2 H I M + v 3 / K L z s L N u l R d H H k N + R I w c r 0 N Z q 0 P j H f a L 7 8 9 G s 7 j g 8 D + p 0 N C m 4 k G E d 1 v w i L P l o o S I s U 8 5 C 6 c h w o Q D v U 0 C K I A l l Y 4 s / 5 k j q i s y E K u E 8 J S j P f p r L w K 7 p Y 1 / 0 o b a 6 j 0 W n g w w 8 / w u U b F 3 n N A b T 2 e 7 S A I C 2 j A P d d 7 C G J l Z w f q / s D d A v 3 8 Y s / 9 y W l c A R C o z M 5 + l r J B M e I n 1 c p I z O T U f T M G z T 5 G V 2 4 t F i 7 2 7 s Y C E O J R N A 8 6 M D D 8 e u W R s p z d 3 8 b V 2 5 d e U q Y 2 h R S W W / f + 9 6 f K h / K o 1 M Z 8 3 1 n Q Y S N L F 7 h / V 3 6 n c 8 S K J m 8 E h d e y H v 2 B 0 5 j o 6 L j v W 0 u R J r H s O n C G 3 q 2 h R I 2 N G g M O f D P t 1 A + v 1 / x 7 0 6 7 w 4 n 4 W F G E C b 8 V 1 P c r 9 J F C 6 j O j H k 4 K F 4 X B t S t W J B l 0 F T W b I E Q N K Y K c W K E F 0 j W 6 S 0 M M u 3 5 4 Q r Q M 4 w B E t z R 4 4 l M J / n T D i 0 t p z j h p j i / 8 9 H 0 N B t T E 4 t y e I k y C x n 4 b k e U E H p c M 7 N Z 1 X C R V 0 Y d + G J R N C Q Q E t S S 6 X G Q z l 6 J I U u j i p F I H H / V h + O n T h E Y K R y Z a 7 i / M x f z x v o m 2 y w W e p F X o 8 l q 9 I T Q O 6 p Q W n f S L f q m 8 8 A z 0 G j 1 l d Q Q G a Z q v b c L x O 2 j a A z T b 9 J O 6 D f R 6 N K G 0 e u n F N G k z r Q i p n k 1 q m F p M o L R a Q W O v A V + a g k U L t t 4 P K f 9 C 0 K S Q N h 9 V O M b + J 9 b d H + W a I C X 0 J 2 i R 6 R f e u J r G c u I y X v / 6 L X z 3 u 9 / D 0 s o C v D G T 9 J o C S E v S r f W w t G h i s 8 J r g R + F 1 e 9 h c X F B 0 a + T k P u U d T G N Y Z c s h H R u 8 d o 8 2 U k Y j z / Z x E x u A f 4 U / V 3 S V Y 0 f k 8 l k 1 G u L x R I V 9 J Y K 4 u z s 7 H B N e U k X D 3 D r 1 i 0 l s D S g Z 8 6 p Y C J M g p 6 l n S 5 Q I k Q P C g Y q p C M 9 W 8 N G 2 c B + w 4 M 0 + b H M k 4 z T K u l P i 7 w 6 T u 2 W b + r K M d y r G c o S t C m 1 G a 1 P p / v Z A r W 9 Q + 0 h 4 c f g 8 w V q M n C J R A K / / 5 / / C 9 7 8 6 p u 8 + d H 7 2 i q q 6 I d O q R l S C z h l m m I u q r N Q 3 + y Q t p B H j x d d + 8 C B H r H h J a W Y o E 9 H W 2 i h o N 7 z 4 H L a V m F q l w v O D b b o 6 N f g 9 Y R V I E I G M k A B F q H S q d F O Q 7 / q I J Q y k Q q R 8 z t d 2 D 0 H n 3 z y P l p c 3 L 3 8 A I 9 2 H u D y n a M w u W 5 Q y 8 + Z y G + U U d q o o c j f 9 R 0 H l e 0 e o j M G 5 p K k b F z E B Y 6 9 J + R D L A V Y L R t a h L N P Z 3 x / P U 8 / M a Q W y k l 0 q C z E e u z W d F C h o 0 l / r O d P Y d A z M B u 1 u Q i D n J e A C k 7 0 D 0 i d 6 V 8 m K X B x L j C L v p p F o f G R 6 1 T p D w 5 N P y I U v o f t E I I 6 5 5 K K y k e L c 7 d G G u m l h R 1 / p 9 o l 4 E + L a 8 N 0 m 9 j Z 3 U A s m M D 8 0 j x + 9 9 / 8 L h 6 u P k S Y 7 E P m 1 0 u K 3 q 3 2 M U M B K F Q t V A 8 f 4 W u n h L D P g i g p u b / 6 Z o + W m 1 Q 4 S C t P 0 f S R i v e q N s c v y L k a K A s t S l C C D 3 K v 6 X Q a 7 W a b 9 N v G P B m R R J h d X v Q p O x x P g T p Z B S f 0 N / / 6 P / m N x x Q Y 0 Q b y e 5 u / 9 6 l B u 1 w k I j B N L i b R 7 m R O e E g h 2 + R r 5 H X 1 r o c C 5 1 H / l g h L s 8 / B 4 4 f K A h v Y Q E 5 r q 5 s 6 C 9 1 q F 1 a 9 T 7 5 8 X L u 8 C O q N B l L J J E K h k V M u i 3 X C w a s b b V K y I 6 o p 1 y j 3 s k X r K Y t 5 6 L r o F P q k h q P X 9 3 g N 4 k s F x + 8 X O J a j I o A T H 7 D W E c o 1 R A d 5 2 B 0 H W p u + D R 1 W g S i P i V P 6 8 S f 3 M Z v L q n 9 L I E X 2 z y Q 4 I Q E R 8 S X E j 7 B J e 2 R v 7 f H m G p a z l 7 F 3 s A m N X 1 O o 7 W M x c 4 F W 9 U g R y I Q m c j F a h T h S S z F 0 j S q W b 2 W x + k d 5 a n t a l o B X h Y Z F A Q Z M X g f v y U 9 W Y M q Q k o o N 6 X P V d x v Q v R o t 3 Z G g d 4 q k c j S 2 2 b T O e S V D C N H X G B b o t x z 5 f r K 1 M K B i c o M O E n N h B K I m f b u q C p g M 6 R u F U 1 F S Y h M e K r A I / 9 3 M N 9 D k m N F E I p Y L I M X h C Z D Z C F v Z o e L 0 + T 3 Y 2 s n z O k 0 k 4 w F F 2 Y o P K h j y O q 9 c u o z L K z f x B 3 / 8 + 0 h n U o g l S J 9 r V I o R H Q / z G g 4 e v k X a F l I + n S h R G R f Z l x S F 2 O v 1 0 S M 1 l f 0 s X U w J p 0 L G f s D n Q 6 R 2 V o 2 U e I G 0 t l p E J B q l n y 0 R U i 8 + / f R T R C N R C t R x i l y p V v g 6 z i / X l l B r n Y x k E r l 9 F m q U B / G z t N / + f n 2 i R F 4 q v h p o I r Z 0 N p + v b r V w Y E R x c 3 5 E F T 4 L m o 0 m / s W / + E 3 8 o 3 / 8 D 7 g A T D W A p Q d V m N T U X m o f H x e Q K I U M 6 T H d F M T G / s f d f Q M r D v 0 Y a v 7 J x m p j r 4 l + 3 U H m 5 h G X l s 1 c e s O 4 3 x l i P u Y i R D 6 u B p V v E R p T e l C D Q 2 t W b u l Y S r n k 5 K S L d C A + P T R w M 0 d t w h E V H y h E b V u s H E C n P + Y h b Z q 5 R b M y h k v B v v / e A 2 p j n X 7 E V f z B 7 / 8 + L i V u I L s 4 j 3 q J i / v m j F o 4 g p 3 t b S w u 0 S k k H q + v 4 S I X 4 P 3 v P 8 a V N 5 a O C c p q g T 5 R Y g 9 R M z d + B P g e q W q u X k A u H c a Q F k Q + 0 v B 4 M e R C E e s l G 7 L N R g 3 p p Q S 6 R V o 4 j Q L j e N T 9 h O Y C q G 9 3 S Y N d X i 8 X e E h D M B V Q L K C b 5 2 N D F w a t Z I v + i S a f S 2 u l z 9 J 6 b 3 E e o v S 1 T N K 3 V l s F J y x v F 1 r L A 4 3 W J 3 t 5 N A 4 d M o O G V s Q f f v s 7 S t E Z 8 O L n f u n r W F h Y 5 P j V k b g Q w x + v e / F 6 u k K r M V B 7 W r s 7 + y r M X a 3 U K T S 0 P v R Z / Q F a I I c s g + x A D H K b 3 x m i l W 3 x 9 8 / f + X N w w 0 1 c u n Q J z f 0 u J 9 d A d M W r h H H C U K b R 7 f b I H O 6 S 8 t 1 A w 4 n Q Y n + 2 9 f l j E S i h h F + L V + k g G r Q A F q L z I 0 s y Q a l J j V n q I n 7 h 2 U G L s y A C 9 K 9 / 8 / / G X / 4 r f 5 4 0 M K o e a x e 7 q J E e 6 L M J 5 C I U i B M Q a q Q f V s j V y e e T g W P c t 7 r e R p t a d u J r G d T a 9 Q L p Q r W D e C 7 D x U W L 3 a B T S 4 n q Y Y C W S w G k z + I J W m j n e 5 x I L / l / C A 5 N s 0 d 8 i H K N P N 1 F p V u A z Y l O 6 3 P 0 1 8 I q 5 D 3 B B z s 6 s s 0 D a H E b s 3 N z a r e + T 3 r S p j / V K n f Q o 6 9 4 4 y s 3 1 A I J 0 Q + Y 4 O 1 3 3 k O C 3 y V B j H A 8 i A t X 5 y k k O g 4 2 i 6 g U a + r 7 3 / z q 1 5 5 a L D S K t C Y 6 1 q r A l Q y t 7 P j p Q v 6 Q V i 4 J j x O g p q 8 j k j v 6 L q F M 4 Q U v 6 a c H u 5 / W M X 8 9 + s Q v c u l c i N B V t x q K C g e z P r S x p 5 6 L Y C T 8 N T 4 X W 4 x g / 2 C P F G p h 9 N h 2 E 9 s I U n l 4 K K w F D E I y f h 7 k c q I E u C 4 4 1 n L t K j k g 7 s c 7 u z 5 8 f Z n m d A y x T P 0 + K S t 9 a p f z Y I g Q 8 Z p k T c j j 8 p g E L 8 S / l r 3 L 1 Y e P 4 K e P l 8 v k q A x 8 y s / e 3 9 v D 3 P z 8 + B O f x l t v v Y 1 L V + l D x T l n I 5 3 2 X A h L S J M B 6 f / V P 3 r 5 G 7 s i o Q U 7 g E S z B Q + 5 4 o D + S L s g U b 8 R r R p W H E Q X z 7 Z e z 4 M M e D x O W k A 6 J R E c w U 4 3 g G z O S 5 / u d I 0 S o o W y W q M Q q 0 S j B L L T v b 9 L X 4 + L P k u r J c I 0 G c A A r W e 7 R q t H 3 2 R o W C g 3 D 5 F e S K A J H + Y y f C 2 1 t Q Q w 5 J 4 k q O L x u e j T Z / B z U B t W F Z n 5 j I p G p e n 8 S u B F w r X T i z w d c v h J I c S y Y f W 4 L B B J f x E f Y m Y 2 A / 8 g D L t G v 2 V u F P o V 6 t o m D a M R h q U 1 c f P m T R Q O C u j b X c X 7 U 9 k 4 L l 2 4 o b S 7 h K I / + e Q j L t J Z 9 V 6 B W K a h x 6 Z w l t H T y l Q L D Z K z L n 2 g L h W f D y Z N c P u Q l M 0 i n d + v o u I h x e o 2 6 f e N A g H V o o U I K b B n b N k n g i V 7 X 8 3 9 D v q k s 8 M m / a 5 Y k D R p N L d C p w 2 / j n i C 1 n 9 8 7 3 J t h t O n Y J X x r / 7 T v 8 L 6 2 j q + 9 u b X e O 9 8 H w d / M k b t P A U q 6 V e B L g m K B c e B M f F 7 1 P Y C b 0 j + L d c h 7 5 E f o Y P y 3 C T 6 2 6 O C e v t P f o B i u Y C b V + 8 g F I + T s j q o U t B i s a O Q + j S E o v 9 n + u h v f P k r 6 n p e V K A 8 t P j U B T 8 e g R L I Y j 0 Y B r E 3 C G D P 8 p F y c K 4 4 S A M a R J 1 G x X x O y t H z o F N Q / + W / / C 1 c u / U 6 i h 0 v V p K i r c Z P n o L 2 M A + 3 H q D v R u 1 f o z 9 T t v m b d G Z I H 2 G Z i 3 q 8 Q N T e F D l / p 9 K E f 8 H E g J P i 9 Z s 4 2 D 8 g t 0 / j v R 0 f L q S e t o A y o W K A D n l / m t 2 m g z 0 S 9 N a + T X r f V 9 p 2 A r F E p t c k F S I / D 3 u o M X c V v 5 9 A P k u y D 0 L 0 J e q 7 d d J T 0 l z b R C 6 m I c r X J a I Z t N 0 i M p k s 5 l I X E Y 8 m 4 X q o t f X R d 3 q 4 C v w + P w 4 P D 5 T f M Q k 3 a + R l p k Z K j B j v 2 0 / B b K H b p n P u t + B 4 + v C k e n B J 1 b c r K a z Q l z M j V B r j e X J p C T o 7 F L D M 0 X 3 k C 3 l a n x 0 E F 8 l C y K 9 d u j L 9 C r / f 5 y G V b s M l z d W o Y C S 1 Z 4 L q 4 y Y Z y h 5 p p Y M b r 1 / B z / / 8 N x G j c p w I 0 g R d 5 e v 4 M B t x s U Y / X a h X m 6 y m W 6 Q V 6 u q o c V y E a s v 7 Z H 9 u i v k + g W x j 7 G / u 4 V f / 9 l 8 d K T Q K k + A s Y R I 0 W y 2 E g i E s z s + + s D A J L J c C z a H 6 D G / 5 4 S H R q F T S g B n T E Z w n P a K D + 6 O i 2 + 6 p 3 L h 6 6 Y C O 0 G M V + m x z M P b 2 d 2 m 5 + h S E g Y r k C F w K j e 2 Q w n X 7 s M Y + W 2 z J j y H d n Y A v R M r H S X 5 Y R 2 G 1 Q m H q q r y v 5 L W w o k O 7 u 9 v w 0 j e Y X 1 j A + v o 6 k t q O e v 9 Z k E U v w i G c v r H X 4 u 8 e 4 k t H w i K Q y N J H W 7 w m + h a C A C d w G r X d F s d K g y 8 9 R H w l g n L B R r j R Q n 2 D / k j X U h Q v Z i 4 g 7 K X 5 J H S P i Y g 5 C o Z M I H l 5 K x c u o t 1 u K n 9 N h H h v b 0 d t h Q h 0 z U f i l U M 2 e h k D 0 h W H Q i 9 L u t e P 4 v Y V U n V S z t p m W y U 6 O z a 1 b 1 8 2 s 4 9 f p 0 4 r c f X y D V r N K D Y 3 1 h G Y M c k 8 Q u h Q c f p S F M i s R 2 0 G T 0 M i b Q E 3 h I / X P k E 4 m i X T S D w l T H 0 K u c c Y P S Z B D d n r c R 0 y j K a D G K 8 h O E v / + E Y C 5 Q d 0 k I m + p a n A 0 0 n 0 e l T g H r o B Y 0 0 r t P A 0 y D b G B B 9 / + D F W V p Z U s O m z Q K L b g p + I Q J X o j M r m p J 9 a u t g + u v g J x D E W U / s s i L B U q 1 W V E i K k s l 6 v 4 V d + 5 Z e x s L h I h 3 0 Z S / w R y j Q / t w D T o F P s 8 6 o B F R 5 d O a i i 2 U 8 h f I W L 3 f H S 2 Y 0 q f 0 Y n z a n t U d i v R h G Z 8 y O 5 H E P y a k R p Z Y v C e O H i J d x 5 7 U v q + 2 U D 8 M q V K 6 h j 5 A t s b W 2 q 3 y d R q Z R V C F Y y B T y u V 2 V F n I Q s 6 r B B g e / 1 l Y M v n y 1 7 U e o 5 L p y B Z G 7 Q z 1 O g J V 6 4 G l a b y b E L I d J H B 8 V 7 F R x 8 U k b + 4 w p 6 R V r F T 4 o q M n k a s t l Z 7 F a F J t F K h J a x / n A V 6 9 T 4 T f o 7 b e z z 9 w 4 + / X g H f Q n j f 1 S E 4 c Y p Q H 0 8 3 r 2 P 7 G s J l Z 9 3 9 3 v 3 Q X W I x m 5 b + T a y T 7 N D B Z Z O j / Z y / F o K V y 7 d Q r l Y o b B L 6 k + d g k N / h f O R T B 4 F Y g T x i 2 G s v L 6 A b 9 7 5 B v 6 P f / G b + O 7 7 u 0 / u X e D 0 X Z W 0 O j 1 u I i w O r Y 1 Y 6 m n Y E k 4 m h l z 7 B V L i a U g u 3 g f v f 0 g F d 1 z R f P j B B + N / H W E h N h o 7 U T y F Y k m 5 E R O 3 4 F m Q h G a 5 N t k 2 E X x / k 3 T z x 0 X 5 T u J y x s Z b / M K r M + P S g T G q d P b / 6 T / 9 Z 3 S y C 9 S m L T U Q s o P e a j a R S q f Q 7 X b x e 7 / 3 H / D 2 2 z 9 Q n H Z 9 f Z M T F c K / / 7 3 / p L I m F h b m n 9 J w S h P R E P k D f v Q O S B W o b b O Z E M q V Q 7 T q H V K M x O i F A 4 M C N O I K k r Q q T v Y E w s P X H 4 2 S W w W y 1 / b h n h e L C S 7 o n f t K C E R w 5 L u m v 1 + o n P D 7 x m Y X s Y t P b 0 Q K 5 O X 1 0 g 6 i i T C t Y w O R H A W l N 1 B K Q C J R 4 f m A 2 l M T y F j J V k Z s 7 B t 6 w 4 Z K E 4 p k g w h n A + h 3 J E X I h 5 5 K 7 a H i O e j R 4 r h w Z Y F Z p k r 6 N Q c t + G M + F d a V z I E l O u b 8 S 1 E / t 2 f S 9 7 q I o E H / U F v A I q l z f a u F 7 E o O v U E X j z b 2 8 d q b V 1 F u H c L 2 W q j t t x D R q X i y S U W 7 p y E C t L + 7 h / n F B T U G J + d l g q 1 7 W w j q Y d z 6 + p v o t / L 4 9 r f / A B / d X U c 0 H O C c J 1 Q g a 7 J l U W 5 r K o j S 2 K C Q J r z H 9 g p 9 c S r N l o 2 + Z q B A K z M b c x X N E 2 X 7 z t u j 1 C F R U L 1 B B 8 F Q S M 1 p b n b 2 i a U 6 e X 2 y 1 g 4 e 5 X H l 1 i U c c r 7 P S j e a Q F 4 j 2 T d i 2 s W K Z i R 5 9 s c V N j + J O W o B C W V L + F o 2 w b 6 + b K n N 4 L h W x N b O L h d 8 S l E h 0 R K y s D 7 6 4 C P c u / + Q 1 s b A X / 5 L f w E z 2 R l 0 m l 2 U q i U 1 I C J M s h F 3 E h J 9 6 h z Y K j D S 7 9 A v 8 N N f W e p B G 3 r o D E u W t 4 v o m E M L z Q v P + l X u 4 U l I C o o 4 4 A E / h Y Z / b 9 M 5 p i u l 0 q U k 0 j T J 0 h C r K Z x c F t D O z r Y K C g g k G f R k i t I 0 W q 0 m q r y W 4 V 6 H 9 C W m F m L c y c E M 0 0 + a P 2 7 V l C L m 5 P d t W l h x z u k A t / I d C p u P f k U b q W u 8 L 9 e D 5 n o V m e v H U 2 n E A g 4 4 z p b T U t n 2 j + 6 u I W E k l V a X 8 p E m x z S Z 4 n t M F 3 Q t E b I t D P u a s o Y y z p 8 e m r g 1 a y v / R d a f h M 0 7 k s A 7 8 J F G d 2 n Z n 7 b A z 8 L a o 1 X M + J Z g W 3 2 E O G 5 F j u 5 s Y q g Y y G / 9 9 u / i H / 7 D v 4 V + y U V w Z h z Y 4 D 0 f 1 D 0 I U N n 6 b P q 7 F / h 9 U 3 L Q 2 O q h 5 / U g n f M i T 8 t Z J I P Z 3 N x S v u + f f f P P 8 / W j + x A K P t l j a 9 T q 6 P S 7 V O I l M h u Z L 0 2 F 2 R u N J n b v H + C 1 n 7 + p X v c 8 V L s a E o H j 4 v M T E 6 h p C C 9 O B C w O I h 3 g t f t 4 8 8 5 F X F w c W Y I J Z A A m m u S 0 R N P T I I u n v t d H b O E o R V / Q d v P w D q N 0 G g N q j 0 K K / S R U L R w 8 k K F P N 1 X 2 M A 2 h o h J 9 m 0 A 2 s S + m b L Q 4 u Z L S I j 7 a x O E / P D h E P E n f i Q L t t n 0 I q H y 3 p + m t Q E L N g 7 q N z C 1 q 4 + I Q w Z x H K Z J B i b R 4 Z m q 1 n A I p F 3 D L D b U 5 P f u l N D 7 a N 1 E k p V 6 O O 7 h C 6 3 8 W a p s t K h P 6 Q p T x e 0 4 K d 4 w i d H r y G w d r e O 1 L r 6 v 9 O N i 0 r h k d w 5 K t i v E E Q 1 J 1 z T N U 7 / d w K L S B F 3 2 n D k c f w K m Z S C / k a P U r S F 4 Q J X X 2 t c t c i g W w C r z X 4 U A F L J K X Z A P X A 2 9 q 9 N y / / s 3 f w t / 9 r / 8 O + k U q D v q x E / y X V R + + u T K g f 0 c 2 U O B 1 O n z v 1 Z F S 5 H B j 9 z E p Y 7 2 M P / r 4 j / B X / t p f V P T W Z 3 r V P p c k 8 p 6 c R 0 G T D O h 3 f u f f c p 0 N 4 R 8 r 8 j t 3 b i M R S t A 6 z z 3 J A n o W h G W P i c Q T v A B T f P l 4 / P 7 v q X y 0 h h 3 G z P J t L M 8 d 1 6 o C M c 8 i S M 8 T J h E i g c t B 7 l W p Q R N P U 4 2 Q J 8 u p H i 0 Q y U b O 5 n J o H L Q V r T o p T L Z z 9 N 6 J s E y Q 9 T e U h u X q U B Z m O p c w N 5 v j x A S h c 1 G 2 D m t n C p M g s R y F V B F L X V M j X 0 V t u 8 F F x O 9 L P n s C G z 3 y 9 f 2 m u u 6 Z 1 z M q c y V M i / W V e e u Z w i S I r 4 R h p L w o O D 1 8 d V E C D D H 0 P R 0 l T B t r j 2 k V I 4 g u + x E O m q S F p F i k d g I R J o F k 1 4 u p 1 n 0 e U t 0 k n K a G 8 A 1 + Z 4 z j y H t 1 m j 5 U t i v 0 K a Q y + e n 7 k E X d 3 u s p Y R I f V i p y Z X N 9 4 v u 1 a K H k X a K Q r E 4 P G w U N j 0 u 6 8 j c l T 1 C c / r W K S S G M w I y Y S g A E 7 + 6 a W L o U V N k S 3 7 j 5 i / A 0 v b D y / L z 9 H r w z Q 2 V 1 3 P E a m Y b 4 S S J 4 v / Y 3 / j r + x q / / q v o d 8 A R U h r p k A T 1 P m E S Q T w q T 4 C f m Q 0 0 j 7 q n A 8 i / R U u n 4 h a s e R Z c + K 0 S Q L F I Z y S L W h i b q u z V E Z n 3 H M g e m M f k K + a 5 S v o x Y O E P L c D Q i s g Y 2 6 K v I P p b k 7 s k E y q R N X 5 v r 2 k h l M i o k L U m U p / k I A 2 r c O K n e J A x / F l Q l s Y f 0 k b Q v s z S H o b f 3 T C E U y G Z 0 u 0 O 6 y d + S Y i Q b i b I Z L S k + E 0 j G w S G p T 5 e O / t 7 e n l J M v F D l n z Z b Z a w s Z V U S b q G Q V / 6 E 3 I P s E + W L + 9 B I j 7 t O D X 1 v n O N R h F O W e r H x e P J 2 h C J a 4 Z K q 6 I 0 E Z t A 3 K 7 C H Z A T x N D T T h h Q 5 W m U d J M d o 7 D Z I 2 e / C 4 X 9 r a w / J C O Y R y V A o L U N V F 3 f L U h / l Q 5 H + W i j t p d / 8 I X 7 5 l / + M 8 o / F V 9 I K p L I z F G 4 q O F E a k g w s 2 S r C E u a T t O a y 9 W H 4 M B e h i 8 D H 3 / q T d z C T y i C e i 6 q 9 R s o G / r d / 9 r / j r e + / r Y T q + v W r o / u Y g k S J x c 2 Q N C N R 3 D q t r z / i U 9 U J Z + 1 n T n C P V F i q n E / i p 2 K h 3 M w 3 Q I u P b 1 4 4 2 g H / r G h s 0 z 8 K U d t R O / n J F t P X E s e C C t M Q Y R E B F M 0 p S 8 / Q I 9 g p r R 7 T p D J h Q u d k 7 y E 4 D o F K 9 s I 0 J M 1 l Y h F P C p P s X 7 X 2 e D 9 e X t c z Q k T O g E J U 0 1 G W M g 2 + x x v x k L d v n i q c J y G W T G / z / S 1 X Z X e c B i n y i 6 W D q v R j 7 m J K h c + F 7 s R i c S w t L y s B E 5 9 P o q K T 7 1 R C l Y z w 2 i T j Q H y N A h o G h S r R w u E n J V Q f t 9 D q j M b C H E p G v 0 6 G V a D / F 0 H M m C P N b v P a O g j F I / S N e v C E L Z S s A y x c v I 2 U b w F L g a t P m E b 9 s I r m P q 0 a r b + M p J U M o b b L 9 3 J R 1 + u N s R K T T f P R p q r Q 2 Q S V x l W j j H 6 j i 9 f 8 P d i N P g 4 8 E a w V y W D G O m g 2 I f 4 n / U h a J o F B r S M l P v / N f / u P V K r a Z A t l G r K J L q 7 F B P 6 Y b F x T 2 F 9 g W U q y 9 G n 4 q Q i U Q E K N k 3 D j Z 0 H z s I 3 y N i d X t 1 V k 7 k X Q o O 8 g 4 W W b U u x S i B I Z H 1 Y u X H g i U G K + X 5 s 7 2 i + R d S b P n R b K P 4 2 C 1 r d b q G + 1 V Y 7 g k 3 D 3 C Y j A V R 4 1 S A c H s L y 0 p o u k a 9 m Q q i h N X 4 6 P 8 s y e g V a p A 5 N q N 3 k 5 o s p O x L q V x v s w 0 y i X y j C G g V F 9 1 r C N v j 2 i b s + D 3 4 i g W e v g Y K u s L G A y X I X m s x G 8 P o B v w Y G n E U Z p P 4 8 h K a 2 u G S r F i Y 4 U O o c O 7 9 m L B k q k d R 3 0 P D 0 M d Q d X b 1 9 D b t 5 H F q B B J 6 2 2 K j p K D 2 v I v Z a G Z X q o m J T R w y J Z w n 7 P i 8 u L l 1 X W x K e f P l D X Y / U c d A 8 7 C F M Y K o 9 J r w 0 N N 6 M 9 m G k d 9 w c J V X Q p U T X v u F H K l a 9 d w v f e / x P 4 + L z Q R o k W y y Z 4 m I L 6 c z / / D e U z n Y T M r y T X T i B U u k 9 h F Q F + H h p k M a f h p y Z Q g h 9 s y 9 5 G S / k / z 0 K / N U D l Y Q t 9 O u 3 d c g / R d P j U / Z 2 z 0 D 5 o Q Q + R K s n e 0 5 Q l k A F d W 1 v F 5 k 5 B C d E E H + 2 M h m U m e 3 w P 4 z T U t 6 k x 6 Q e k r z + 9 2 y + w u o 5 y s i X q F 1 0 K I U x B 8 t J i + P S j 6 5 e 6 M a G T 0 q H p L G h c y C F p N D K m k k n Z S 6 P 7 V 3 / c V c 1 u J p C t B p P a X x J g + z U v a e K L j p O G + d k l L C 1 e B L 9 J P d L q h 2 h F h g j Y M w h m D S S z G d Q 4 D y I c m u 2 l w z / a Z H 3 0 e B X L K 8 t w a X 2 j Q f r D 9 n h Z c a 3 L J m 0 y 5 4 c 3 5 a L Z d d H e t d H f o b 9 k j + 5 D U n a s Q I D 0 H a r G L R i U H D 0 X Y V r M y H w A 6 Z U g 9 n w J K h / p W O W F h 5 b m a 8 s D Z b k k G X g C U / f i 1 t U b + M 5 b f 4 j 6 Z k v R v F / + l V 9 S f q 4 U H 3 7 3 u 3 8 y f u U R 5 H t a z S O F I 2 l S H j c A W + r K n o N K 5 + m 5 F v x U B c o Z a q r C V j T X a Z C a I c l U H n Z M J K 6 E 6 C y 3 o M 2 H X q h + S o E T a v U d + G j V v e H j A Q a B B B 0 u X 7 6 K y 8 s z K g t C I J Z p O b S H Q u v Z / o x A a J d r 9 5 C 6 9 H Q q i 1 i k P h e J W C 7 H 0 1 W h b Y M O f c + p o + u W U b f 2 x 6 8 c I U U r p b m n 3 B f v Q S J s / R Y t 2 I k 5 T K x E V V e m x k 4 H l b U G q g c U L t 7 v B G E t h k q + g v a e r d q C d f N D F D n W E 9 p 6 G g L + M B x 3 Z K 3 3 6 1 4 4 G 1 F Y T p v j O K K 0 g U S Q F k D K X U K 8 p t H r L l 6 6 p H 7 P 3 E g h k g u o v Z / a l l i W m s r h L N y t K o t 0 4 U t J H H g D K J l B R L M x V H d G C u T 6 z J C + D x X B 0 I s P P v g I / / y f / 5 + o 0 s f r U H k K L m U c V L s e h O e 9 q r m O z N G N r H 3 M k r Q P + 1 i 5 s o L t r R 0 U 6 7 S k F N 5 + b / R + y e g Q n 3 I a h U J B Z Z Z L M u 4 0 / B k h P 4 5 i L c / C W U P 4 U w l K T C A X l W + b m C X n 7 h a O + g o I p B R a S r V l z y N C 6 v C o b G K O i 2 d Y H j 6 z e H A a E i A w g y F 4 v N a Z w Q r Z 2 x G X R 6 y L 0 D m h C p J k 2 X W D q H T 1 p / Y Z p i H N U u K y L z K F y g Y F p m K r z P N A m o t 9 v 4 H o H K + B X 9 I p 9 + F 4 u 3 B h w V t P q Y U n C 6 6 T t 1 R g x b a 4 Q D V q T b 7 O J p t r H k h 3 p h 7 I s J C 8 d D x 9 a Q L J + J B m L z J 2 X m p Y o Z 9 u T 8 e A A i 3 X t 7 7 1 A E s 3 F u H j m M k e l 7 Q b a N D f k Y 3 g X l 1 6 U h x F K g U a d W w p X 0 U i l E W I l M 9 H S 9 f K N + H 0 h o g u B / k 5 B v r N A f x p j X S P / q J X g + k z V b W r + G Z y P S a p + K j 8 f d S p K U D K V 9 t o q U 3 p d H S I b N a r g h i 1 n a 4 q W I x m v N i 9 l 0 d q N o b U T A I X V l Y w f 3 l W + T d N K o l o y o t u 3 6 O C L 9 I 3 o 7 r e Q l G j 5 a I v e j E 9 U i C y / 6 j 1 f J h L z e M H 9 9 / G x u o W 7 r x 5 B 5 V + E H c P f f R T v 4 8 7 d 2 4 9 o e w 7 O 7 u 0 Y g 1 l W X 0 n o r m S 6 L v t h F T V w d Q + 8 j H I R u 5 p k c C f y j 7 U N E T p y g V c a B 8 g y g U R m 0 2 q x M k O H V A 3 F 8 L 9 A 0 N t 7 n 1 j Z a A 2 h S u P m m r D d L o U 4 j T Y P S 4 W X x L l I b U Q f Y m Q / v T I V D u j a J 5 / H I R 4 X l r / N K R s f l D 1 o L B 1 C I k s J x c z 0 D l Z v b 4 I 0 J G Q C V 0 F J 3 r Q 6 W N o D u D 1 h F D e L c A X k k X C 6 / S T x s x E 6 Q h r y D b q q h u P 9 E m Y W N R + f Y B 2 m b T p 4 o t T 3 A k a d P K j s S N B H N J M 2 O h Q o G l t V m m h K U x W w 0 F 4 j s I Y P L 6 5 v b W 5 i Y g v C t M O Q a e v E k w E l G U o f V p D M E U F k Z V + d 0 E V H P K b E f R o Q W v D A m L p K A Z 9 S 2 0 j T F N g i T 5 W K A i p K 8 c V Q 2 v H Q m D O Q O 1 x X V n c R r u B j z / 6 B L / w i 9 9 S 7 x f f U S r H l 5 Z 8 / H 5 R f L y v X V p r + q r v 7 f o o 9 C 4 p 4 P F 8 w e J 6 A z 5 a G v G h R G H K 5 v R S M E + K b y E 7 M 2 p D d + / u P Z U s M C m F n 4 Z Y c G E W s Z X R m J / C 5 F X a k W T N n M R P l f I J J t K 8 E Z r F I y e M P y 4 Y e G S Z e M + K 4 4 M d U w m T 9 I W Y N M o I U r v V N 8 9 2 4 C W c K R M v k b S P N k l v t i r 4 Q V X y / 4 5 D v W a j j C Z p S e 1 x B / 0 y N W 0 j i H v v f q o C H 7 L x + E z 0 A y p 5 d f E r W c y / m V U b s u I n T A u T Q D r + t G u 8 D o O T n o h A z + j o k t O X E x k s v k 5 t f C 2 E Z U 7 M d V I Y z X R p C W i Z K l 0 l s I J 2 s Y 9 N I 6 Y W x v N o y D Q 2 N z Z U 5 e l k h K t 0 v u 8 V B q g f N m G X K B z J F j y Z J g K X + r D q T y + D b G g Z h 3 s H i m Z p r o n m T l 8 l + 0 a W g u h K F H C v h 6 5 W h H 9 p A M 9 s H a F l D d E h r W 7 e V I m 4 J / 1 J i T 5 O S j 8 m E A H x B G y U N 0 Y W 0 O G Y S / r S g w c P 1 W c I w m k q z 8 4 A 3 U N a o P H b o w u k l a U + w r Q Q L V o u q R I X y K b 3 H 6 1 5 U f D F 4 e m O F K j P G K r 9 u 4 4 b x n e + / U f K b x I k p J z / l M i f Q P x U j 4 f K s U Z f 7 Z T c U 8 F 8 3 H m y d q f x U 6 V 8 J 2 G N r Y j s U k / j z V Q D F p 1 b M 2 i q y F 6 f Y + I P n X 6 j F h e j R 9 6 v 0 z J F / R h W W r i U n E V f 7 6 v W x L K P E d E t 1 Q R R O o 4 G Y i Z 8 F A Y t M E C n 1 k c y k V L + j 8 f 1 q f J x o S l C 1 2 S y q x s 1 d L g o W / k u K j s F 5 e O 1 C 1 0 M S I E k O t S j N T m t 7 N 8 O B h D U S Z e C D i 0 y / Y W I h p l T 9 j D k v V I E J w 1 G + l U X A 9 6 z B G y W F v 3 4 Y M 9 Q b Q i m e 8 A 9 C 9 J c U + i N K I 6 W t g v r Y I h Y l 4 u k O Y S x W O N 9 S b k k F z n t j P T J k P s c R S J r q g 3 Y 7 u E W b n 3 9 p h K M T r k N f 8 p U t V E D X x m e I C k t F 6 l W T M J P n 8 t n S h t j r y q n k L L 1 Y d X E f n U b y e T x 7 B e p j J 7 k 6 E 2 s j c y p p F A l c m k K l 2 h 8 D Y 8 e r a m m m J O N c w l a + G i 5 u 4 e W a l Y p H a n 6 r R Y O h 2 E s J F y 1 w S 2 K d y 7 q q l B 6 1 / Y g 5 f R h y F 6 i T S Y B q a w m 5 W 4 3 k U w l l e 8 s 4 7 L K 7 1 l Y W H h K + A X S o E f o e C x B N 4 A U e l K P N Y H s j 9 X o E k w / X l n l t f 2 0 K Z 8 g T L M t m m Y a 4 V 4 L F 7 U W Y v M p t I r S Q z u I o W e A C P 0 R c X K N o E d F i g L R E G d H Q 7 f R o r M 8 S l e a u Z k 4 t r F q k f 7 V O g 6 F y o u F m H B / F 7 7 k U N H G 1 v A A t v S b o 9 A E M T v a C B 2 j T q d Z y h x 0 + l S y 2 9 6 p k 5 b M Z 9 V + i C w q 8 Q 8 U O I L y v A h c g D R D D z t w v X 4 O O p + j 3 E h i a / l B H a n r M a y V D F x K 0 x q N 3 n k m p O d 4 O B V T T v J z X 3 w C P X J J H 8 l / B w X l r 8 k F O q R N 7 n 4 S + b i L h V S N n z m i K y H M o b l N Z U K h 8 Y X 8 K t t e r J t s K 5 y G A Z r o o w p 9 S J o 4 T K B W K k O r h 1 Q 4 X 5 q b S E u C 8 t q o h s s K d F V W y g T N r T 4 i y y O F I w q q U + 7 A 1 E K w S B H J z p / Q 3 O 3 t b S V M s 7 O j A k n J 6 D a 5 6 A 3 D V b 0 N L c k h n B 3 l S b 6 7 T R b D 5 8 W C C 8 Q i L f A e N 4 o a f m X Z U N X T k Y X R d 0 p N m 6 w L q Q 6 W d S J t F H 7 t 1 / 6 a S n I + C 6 0 9 i / 5 o H 9 E V 2 f w 9 P h E S a Z T Q v a B x 2 I I Z o v J V f / 0 U I U G W b 6 z Q K e e / J X 3 m F 0 h B v u J v 4 I q / g 8 h i A H p o o B Z i i D x 7 a O v K h 4 p I s w j X o x x t y X Y I z l I j X Y t i 5 l Y C 2 d t J N W j l 9 t G t S Y m 2 t 2 O h 7 e m o f R N J f J 3 4 Y J J 1 7 b S C p G X 2 M W E S S P m 2 l I A H s h 6 E Z n W 1 T 1 H f L y E 0 b x w J k 4 A X L 3 Q m d T m B T 1 s m S n S 2 / b q L G B X F k y x x a r z 7 3 y 8 p R / d F 5 E M T 7 W q S / 7 3 A i y 0 q h F G 5 9 0 O V u O s N U B s P D / n M U N k g z 5 D W Z 8 e v Q t S y e T 3 p h G Q O I / x 4 + q 2 k c b N v Z J Q w C S Q w M 6 F G s v D y h 4 d 8 r K w e 7 z e G q o 7 K 1 S z 0 P A U E Y 3 6 V 4 S E + l / R 0 + O T j j z k O M V r I s N p 2 k P d 3 a l 0 V P v e G f L Q y / J t z M C D F r p Z s 7 H v I E C I U z q k o r J T 8 b + 3 m x 3 + N a o 1 E m A R C r S f C J H C p T F U f D + J m z l K C t S 4 p S 5 o H m 9 s l K t P B k 6 i m + J O S O C t 0 s l y u I J / P U w m M P v c s S G 2 c + O z d A y q m E 6 Y n N G E L / D X s 6 w h E / K R 8 / / h / + g 1 l e 3 9 K k H s N 8 8 L u z N k q a t K l S X e 6 F K K r c d V 8 c p J 1 M D L L L o Y D D x e 5 O Y p q n R I K n 0 D 6 6 A m 9 k z S i R t e D f S u A 2 W q D l m 2 I x N Q e l u x t S K m I Z 0 h K M 9 W 7 4 S Q k h G t 3 h i O n e m q 4 b E 6 o N D i U F m s P C y Z u z T u w y 6 S B X H i 9 W u e J 4 E m 5 v M b J n X / O q S Q T O C 3 6 Z K R P z w u + C L a 4 S G b n Z p F K p 5 V S s I a 8 V q 2 t 6 J x n S H r 0 m P S P S i V O L S s X L 1 Z L x j O o Z f j X 8 b l / / P g x b t 6 6 p R b J a L G 5 q m A y I I c B k H o 1 m w 1 o w Q 6 f p m B S G N E N U o B H Z R W S k Z G l E K 1 v 3 8 V e f g 8 z s R W s f / o I O q k m t R w a B z U k L o d U R o P r k C Z X B q j o n M d q R f V K n 0 C q D f 7 9 f / x j X L + y o r o S 1 b q a y v Q / C b F c 4 h 5 I N y s p C N S p S K X 7 0 A R V B H D j k o c 0 k d Y 3 4 l V h 8 n / z / / x / 2 N 3 Z U S l H b 7 7 5 Z a T T q V M p 3 z R E W U p L O f E j 6 Q t w X j m + L Y N U n 7 4 f / Y 9 O m b 6 Y x 1 Y l M k f f L h / 6 o / z 8 C P h 4 7 2 i 0 D A / p w 5 W n k 2 U F K n F o X M b 8 L E j E T J D k Q L + x Y O E a H f 6 v L l v w k 5 Z I k 4 6 T k H K O d O b 0 Q w i o Y N W P N G M Z 0 s e p U U C l I Y c 0 f R F l Y F D r x 6 k Q 3 t r i g i L d E P l P X 0 + M U q K S f p Q f j v Z a p L d G M H p 2 6 f V J S E b H R J k 8 D w u L o 6 L H C b y k U W H M 0 5 J k S X l 8 p D y B J x v h a n O U g h D E 8 f s V B 1 2 s y c W L F 9 X f Y u V l j 0 a s j g t H t V C T 9 i r S 9 o z e H W r l l k o V 6 n J c p P R D x k h m y B n 2 s b x 4 E Z f m r m L j 8 Q N c u L 0 M / 0 o G U V q V Q P R I a H S / j s i F O G 4 n p M H l U e T v k z 3 6 t h 4 P o s k c r e 0 o a E B X W O G d b a 8 a c 4 E Y U C n o E 9 / p H f 6 u d W i R y s e V j 7 x U h G H Y H 4 X K p e R H 6 q L + w l / 8 8 3 i 0 u q Z S j z 5 L H m k w R 3 r Z t m l p v T B j L k q b H V J p + t d 0 J + K L o 3 t 4 8 U 9 7 H k 4 T s s / w 8 + 7 O y N r w r z P R r d A P k q K d 5 + A D W g y B + C o T j S X O f e B k y e c Y s l E p y O d L e G 9 v i E 8 O b R y 0 6 A B T + 0 m v A G m j L N k H q c y o C Y w k p c 5 E H F I n 9 T Z V P C m H H 3 B Z j f y m M S Q B V o 6 7 q T 1 u w e J E O L L P 9 I K Q r P j n J c s K H q 7 e f y o r X i B U T p B I 0 j p N p W i J R f J r S Y r I U Y R L h K B Q O u Q 0 H B 9 9 d 2 i j h V 3 V z U j o o f h N 8 8 t Z r H 6 0 x 8 + N w a d f R p 2 O v t Q V S a J p C / v o a H k M N F r 8 Z B f z 2 R U K p c H 3 N V E q t m G O W z 0 L J C 8 x E v P g g / X 6 k 4 x z Q b 4 t 1 6 B h Z n z 4 g E C a r g q u c J y / / c i v y i Y k k V m y v S U w M D y x l q Z / d m r 6 k + i i C M 8 c L b l Y 2 r / + q 3 9 V Z Z x / F p Q o m P 1 w m M z I V O z J j A 4 Q p U + Y u n 6 k E D 4 3 U T 7 h v o d N D 7 I e O e L m S M 4 P P y 6 h 1 + y j u d c m X T P J z 4 / v Y 5 y G r Z o B m 4 L Q J T 0 U n 0 F Q u t 8 g v Q i g 2 h t l l L 9 L b T c X p c A 1 L W z u 1 + B x O p i Z y S A c 3 k Y q Q j / E 2 8 T Q q P J x D 7 x 2 T J V W P M t i i G c k 4 e + T j T 2 E a g x c W r e u T y X G e s O k f i f C x 6 e h X 6 c m f M 4 G t m Q v B L J U M M p S P k 0 l Z e v A Y 1 D w T 1 4 U r 1 X o 4 A R d r U Q / 6 Q B + j p V B 2 6 W o n E B d J q 0 O + q S Q p K 9 a G k N f B 6 k c F y I t c 6 G i I + 6 Y 2 D P n M E 9 S M f R Y i k 7 K O z R 9 i O Y 6 / 7 b 4 l 2 Y j a J q o 7 V W f t C n r U E Y C P h M P W m H V U q x g e V S p v k X f W J p L W n q S P 3 E V s d u u k l 5 x G h + Q U g u 2 + L c o S m m r 8 D z I H t a M 3 U Y g N V I 6 l U p V z f N p b Z 2 f B 9 m 6 E d 9 c m o s K C h s l p B a O l / i f v U J + C u h Q A H y h A I q f 1 l W 6 j O S M S U d X W Z T h R A z x h b O j M d O Y J N 2 K h R I r o z K W l 9 K Q g G A 2 u c / l U c G N p X X V S i s R 9 e K 1 a 7 P K g R Y N P a h L F r R U / I 6 0 Z v X R A K 6 v d W a m x Q S z 0 a e p q E 3 L J 0 G C a C r K f 3 d h R I a o b r b g N q X U / f R s c V E s A / 4 Y X G z P g + 0 Z p d N 4 t e N K R u i X H N t S 2 i 6 g N j D p X z w 9 z b J 3 M 6 F P P i v F u 1 2 A 5 g Z I p Y 5 e K 2 L n Q 1 z 9 F g j l 5 k y M / k 3 K N Z 8 c w C t N V + j n i e + m P x F S D S H S T U m E 1 T 1 8 3 h e k T 2 i o n M U y L Z I 0 f x E n / w 9 o b R b V S Y h F t V D F I P k o i D s 1 E 2 9 e D W O P 4 7 R a N N V 1 7 t S f P f 5 n Q Z S m R u o q d F a q q 6 V C V + b l h 4 H 4 b N P b H d r g a Z / 7 c 7 U P J d i v W p j z O 8 q U 6 t Q E N p 2 + b p G L c s X / Q p p d I M E I w X 5 D p 9 U z c G P G Q m O n h U S W p p p T r X O Z O O h h b 6 3 y p G e E w w U m E y q 5 b B j 4 s L O x D z + d b b f O x 2 e b F L 4 6 l 5 X o 7 q f 3 m U 6 i m C / g s L x N H 4 r a W n P V v k k w 4 V c L S v a Z Y E h J u Y V B S x z Z 0 S K U S R a B / p O H X e g H B + h 5 G o j G z / a 5 Z I F A l 8 3 F I e 8 p y C U 8 G h s R R s l q F 6 c / e y u l 9 k k k s n j Q o H D w q y R L u k M l I / 8 W C 7 5 d c 3 G w u 4 n Z C 1 6 s 5 3 P Y q v h V H m M 8 1 O H 7 t H H z S h E o + S Z R N G K B X F o R j j E t h M v X x 4 0 u N j r 0 2 M J e P i v J p i 5 H a d S 3 w 3 E s t A 8 G 6 h y m f j y O 7 d 0 O P z G G v D 6 6 N w k a u Z a N E u e l 3 Z d c R y o U / g i l e x m Q F u F J u 4 b G o I o / / d 7 3 s b G 5 p V K k U q n j l u V 5 k H b j w k I k y W C C 4 n o T 6 Q v H a e P n T q A c O s E D O b J z 2 F N Z B p K 2 E 1 m k I / 2 E t s g N H R c s c V b l E d n 0 F B 9 G K M E E v 3 i x j 1 6 5 g / p B Q / W 4 F s j i M 6 l p 4 8 m U S u t f f f i A n 0 p q 5 I u q Y j X h / e l U F t 0 t A 8 a F x p P v t l X f 2 P p T P w b 8 X H I G e p J s a R q q a a M 3 3 l c L r 7 T V J o 2 M P g n J S z h 6 c 3 M D K X K k 7 f t b S M Z n V W N J 1 + u o y N N y m q T L i C E x F 0 U h n 6 d W L a l b b t d b 1 I g e t L r N J 3 R F a N j k u 8 W K S I p N j p b S 7 Q y R u H Q 0 0 Z J 3 5 g 8 e w q W Q 6 m Y D P u 8 A A 0 + R 9 2 k h R a M f i j u 0 M i a S k T J 6 m 0 M s W E 3 E S c 3 a O K B F i v A u S M M 5 X r q T Q K 0 V h Z + 0 T y i j o 8 s p H j 6 0 e 2 2 E u v Q P I z Z M j 8 n n q I g 4 W k L / B n k D v p Q H f 1 p O K E H t + f h 5 H h k L z g E F X R Z p 1 z u 6 n 6 O l + n I x 8 P v x x / / 2 N / F r f + t X M U 8 f 6 r 0 f v I f r 1 6 8 p B f Y i E P d B F N P 0 J q 4 o t E a x h u T C c a X 3 u R M o Q c f w I d b k A t I c t G W X X k 7 Q o 8 M r F k K c a Z m w 6 X D v f M x 5 k k H w h 2 t H v k S C v l L Q p I m u D z B z + 7 h G E h o o H X X s d g G X r 1 w d l U R z n u V 0 C D k g o b 9 X h z 3 o w Z / j 4 H E h F / c a 6 L U H 1 O x B 5 L f L F D J w Y Y W 5 n B N c z g F U y m U V m f O S G n Z w q I Q p g A x C c k Z V r Y 7 D g z 3 1 v F T 6 S j d Z E d o M a a i c a d W v O f z F 6 9 Z t 1 e d C + s h J J a 9 G S + L 3 h O D p + + m H 9 P i b 1 K n j o N o p q n v w + K x j l E y y l Y K G q / Z E J B F W I E u 2 Y u X 5 v S L g Q x X 9 G w 4 M e H p h 9 A d N 1 M s 1 + N w k e t u 0 F L U A I i a t k u 2 S l l I 5 J E e 5 f 7 L 4 J W K Y b 5 p 4 W P R i P t G A X 0 s o a y Q N M i P h J G g E U C 9 2 4 U u P 9 h T l / t u P D D i 2 h X c 7 x z M m J g p R 9 p B + E h C / L B t s q A 5 Z M s 9 X r 1 6 l g p s o 6 L M h G f O S v T I J P k 3 L n w h j W f q v L x y 1 p x Z o v / 1 W 4 8 e l G H 4 k e K j J 3 w i 0 u I C 5 O O Z 6 t A 3 l 8 T M j y M K Y R L I m + G D P e 2 x D 9 2 p t B 0 u 3 F 9 V O f K 1 Q R O p S f N S / g Q 5 / O B N D s b 6 H T H I e u p d O 8 7 j l s A J H R D q + a p l R 2 f X R Z i w X G v 8 T i y A v U k 3 p w y O r V y M / l 1 J y i X S J t d M p 9 C J Q J 6 / x L O z / o I S 5 W 4 t U I E 2 E F k Y W V j K o J Q L Z 1 Q / h N c P 8 5 g F 6 q y E k r t C / 2 N / D w r h f u E A q a 8 V 5 8 m U i G B S 6 a k H H l k L Y O e B v l x a F F j K S i i s L O b S H t K Z t e P g 1 t U 4 V i U h K B T V k 0 9 S m h b E 8 Z Q w e 8 Q 6 u S 1 2 Q q C 6 d 9 5 J S d L d H 9 0 M 2 h r 2 6 q + 5 1 J L K y g W y g + y C A + F V p d e 1 F b a f B 1 5 B e z x j 4 7 u P n 0 + Q f N 1 J B R x W R v o A c P U H p Q Q X p 6 0 n V n W v p l E T Y D 3 7 3 E S 7 c y Z K V B D i m f J 4 s 4 3 N p o Q Q S C i 3 R W s w n y K l r A 1 i H B s J c E O L 7 i B 8 0 K Y K T s 1 + / t + F X z R v F a Z y G h L x 1 u w m n 0 a M W G U K a N H L u 1 f H 7 k t U t p z b 4 I 1 x A 9 J O k z E J K A 4 T e V T Y k 1 0 1 H U D Z W + Z E a 3 y P p S / W O h t W S F w l a F Y 2 L V 4 4 + k W a V o q F G I V g u t H G / O 6 F I E 8 s x g d Q P V R 8 1 V d 1 T u d u H Q f / O H e i 0 O h o F P I J g n M I p w l z j Z 9 L K G H o Q x Y c F + C Q 5 l v I i Z R J O U 0 d l t 4 p Y N K a i h t L a u E n L I I 6 3 s P z 0 x S j s r g u D B q 9 e G i D h M y D n d M k + l B x 6 t l v Y 4 H c F Y J G u l Z p 5 X L 5 5 R W 1 I 2 j R E k r 9 W 6 Z L M + Q s Y d G i N 2 3 N o r A 3 g n b X 4 2 V 4 l U B L o l A i b 4 Z X e 6 F J v J M L k 5 / 8 t W J y D q h G H T 8 r g b T + C c 6 P x e 1 n + 0 I 8 C u W 7 p D y 9 9 9 G T v 6 k W 2 + C Q 9 S v x e q c W S C u G T 6 P F + Z + 9 w r s P 0 T x P S n K f z + b V Q E 8 j C D f b b u O y V v S B O E E f C i G q o c b E 9 z H O B k d E 9 6 w a E D q a l / w E X / c y J n n U S C F A J p O 4 Q 5 d U 6 N S + p k J c C 3 C Z t o Q B m b i Z U e 6 2 h Z a g + c o M I / Y E u H X N R V q K Q g k H l 3 7 0 I p A S / W 2 8 j Q I 3 t 5 f U P q N / p r i v t H 8 Y c f t C o 4 n p j d O B 1 f O X I W s o J F s L X J e 1 J r I v F a 4 v Q 8 n S L f U j v h T 0 K 8 M V Z U k P j a B S K n 1 Y Q v x B V y c Z + D 0 0 K l Z O 0 c Z Y 4 g r R K l u 2 4 k V U 5 s p 5 y P I 2 k W G 3 W L M z G 2 3 y G y k W y z A + o h P q k 2 B S M v l Z F e M U 7 o o i 0 c j q F S h T b k K 8 T 1 l M o 8 t o N L s B g H z 7 S y g Q F W C A J q 5 t T f u 1 P C 6 J u f + V q T + 1 T f n n h x f Y E y w + r i F 5 O q G C P H D g x j Y d v r e L a N 4 4 3 f / n c C 9 Q 0 I v Q j F n 0 F r D e z 6 J s v R i O E r n 0 l V E a n a K n W w i c h i 3 X a O R X h 6 t I 6 l D / c p f U K I T T n g y 9 q P u m P P Y 3 6 Q R P m M I B u s 6 P a O a s Z O w G h b Q K p B U p f O w p v i z 9 V 6 E n H J i B P h S H Z 6 J d C I T Q P W + g 3 L Q S u 0 k I M c 6 e 2 q r p / 7 x 5 u 3 L q l 9 m 0 W S E X U v s + U c J Q f 1 H D f m 8 W 3 L h 5 t g k v X o / 1 P 8 7 j y 1 U s U 5 V 2 K w e y x 9 0 i O p O H X Y F F + D H 6 p j I P 8 F 1 o m G 6 B F b v Q P 0 L p n I v f 6 C v I f b 5 M + x j D g i 8 2 5 O J X S g G + q 0 U 5 l 0 D t w U A 6 M O u y K P 3 t n d o A H V H x i F T 4 v + O X L P V X S I V Z H m M 2 l 8 V 7 l a W j u 9 K g 0 / f j O u h + / d G l U A T x B s 9 T E 7 o M 9 3 P j W 9 f E j P 2 M C 9 c P i m 6 G W S m g V S C a 1 W C V p d C k N L x O J 4 8 G K y n p d d U m N z c Q Q v X D 6 5 p 8 E S G R B i g Q J B W 3 v k p v T B 1 E H t Q k 4 o p I I K v l t 9 V J J 1 V a l r y X R t A b 4 q F q G 3 / T g Y j B B H 8 N D Q d J h S + F f Q V J b d N V X Q k 6 d 8 E k 4 n U 6 7 n D w v 7 a u n I Z W s P d t A U G l M + U 7 x 8 U a W V h p H F n Z K 0 G i h 0 t G 2 C l o I + m 6 T t L a J a D w 9 P i P 4 a I F L E W O n Z G N g c p E t S Y 6 e o Q I t D W c b 9 u 4 M P n U j u L a w w + s e q M f 9 9 K c E T V J e T 5 v U M 3 d A o f O h s + q l B X V g X p 1 B s T m i S a U O q a v m Y v e H 3 E f 6 c U D 0 p x z C F / H R K 3 U 0 r C T s M 8 t i r J o G M 0 7 V w q e n 9 O 4 T r H 2 n j M u / d B R 0 e Q E m + b O N g O G q 0 9 4 n k F M 0 5 I A B o U / T w i S W q v h p F a 7 j w e L X c 3 C G F l r 5 o 8 1 X c f K l H K K P U f 8 L i T a 2 c a g e M x Y 6 F A Y u t R n 6 X f x R 2 e h Z T W W L V 7 p d f J j q Y b v b o k D 1 8 a 2 Z W b y Z y C L p 8 y J M w R Y H v / a Q P p t / Z H F 1 r j u P 4 + d y 5 3 + c Q B G m k z l q c g g C d f 5 Y J D y 8 h l E B Z X m r i Q / 4 z 9 D N P q L R A 1 5 h Q + X f S b l F z 6 5 D j 1 A Q O x 3 + f b w J S X 2 3 h R h p Z i 8 c U q + V 2 J 5 A q K H H Y + H O 0 m P 6 c R a 2 C z O w n K G y c C 2 S T Y M L U T L 9 e 4 9 p p S o c M 8 r 2 7 B t p l Z p 1 I 2 d T A F 3 l 4 3 6 e h E k g w q H 2 4 + i j X 0 j a u H v o V Q k A p 6 F T 7 6 j x k b k Y n 0 1 w D L Z 2 v J H m K 2 + h F r C J p O P D M N l H N p s 7 1 j 5 5 A j k g 2 W 3 T s U x R N 4 / P u B W q 1 i 1 Q M 8 3 J X k y Y m l l S c k 7 3 l 4 Q a T Y f x B S 0 u + n c 6 N d w q m M h e f 7 o H + w S S J y h B k U G / g / T V u K o Z k i x v y c q e 4 L A x c q a n M a G q I t R + J J X P I 5 X H w 1 x I W Y Z R t H E s G H x 2 b 6 O A u Q s p O I 8 z C F 8 c q v s R q M W 1 1 Y O V D i I R 7 l I 4 8 3 y G g t P U 0 C w 2 4 J / h 9 1 Y S y r e 0 / D U E o y m 8 u y X 5 d C S a r o 7 5 e B / z M 1 u w H 6 U w y E a R b 3 k U T Z 2 l 8 E r p y l t b v s 9 8 N M x P C u L 3 y Z V d z w 5 U w O L W u A z k G G R 8 t q m g l n 0 q L 3 A x P m Y h Y 0 i O 6 O Y H O 7 j 4 5 r L 6 + 5 W 3 U C m P i f X C f Z V N X a / X U S w c 1 d k I D j 4 u q 9 J u I 8 p F N h Y m y V 3 r G x X 0 W i 3 6 B L I c A 2 c K k 2 A i T K K Z H h 5 W 8 L 3 S o S p X f 7 0 d e a Y w C a T q V w 8 6 S F 6 M o f Q p F 3 B W R + y y 9 4 k l F N R 7 x y 2 U 9 I q Y w E 9 K J 8 I k C K T p + + Q r K v o m 2 R M B p B V F E + u a n h 1 t Q H r J A K v 3 j y x 2 e b V C a 2 o i G Z a 6 V j l T M Y f e s I p + a U g a F 4 D V 4 l 0 t 5 e H m D m E V 6 V / u t / H m h S L + z C U L 3 5 p t Y t Y p w 9 m Q h j M O 4 g F H W d Q b W Q v x o K v S h j 6 v w i Q Q w y L F r f d o o U p t q e Y m 5 a Z g H Y O 6 / J E y E 2 F a H S f q T i B R Y a s 5 U n 6 y D / j K C t R k v y E 0 E 0 Q 6 n C H V W + Q C M d V v g X Q c K j 6 s I r w U Q P Z 2 C r 7 o k c D I w h K t 7 4 1 w O e q y Y J 8 d A P m T S h 6 H 9 F c f 5 G v I 6 j 6 8 0 U 9 D 4 + J L 5 J 6 d e y g l 7 h 5 a z 1 A m q K p c B 4 O + y o 2 T D A W h a 1 I d K 0 h S 4 C a Q d l j h y O g Y U c n S k I 1 X s Z A C P U C + r w f R c Q p q 0 7 V L K i j H f o q o S 8 a 1 h P G l E W d s K Y x K n n S U H E b n 9 Q 4 t G + 0 t h 9 S m q a J 9 e i n H 9 z c R 5 + v Q C a i j c a S 9 s v 9 K D 7 1 G D 4 M d P 2 r r o 8 P f d C e i a o U k 4 1 r S m S R Q 0 q e i l x P U R a N / 3 i G p T w L J b X x c N v H + 3 t O K 0 0 O L P x i 3 T D v N 1 3 L c F h q 0 5 r J F 8 M o K l E T 3 5 m M 2 h c g g l a G V 4 D i 0 S G 2 a W w M u B v o 8 Z l I 5 4 5 H 4 0 4 v e I Q + S X X w t 6 I H T M 7 D T 7 z 1 Z t B P s d V r 4 w 9 I + v l 8 5 x G u R F H K U u R v Z O O K Z k P J V / A n 6 R y f O T z q J 1 k G f T n F H H b 8 T p J D M f z n 7 R I g E s q j F B 5 E + F B N I r w i J 2 A n k t b L Q R X g k U N I 1 8 x i E i n D q X h U 0 a R 6 6 W P t k D x 7 X T 9 K 6 A L s c V g E N P W B i r U c B 0 K h d + / Q F D y 1 o y 7 Q 0 f f q b j Q H 8 G Q 3 p C x l l J Y 0 L d f i a c / w e L 9 V K A r G b H v g X O a 6 X R 7 0 n L H d 0 F u 4 E U s r y i J Z J m u X 8 L E L 2 p / L N 4 / M W p s L r V E c R v t O S o G / + 2 R V s f T g 6 s P u V F S j J 2 h Y u L z 6 C J H F K K U N 8 O U K L Z M J P a r S 3 t o F K m E t x x 0 K F 2 r a w 3 c Y 7 B 3 m 8 V y 9 j r V X D e r s O K + D h M m 0 h W q N Q d W 1 s 0 6 J 8 W m 3 i 0 3 I T G p 3 / X 0 r M 4 p v J H C L S u 3 i K 2 c h 5 U 2 L x J A f s L I g P J J 2 N 5 C Q O 6 Q g b H u 9 n T b K 5 B U I z h T a F / M e 7 8 5 Q K k n o k I i 6 n 9 7 a e B B I k e y Q c i 8 H T j U K O o Z n N L u G 1 O 1 8 a p R n Z t M g d S 5 0 + v 1 X x Y L b F G y i O N i 7 N y 1 V + n g s 3 1 E B y q s 2 X b F C L M 9 5 0 9 q C 1 A 7 y a i N o 7 k + 9 r 3 / O h a R n Y 8 B x R W k l K / i + r f n U Q 2 c 8 q r q Q t 3 M 9 L 5 6 z x A 2 M E A 8 8 u G z I 8 Y R X k e G U F S i C 0 T 3 y U U N b P x T t a P O W H d f R M P + 6 n L F y 7 N o u W 0 U a j 3 0 V 6 I Y i b d h J f i a V w L Z L A 1 X A c C a 8 P 1 5 d S i M 7 o m G m Z i J a 7 u B 4 N 4 Q L 9 s j n S o e d l v 7 + 9 d b a W b t C f G 0 R s 3 L v 7 C Q 7 2 R 9 p t B M m b G 1 X T S q r R r d w A j k E f h v + e o N O l Z a A g y W t d l a 0 g g h i h S L X V f p n b G T X c L 5 f L K N X 9 + L A Q h 6 W X M b s 4 o F f 1 G O l 2 G 9 m r B t y 5 f e g r c o y n J N d q 8 O d O 3 o / G T 1 1 C Y E 4 2 p s W P G I X n e 3 t y U L S J r U i O N G e I t z Z 9 S p A m W f 4 / q 8 i E H d V E R 3 6 / t 3 u c + n X 7 D W X d 1 b 9 P Z O Q I c j d C e P S H q 6 + 2 Q E k z Q j m e f 0 C u X 9 7 O o 7 L W g k 1 / I U 5 O / K 1 Y B j 5 d R y 4 X R y Y W V w t Q O r f a 4 g B M Q d L / x V + R 7 k O D 5 q h Y 7 1 i D l m f g 5 8 8 4 X c S 2 b V V 2 H 7 L C u H 3 n N X X U y 8 M H o y b 5 A q F x 4 r V I 6 L 7 t W o q u t Z F X o X r B r d t 3 8 P D u J h f 7 4 p M f o W M m / y X R O z 1 o U t z 2 4 U t T U X B x y G F l C e 8 s P 9 O D i J 1 S B 2 J b Z k 0 J h + h U y Q r 3 q n K L 0 x W E f L / h k w W m 8 d 9 z C I U W g B l J t a K R o z M v C c W v A o o t H S t J m 9 Z J U 8 G U 8 Z 6 8 Q m w + g h 4 p t G A 6 K 2 W C x F w S p m e 6 p 8 Q r C K E r g U g E 3 V Y b p l / O d D K R u 3 M i 6 s b X T L K F J S V I m m h K 8 / 1 J p x w 5 9 l H K Q y T F K R A N P 3 n 8 R 4 G U c k i B n j Q V m e D q t W t 4 v P a I F u s u d r e 3 8 f g + y W Z e w 8 F O i d 8 9 2 m y d R P M E t y l U x a J Q P / m M o 8 8 R u H Y f c o C b o K R e M 4 L X T f B 7 X Q T i f g q g 7 M F J 0 b 7 L T w 7 x R / w s m q I z 0 O 8 1 V R q U c u d 6 L r a 7 z w 6 4 / K x C + o X c n h 0 F I E 4 W Z r o a / c 2 W 1 K 2 N H z g B I z R 4 9 f e h / g y d Z C l g k 3 2 l e q G s h C K U i q C 2 V 1 E N 7 y 3 J C r V 0 x C 6 M F s j B B w X I i R l y i E H 6 y i h V S Q Z I x r B 8 v w k r p E N P h Z E K k l a d M b D P g 1 A x r W 6 S j l r I 3 B x t L k 9 C 7 6 d h c 2 s d W f p a k q E g F q X c s h D 1 a + i S u k 3 O C 2 7 Y + z C 1 o I p K C n o S 9 q Y D L S f d q 0 A E h T h / t 4 S Z W 3 F 0 h 1 V 0 6 b / 5 z D 6 F N K A i g W L l n g U 5 t M F n J l T Z w 7 v v 7 6 I U P b 2 p z a s A y S y v U 5 F K d 9 j c V O 8 Q g R w z W q C 1 X k k + H Z w o 7 X B e X 3 W B e m N Y Q i x H w f D 3 n m p 6 U t u q I x x N 0 U f p q D J 7 g d 1 3 l G b y U s s P + y Y s L n q r O / J T Z B M v m P Y h n J O D k E f a T M o 7 J I 3 l e e h 1 R 4 1 e 1 m m F r l 6 7 j s N 7 V X g X m 8 o q S v h B y s d l / 0 i s k A j O d M 8 H 6 S P n 9 Z k q k m c 3 E 9 C C Z f R J S W L m H E l g Q V F D B V o g A 9 H R h q X r o L / f R f x i S F F M 6 b u + + 8 4 h c l + a w X 7 b Q D p + Q P / H U E E G C X 7 I / t O z U N 6 o c S w 0 3 N W f f 8 T P z z L + 3 N W e 8 g c n e H 1 u 8 K S Z p a B z a O O R G + D j T y f X y v p 4 p S n f b P U A Y V q j / N Y + v r e / M 3 7 0 C F 4 z B N f b f S J M U g 4 x q G g Y H n b V q R e S f R 1 d 9 K k u t d 5 g g D Z 9 q E o w 5 C A C k S g Z a O k Z J 7 7 a h A l u V H S s F g 2 1 Q S i 7 7 x O 0 2 x 1 l J U S Y B O m F G R h e k x a H E j m k n z Y M 8 I d + E 0 V E s h W m w / R 9 C q N Y J q F n p U 6 V f h z p Z 2 B I x 9 n A f j U C 2 9 H 5 Q 0 t k R V U j E T n 8 w P R 6 6 D y 7 K K 8 2 s b 5 1 i D q v R e 5 T y v y 7 L i k w r Z l D c Z r 4 U N K k 5 e H 9 + + N v P A 6 p R O 5 r D u 5 O R f R e V X x n q k B V k J 4 S J o G U 6 5 w m T A L x r 1 9 p g T p I z O L T z Q a i 2 S C t V A b 7 p H P H Q D I s k T 9 B 4 X 4 F r T r / T g 4 R v x J U j T Y l G C G R v D j p l q S e u P 0 h Q r E 4 i g 8 q 6 r w l p 0 l X v t 5 G z t 9 H / m F N p S q F D k p Y p H W T s 4 v k / N s J 5 M j L C T 4 5 M B U N s 5 x 5 N B v z M O w 5 + L U I t g s r X O D 0 r 7 j E p y l g u T I q r v T Z 8 8 h m j z 7 z z s o 2 V j I O I m Y E U V 8 Y 7 m 4 J x U 9 r q D 5 s o L H W Q p L K x H e 1 g W C s i U h Q h H K I g d 3 F l Z T Y Q S l t H y 2 M 1 f f 2 k E y n c e 3 G D b z / 3 r v q s Q k 6 n Q 7 a O w P s 1 C W b / m c 3 H P 6 i m A 5 E C D 6 a 6 h k p i C 4 E 8 d Y 9 V / n U p + G V F i j B w v W Y O m v p l u t F 5 0 o U 9 2 s t N K r S 1 b V P 6 m S r C t 7 y g y a c j o t Y m q 7 / M 3 r h S T m H n K E 7 S 9 o k p 1 L o k Q E i S z 7 U N p v I X o 4 i M E N x M H U 0 q 7 K v c x y S B C u Q / a f Z R g G 1 / b L q e C o 5 e p P j d G 5 m L a z t r W B 1 5 9 I T + y S h 6 G h s 5 M t J 0 5 R u 7 2 g / R G i i 6 m u h U 5 i t G g L B C H 2 y O K L X d W h z V T T L V X 6 O Q 8 G i 7 w O f i k 5 a J S 8 F X 9 p 9 D X g x m k o S v n h j l E U i + P J X v o r N z c f q O i 3 6 n h + / 9 5 G y o M 3 A K K r 3 R Y O k J E 3 D Y 2 i 4 Y r Z U 2 c d p e O V 9 q K 8 s c O H s N Z Q 2 l s p U S U V q F t v I 5 B a x 8 Y N V p F e y t B Q t + k a n l 2 p M Q 5 r q R 5 a O 7 0 9 M Q y K A b s O E H n 8 6 y b K y U 6 O 6 N x C Z G R 1 K 5 u q d Z 7 Y m k 4 K 2 N i 9 d w t K x 0 C b 2 t 0 j 5 j A C + r L r q a p B s b x G W C a z N q P L r z I A O P d e C v R W D M d 9 E z + o h H J A q 4 r g a g 3 v 7 Q f i a b c Q T X V T b j 3 F p 6 T Y M / f R 7 K n x a g Z y q 8 T 5 e f a r 3 L E h v x 0 l / R 0 F 9 o 6 O C W E 3 6 l C d T k V 5 5 C 7 V X 1 2 l N K E j R u B I m Q S Q d g t X t 4 + J X r 8 K W n H z L h 8 L d i n I q n 4 X B o I v a x u n n 4 I p G l w V Y 2 T s K U 0 + w + d 4 W w s E E f E l y b F o 1 u 3 / 2 i Y o T e O m v S a / 3 a K i B V D C N y z d s X L 7 c w v s b d R Q K e f i H K d q n o z J 7 W + v y X g Y q n c q Q 0 x E p P B s P C k g F l k n v Y q r M p E / + n 4 n Y W L h K a 9 Y L w K m a p I e n 9 w e U L H h / M I g P x r V P X 2 R I X u I 0 Q s k R S z h p v Q S v v E B J G o z H b 6 I T s 4 7 2 k M i + 8 h v 7 2 F / b o N 9 U o 9 8 k D U 3 C a O 0 O U H n U O n O v S U 6 V M H 1 B V S 4 / D W m Q 4 t A y B R J e R b k E W 1 u b K J d L + M E 7 b y O 7 s A R v i v 5 V Z t I / 7 / R h l 3 S p j / d N 1 Q 5 s q 6 K r v o K Z o A F p U C P 7 R J o 2 x F x u C H 8 0 h 1 K + D K 8 b V 5 u u c k O B Z Q v B a 3 0 E c h 4 4 f Q 2 P 9 x 7 i w u 1 R a F s s W Z n + H r 0 t l G s D d V J H Q X u I g c b X Z 3 1 o 7 x + 3 q L 3 G A G 7 X i 3 t N k + 8 9 8 u W + q J j q F K 3 Q b Y w a j J 6 2 T F 5 5 g Z I k 2 Y 6 k i u x 3 U H p Y f 2 K F 4 k u j h p c y A N J M U 3 L v v A l N H Y + 5 + 3 Y e 9 x 8 N T m 0 u E p r T 4 Y 9 H 0 C m N T l G U L O R g N A w j a i M 6 T z 9 j 7 C v J m U O S q x c M B N H v t F H e G f l V 0 s 6 5 l i + q z r g n I W c b S W c e O Z Z l K e m o f h i j p N S k C q k L D F K / 0 k 4 H 2 d w 8 d r a 3 1 G O y h y T t z E R 0 t F g f 2 6 V H + M r P f Q 1 B U j W x T I V e B a V C A 2 E / F 8 G g i E z o A i 4 t v o Y v v f E m w i k 5 P e M o s t W y L N S 3 2 9 g 3 K W i + o 0 D K F x m S k y l 0 e g K J B p + F V 9 6 H k v X 9 t a W + 6 v g p q S O D 3 g B y M J j d J z X y 0 V F P y c H S H U Q X K G B O Q J 2 F 2 6 4 1 M L M y h / W H h 7 j w e k y V P k x D G r c 4 v S F s q i 5 / I o J g E u p Q N k G z 3 k C n 2 + a C H x 0 W N i k E L D 2 o I T j j U + U T g l 6 Z l i b 1 f O 1 v d x 1 1 e H e / 3 V W T a h l V 6 D 6 v S l Y 9 6 G 0 j k 0 n z 5 2 i T t V a t q X Z m A i k w b O E Q h 5 U Y + k V a r G u j E z k m N H E C m 7 Q Y v j 4 a G r 9 r E M D H B 2 f 7 i V 9 U B E z 3 S S p Z f r W A 7 N X R m B d b G j L h I x F 6 5 S 2 U L E L b G S 3 c n t V S H V o T l 8 I q Q 8 E b 8 K k S B D k k W w 4 p 7 n Z q q n x 9 5 l Y S w 2 A P y b i m 9 q X a x Z E 1 m k A + M z A T p c O u I 5 I 1 n g i T Y E h a N h E m Q b 0 y s k x m x E B r v z f q t V c j j a v 3 1 C b y q Z B r 5 m s 6 t G J y S I J J S u q 5 U I J + s Q T / E o l b l h Y l L H l 6 S 5 B z m 6 Y R l P 0 y Q u q p 6 v Y u L H 5 H r 7 i K 3 H w G 0 l v v p D A J i o 8 P 4 H R N r O 5 H z o X p D E w 2 d 6 X c P R o 9 C t I U W 0 d z 3 6 7 J J v k X A B P q Z r f o K + W C q n G h Q I v S Y k S j m L m Z Q v Z O Y k T Z x h D L l r g 4 O p K z n e + g t t Z R l k n B N e E N u u p k v v y 9 m i r K q 2 7 W s f H e F t y j Q l s F U y W V S n J l W B 3 x K R S x S s o n f d u l 9 u g 0 5 D + p Y O D W E a R w J y 5 H V a h 2 V H 0 r O X d B C k s b x k w X t g Q O x m 2 M J 2 h U G y o C e P / u P d V y z f R p W L m W U c I n G R G n Q R T C 1 k 6 d d O 8 L s R x + K E x I i i R R W + M D t Q U h 7 1 E g q 7 x V / W I I 1 F H G g q Y S P C V V S N o w 1 9 c P o P m t 5 5 Z h z N x O I X 4 5 i E C a f k X J h a E b q D 5 q I T I b Q u J C C I X G N r X 7 P W R X Z q j p P a o H X 3 N n g N J a F e v 3 H 4 8 / h a y K w t k t S j F h V F X r a i d G X 4 S t 8 r D J B a 6 p P M N p 9 F A l g e u o 6 J 0 E K O T H j P M v a 4 D v / f F 3 1 H 6 S J N X 6 c t I 1 1 s H F 2 / P j d 1 K o K Y S S f S G C p s w f I b 5 k + V E N 1 Y 0 u E r R e 2 / 5 X N z f v Z W A 6 Y 8 K V X o d j T P c 7 D / i i r 7 4 P N Y H k a K m 1 5 A T R R 5 f 0 j 3 8 W a v R R N K S n D s x 6 H u R Y S O l u J I e Y S Z + K X r + H M A V E e K D 4 S p V H c m L 6 q N S 8 X Z W m + h 5 1 + g T i F A H H R C A a h K O 3 U W n z Y r o W c i u j g s L q R k M d / S I b x q e d Q y V l 8 d P + T / O A 3 + O P 4 n G z j O X Z h N o c l t e I w E 1 D L J q E 1 3 v q f I t R L z 7 J d E f X i + p + A Z 2 2 i w f B s 7 P M z z H C N 5 d 7 C I 0 7 I Q h t n 8 y R V C b f y o 3 G X B I E n p 6 5 V x T W W M F 0 C k 3 U h 3 0 4 9 H W i S 1 F E 0 m c f G T M N C S 5 8 / N E H I M F T w i S Q Z N c I h U n s m w i T N H u x e t 0 n g Y d Q I g g j 5 I G T 7 C A 9 F 0 R o w U S H f l q e 7 / d 7 T V S L V X z U a a B Y a a s D C a L L / l O F S T D q A 3 i k + 7 x G G J 7 Q A F c X Y + i 1 q 6 r B S K k Z Q q 0 1 s m y j 3 n r i X 0 n C p q H C 6 y N h o v 1 q m s h v H + B D 5 M 6 F 6 Q U x E S b B Z I 6 a f Q 1 X M 5 a q 1 B V E r 0 S + O A I l h 7 l J w q n 8 N 2 N 6 I W 0 Q R A g 6 p o X m 4 e m b m 9 O Q E P W d 2 1 9 C u G 9 i 7 d E q 9 q n d S 6 W i o l o C S Z h N Z L L 0 x Y 4 c V n l u Y F v I 5 k a Z 3 O K X C U 2 s t S v Y 6 9 X w x j d e Q 2 / g I G o Y S F 4 7 K n 0 / D R I I E Y G Y Y E D B F f m S e 4 j H 4 z D s T x D 1 l x E P t / H 4 c I 5 P O Z A S d h E q E S g R p P J q A 9 1 D F 6 v 0 l + 7 q 8 6 f u o 5 z j x S E V 4 d J m w T T k G K V R y 4 U v j E D t 1 X Q 0 d t p o 5 I + i B q J X v A M 5 t v K I H 5 + F x a V l t I r 0 Y b S + O v 6 m 6 5 2 D N y K n H o 6 G s N 8 a Y O f e p v r 3 B O t r a w g F n 9 7 L W e 7 4 o Y V 9 + H 3 6 X b m N P l q k h J 0 y K W M 3 g L 3 3 8 m r x i 0 W c h m w c d w 8 d H H 5 U R v 5 u B Z b H V a + R H z n F f j 5 9 F Q E z x n s i F b W k g D C O o a 2 j u W a j m x / C b X s x D J h 4 q x 3 C v v d 4 t 9 x z P B u S w X 8 S k k Q b H O d g S i + e S a P M L 4 x A N X j D u m 7 C D B 2 F O Q V y 4 o Z z P C r + F M T S q M X r 9 y C + N K K I c t x o x O t g K w 8 8 O q A P V L K U f / Q 8 i L D o r g 8 3 I y H 8 Q n Y O y 2 / k k L o W Q T C l c c G P 6 K S c K 1 x Z b d L P C S D / y a i V 8 6 D b Q y C n w x v z I H Y p C E t v Y q i 7 2 N v Z p g 8 X 4 b 1 J m C K p q m 5 f n 3 M o 4 U G 1 7 y b X L U m y + 9 s l f N h N n F u l H w L X Z 5 6 O x p 7 s I i u V B W t F O Q H l C 4 J W 3 6 N y + v w n L I Z k h x u 0 F i c h Z + P u c L F K r w e L V k x S h p z S 6 B Q M Q a v Q V h 2 T I q 0 a Z u w W A v o Q k Q W / S h + a 4 M L F i + N / H U H R y 8 D T W R I T S I / A 2 S 9 l K G R R C n B H H a m i D S h Y O z v Y 2 t h E b D G i U p q y u a w S o g V a z p M w e S 3 5 u 1 W Y y S F S V x K q 4 H B z 3 O P 8 H J 8 d J y 2 U / B U 8 s Q O x V d W x W Z X T G 7 9 A k M 6 e 4 n N M Q 9 K D o v G j / a f 8 4 y I + f u d j t L c H 8 F Z D y P r n Y V c 8 2 H 3 n A L 6 A j 9 a j j O K 9 K u y 2 i 9 C c g d T l u D p 7 K X U l r r L I W 0 d b F O p Q g p P o V W z 4 p 5 p q n o U 8 r V R 9 p 4 / w T A D d b h V G L I m U M Y 9 H q w 9 V q L z V b M E j 1 Y J j V N Y a K p 2 p d W j h 4 M M i e p k 4 6 t u j f T P Z F l g 5 J Q P + H C + G k 6 f N y 1 / l j k c l X g u k X F 5 6 E Q q + U A I l m l q a l P Q a U 6 u e D 7 b r b X x 6 7 x N 1 1 m 4 o E M f N 1 2 8 h f o n C 9 F o K 8 Z U I B c f E 4 j f m F P X T S Z g z t x K I X 4 g 8 F Z E T W U 2 F h u o 8 J M H B v p z w d 4 T D j y t 8 z Z G V O w 0 T S h a 7 H E G x s o e C 7 o M d N J F a D k E P O 8 i G L m A + t 6 i 6 x w q 6 l R 4 K N Y u K g d a W z 4 d z p j p + 5 8 p M B P 2 h B 5 + s 8 3 7 j B h r d E 8 W V 5 3 h h S D 6 o + E z 1 3 p F g y f n A k 9 M y 5 b C B C b 5 Q A t W z N H i C D u o b o 8 6 r A h G C B 9 s f 4 O q l G 5 g x F + C L 0 6 0 / o 8 j Q s r o I x p + d M C p a S 8 5 s k r L x b v f I O R P f K Z K O K m E 8 C W l S K Y W C 0 s f v u + 9 t o 9 a 2 Y d D a 5 b I 5 J H s W f J y 8 I K / J C g b p G v n R K 7 i o r r d U d W 4 j 3 0 M q 6 F E U U e q 9 B P H F K G q H V b R t A x d 8 N r p W G A V c U M + d 4 7 N B l L C c c y U t D d 7 d H v U f F H Q t j 4 r y b V a O n 5 z 5 h d n Y F d z O W e q U 9 E F Z U + U U E 7 S q F L C m l 9 b B V X t B J y H t k O t 7 L d i O B 0 M u 8 O X b U g 4 + f p K Q T 9 q t 6 S r f S 3 q 2 C b X 8 e A + Y 9 x a Q T q c V N Z P W Z P v v 5 2 n p j v L 8 R p i c l O F A + s G t P / D g j R u j L A c p h Z e 9 L b d n I H H p K O B R e k h L 5 5 J u r s z A N T v K U o r A l h 5 W 1 f d I 4 0 p p s T w I + H E Q z I y y 7 c / x E 8 E X y k J N W g S 7 o e M W K J w I o 9 K U / L r T w + d y F G T U N C h Q D o J + F 6 V H o 4 R X o Q G H 0 g e b A i Q n M 0 w a I E o m 0 5 c o E + n M z B H t k y j h e M 9 q A k k l a m J H C Z N A 6 G B u I a J S h J r Y p d V q I s D P 8 f r H l I I f X 7 p f 5 9 9 B 1 Z z / c a G p z t 6 t r N X Q O X S x 1 Q v i b m A B H / t y u B 9 d w r o 5 c y 5 M P 2 F 8 o Q R K 2 n 4 J D P v p 2 2 6 1 m u p g 6 r N g k m p F X Y d 0 K o x w c h Q x E x c q F 3 E V b T w J e U z o g h z w J q h u N p B Z O W r V t d / u q t M x B P m 9 B j b v 5 2 E N b I T C N U 6 K 9 I 6 N U c z 6 k E O w J W Q u 6 U I e K w h v T E d k S X a l K b B Z L / x Z j + r E 9 H i / h V r o P J L 3 0 8 Y X S q A E 9 / M G a j u l U R f U K T j D w Z M O S C c h W e a t E m k W S b M p p e v G g D 7 M 8 f d P Q z o a t b t y c N p R e Y Y 0 2 8 z z e 2 W D + a 2 H T T R q V d x 9 d w / 3 V k 3 Y W g Y r N 7 I w v Q Z C 2 g y C y E H a K k 9 6 n B u m q Y 6 7 2 f p o H d E 5 O c p G P Y y o f 4 h H R R 3 1 2 V k U o q 9 2 v 7 y f F X z h B G q v b i C y G E A h P z p 4 T U 4 0 f O e d t 3 H x 6 i X o b h A n e 5 s L h n 2 + Z y E M X 8 i n y t / 9 c R 9 0 4 + m 9 K 8 H a 6 h r a A w p G w M e F r 6 n g R K V c R s N L / 2 Z I m 1 T r I R 4 J w P Y s 4 5 t f / S b u X B 1 i f q 7 P i R g d F y N p Q i e h G R q i 6 Q Q W v z o p W q R f N 5 C G / R o u p B w Y u i R U n e P z g C 9 U U G K C i 7 4 m I s 0 2 I p c D W F 3 9 F K + 9 9 o Z 6 X I R J A h b B u S M f q / a 4 D d v u I 3 1 1 l K 4 j H W / 8 4 S D 6 v S 7 8 S e O Y V Z O F 3 u h Y i J 1 h 6 e R s q l 6 z g 8 z t E T W z a c D k c H k 5 B 1 c 2 j m U i T m u J 3 N j o w U g A w b g f e f q B 0 t d P I J b q Y t I + s 6 X V O X 7 y + M J Z K E G + r m H 2 5 i L K d 2 t K m M q l E h f z E I 6 v D U f r o r U 7 7 g 5 L R N J x e M N H + w z S P s r q D R D K e d G r T u 1 n E b L B 5 / Q a K t 3 n J C T X T 7 q O m n 4 T z Y N R k w + P L k e q b a t / y / c L 1 Z P I 3 v S h a w J 7 2 I N N Q Z V 9 j 4 k w C e R r z o X p 8 4 U v p E C 1 / W F U t k p I L 4 + C B M 1 O G 6 2 h R N X q K h t 8 6 O + j d d h X r c W q e 2 U V I r C q O s r 0 f e R 8 K a t v j U L V z m j 4 5 O j L D / e 8 6 p g c n 1 + 6 E 4 2 d n C l Y X P z R p Q D 8 G Q O 9 W k d l N b T 3 j w Q y g A w c d F R T F e n q O o 3 4 U h R e P Y w P T j m u 8 h y f L 3 w h B U q w U + q o M 6 M E Y X 8 Q H 2 1 c V n 6 M l J d H 0 m H + W 6 f A Z V W p u q Q Y m Q l H J b G m r s X g j W t o b P a h x f w o t j w q Z P 6 l + V E C p W R T T E o 6 J h i 0 L R g d E 2 b A U J u v m R t p + G c 8 6 N X F C m r 8 1 j C / z Q e L 4 i T d Y E 9 D O X 9 2 E O Q c n x 9 8 Y Q W q n c 0 i u T g j X A v h a A T Z R F m R L d k b K j 6 s o V N v o V 1 t I 7 F y v A B R U o P 2 E E U 7 G U J 7 u w Z 3 8 3 h K T y Q S w c H e 9 I m E / I q u l w J 5 Y o + L f G 1 k y G Q X a k C x G j X t V x d 0 A t X N J g 6 G T 2 8 4 n + P z h y + s Q D V 6 H k X b C v t 5 r m 0 X F + S Q 6 V I G W p 7 W I 2 Y g 9 3 o a 9 o A 2 o 3 y U P i S Z 5 P t 1 H V f T N u Z i D i T 3 N X v 7 q K B w f f 2 R i u q F w k f F g t I E s 5 4 n b f S e S G e i N O m m W C M J R s j B Z 6 M Q u / + U t s c i e L 0 z o o r n + H z h C y t Q g n f 2 a T V q p m r F J d V E 3 c I A P q 7 n S G 4 k E I n L I V Q j H K K x 0 R A m t 0 B 6 9 w R c 6 d X N o 4 J F n 9 c P f 8 C P e O I o X y + z O I v E h e M + k U C S b D 1 h U z V L E e s 0 q c Y V a 3 U S p w U 5 z v H 5 x B d a o H o U g P 0 u r U T H T 5 + o B 3 / K V G f 8 T C N a s d H Y 6 q s s i g e F 4 / 5 N 5 k Y C w d C I E s o m 7 s z M 0 5 u r 0 l T T D B 5 / n z Q e l a P 7 A 2 F a p + 3 M + N E R e q h Q f o 8 L k B 7 Q 1 a b y O T 7 / + M L P U i m a w f q n e + h 1 2 g h n n 6 6 4 j e R C C C 9 Q I P p + z E r i 3 A m 0 S q N g g Z z q 7 h 3 3 4 J u G x z N q j D I N Y X / Z i I u K 6 0 e v 1 0 d T S i w o S A Y C y o + a P h t K 4 G o G v i y n i J z j c 4 9 z t U d s h 3 P Q d W m m 3 1 c / J y G + l h a x K T U D F D 6 p P W n q I n t L Q 2 1 E A a O x K G r V q q r 0 n U Z p 5 + D M D r F y f m s 0 F 8 C g 5 l X B E M v l e 1 0 f i r R e p Z Z H Z b m v l w y 4 L Q v N 0 d b V O T 7 n O B e o M e K 5 B A p 3 a + h s a 2 j m j + q l J r h 7 4 E X u j T Q i 8 z 7 Y 7 S F a e x a q a 7 R O 4 x G U c n R J Y 5 K T 5 q d z + M 5 s t 0 x a 1 7 a q 6 O o V R F N B D A d x b B V T 6 A + G C A c r q r G i Z L l L 7 4 p Q N I L Y G Z n w 5 / j x 4 7 O M / b l A E Q 5 p W a P U R P Z 6 B r 4 U X a q i j e Y 2 q V j h q L 3 Y l Z m R 5 Q k k A 6 o 3 e i h n Q P d 6 E B q f L i h I Z z L 4 8 P 3 3 V P 2 T H D R d q 1 U V 3 X t 6 m 1 e g 0 S r 1 M N j W a Y n K s L U a r q Q H C J h 8 r 0 t B H Q c i W q U u e u 0 O z K l s j X P 8 Z F H v e p A J n a U Y j + N c o M Z o 1 j o o 5 w / w d j 6 M e / 4 Z r G k h D O q O C l Z I 2 6 6 Q O X x S / i G Q P g 1 y 4 M C g 1 0 a r O / J v 2 s 0 W w u G I i s p 5 v R Q A C p N P m v e f L l G I m b O I z 8 V g G C b 9 J 0 O F x 0 N 6 h p O i w 3 J G n z m o 0 + p F K H w n + h q c 4 + U h 4 j t + H v J J S D x I T p J 8 E Z w L 1 B i r k X k E t S z e u L i O K 7 k 8 c n E H q S t R a C s F k j N p f F J C O v T 0 o M e W w 7 B a Q z T 2 m 4 j Q j / I H A o r y 7 e 5 s K R r o u A N V C y X l 8 K e F v 6 W l s g G f a s P c d a o j 6 0 S 4 2 i i X U H p a 9 B s v p h 3 P 8 c N B q H V j q l / E S T z n Y M t j O B e o K Q w 6 A 3 i d B O J h C k d k l 3 9 b q H x f R z i R R O j m 6 M C z 0 x B L e u H z R l B + W F F p R x + 8 9 w P k c v P Y 3 N z A 7 O s z K q x X P C j g c H 8 f 7 f Z x / y w y G 4 T m k Z 2 o U Z J r 1 6 n B 8 I x a O Y v 8 t e m r a f x d a d M i v i D t O M d n g z R c + e r S y 4 m i n g v U F B 4 3 N T T W L A Q w g 2 H H Q L d g I 3 Z b Q 9 v f x 2 Z l R o W 2 T 4 M c y C a p R a 7 j w W x 2 H l / 7 x j d h e k 1 1 8 F m / 3 6 O Q 1 B F y Y p i d n 0 e 9 f v w 4 0 U A i g K H H R O O h h b g 5 K t 0 Y u C 1 U J A m 3 S j G L A L Z t Y W 1 / i F u z x y O I 5 3 g 5 E E r 3 / c 2 X k 4 l y L l B T 6 J p + D q 4 P F u X G 1 8 3 B W G w g H E n C G 6 9 h e a Z I 4 t d + U r Z + E r I h n C R F b B 0 c W T J p 3 + z z + R G w I g i k R k G F m U x W U c K N x + v q b / G v k s s h h G I x 0 o 4 C 7 I 0 Y 9 I M c 5 i 5 e h k n a G U j 4 V B e m u e 4 h P j 1 4 M R 5 / j s 8 G S X B + W T g X q C l I 5 k Q k H V E 9 0 J G k L 6 P L h m s R P s 0 P j 8 d R 5 y x J z / A J p J p p G p J O Z H d s 1 Z V o G n L + k j 8 6 S m 4 1 T I O + l U 6 K e F w j 9 v s t O D t h e M j 8 I k t e 9 J p d 1 H c a a O X b y o 9 q t g 8 w 7 J 8 4 z e 0 c P z I k E P S y 6 J 7 g X K C O Q U O 3 1 U H 2 9 R S 8 W g S q t Z e E J N w O j G G I w h R D + / B o 4 1 f 6 P p x E + n o M d v r 4 q Y J S k H i y K W a M l q / Z a M A e 8 D u c I c y A q Z J x k x d j 2 N x 4 j O 3 q A 9 R a F T S r L T S 2 e l h I X c K d l f B Z A c N z / J C I e E 9 v s v P D 4 g t Z A v 8 s / P K s C z 0 y D l l b H V q I L t A R u s Z R 1 4 b w 8 J 8 S k Y s s P p t z H 2 x U E Q l 6 4 V o 0 O R 5 L 7 U f J 6 Y Z D S Y a l c A U i Q e w V N 5 G N z N J 6 h T D Q b P i G B r T o A P n D A 8 z N L 6 g A h x Q r y o 9 k Z b g t A 3 / a D E 6 2 q M 7 x E i D h c o n i 1 X s v x 7 a c C 9 Q J L F b 3 E K O B k Y P Y b G s A x x 4 g e S m u r E h 9 q w t / O K A O q + 4 O u M B 7 t q q h G v a 5 6 D 0 6 h S Q A L 4 W o u H 2 I x M 0 E 7 u a L W K o E E J 9 P K P 8 r E D + q a Z K k W Q l Y N B t N l a 4 U i 8 W x / s l j L G e v q C z 3 a b S L P Z h G E A c P 9 v A o d d 4 B 9 m V C D l a Q P b 6 X p a T O B e o E N I 5 s t v w B Z m f m E A x H 0 W 2 0 l X W R g 5 1 t p / e k W U t l v c 7 H N N V v w h f 1 q u Y u / u w R d 7 B 6 D h o d 4 I P S N t I e P 2 4 s k u L V 6 0 j P z G B r Y 0 P t S S 1 f u I B O q Q u L U 2 D H J B A i F s 3 G U O d n p e l H H f Z g + P j Z n T 7 i c / z e U B / f f n R e a P g y k Q k 7 q J E 5 W M 7 L 4 X 3 n P t Q J D E m v L l 2 6 g b K d R 9 9 o K r o l X V r j l 4 J P h E k Q z g V h m m E E k n 7 0 q h Y p 2 V F 0 T 1 o i D 8 o u Y j Q 0 v 3 L l A h J 1 G 1 b Z A z 9 C 6 k z e Z C q F F Q r T 7 u M d m F o I g a y J d D p E G m k i d p E W b d k P X 8 g D z e d g 0 K Y V K z V Q P c h / p g 3 G c 7 w Y F m K O E q b 0 S 9 r j O x e o U / B o t 4 k L u Z u I k / a 1 t R p a e w N l S c R S y Y H F A m k f 1 m u 2 R 9 2 M 2 n 1 4 k 5 p q 3 t 8 9 c F Q I P T R v q n B 3 p V T E 8 l c W E U h 7 0 N h r w 9 M O Q r d N 7 H 9 c Q C a 6 B N f X h e + U P D 3 R l 7 G F i D o q N L m Q U s f l v L 1 1 X r X 7 s i H t r w W l F 0 w t e h 7 O B e o U F C I z y O / V F K + e v z Q P K 1 2 E 1 Z E u R T Z K q z W U H 4 w 2 Z 3 0 J H f v 3 6 3 z O g e 4 G Y N K q + G Y 0 J C 8 f 9 a H Q x 2 d E S Q n 8 3 B s z a J Q r c D s m h p Y H 3 o Q L f + T Z F K 7 0 s I l O o 4 W 1 k o 7 e 1 G F u 5 / j R I Y F X a Q T 8 M n E u U G d g 2 w 2 p B p N C + V r l P s y l N k I L G m Z u J l V l 7 / 4 H e b Q O u g g G D M x c m E V p M 4 9 B K q G s 0 9 t b X n W s j f S g k N M G j 4 F S q v k G C M a C q D y u o 7 b d Q O l B A 7 3 6 Q C o 6 1 E + v M e D f f T T 2 W z B 9 J r K 3 k 9 S g L 3 n m z 6 E O e 6 h 0 X q 4 I n A c l n o H X h m V o j o X 0 j R j W N x 9 i f i m L g P 7 0 + U 6 l B z X E l s L Q K V x y N G Q 2 7 C L o H e L w 8 A C Z z I y K 4 v n 9 I 0 s k w i N H h / p C X i V M Q i P 9 M W m a K Y e m e S h v L u y B T U H y Y v b G I k o b h x K n x 9 v t p / e 8 z v G j Q 6 J 8 L y s g I T g X q O f g F 5 N 9 6 B E b O v 2 h w b C J W r m J T G r U Y 1 y s l 6 D y u K a a + B t n 8 I d 8 / h D Z b A 7 d a g + d s o X U 5 b O F w 4 U D b a i h 8 q i D j l V D S I 9 j D X 4 0 P E e d l M 7 x + c U 5 5 X s O 7 m 8 1 0 M n b c I c O b K 2 D S N q r S i v 6 g 7 4 K f a s W Y M 4 Q z Y O n q 3 x b z S Z K / S 3 4 w 3 F V H i C N X v y x Z z u / U g t V X m / C 7 g y w W V q D n e i d C 9 P P E F 5 p C 5 U I u u o o x x 8 V i X Y Z C 9 4 u 0 r f C s N F V p 2 S I s 1 P q b K H f 7 U I 7 S C K U 9 G O / v Y F o y q / O e Y p n w m h V u 4 i l Q z C H C R j D C D o H F J S e Q 3 o Y U d Z t O h 1 p / 8 M C v A E v d K + m E n Q 7 f O 8 w 1 F c B j 9 X A p f G r z v F 5 x y t h o c b M 6 y k 8 T 5 g m J w 4 + D 9 V Q i o K R p u 3 w K 0 r W R 5 U / d V V W E T B C 8 O g m d u p r W L 4 0 j 2 g y i F Q u C p 1 + j w i T n K Z R a g X h U S 2 a g d y l Z V R W q 3 A a B o Z t H w 7 v l m B V a L V 4 K c 7 A o s / m h S / p g e Y Z q s L D q n X u O / 2 4 E P 8 x 9 O l 4 J Q R K w t u n Q e e i f B Y + S 1 n 5 u 2 U N z Z 0 B A k h D 4 1 K 3 Q I p X C q C 4 2 k b w W h P L N z J w P F 0 O q L T 6 X 3 r y I y c P R s o D W D V d Z U F U d k r I 3 E r D T L r Q a I F y t 9 M w E r R o t F q G N 6 A y z X 0 R 0 k q H A t h z Y Z / I S j / H y 8 O t 3 M v L M p / g l R C o s + A 8 R 2 D G e 7 Q v h L 7 h U 0 f c d A 4 c d B 7 r 6 D 0 M k 8 q F E L p A C y l n f x I G + D e O m l 3 K 6 8 s P G / D Q b / K l h 0 h e J F U 8 5 Z J k j 8 u h Z U p c C a n 9 K p c + W X o l C 9 2 g Y I X O U 4 1 + H P C R n W x W j z c g f R l 4 p Q X q Z e O 9 Y Z J + D g V r 2 F e b u M l L U U X r P N J L 7 6 B G M j j q g 1 5 6 0 I R n E F L N M c 2 o B 5 G E V x 1 F W n 5 U g S O n r J 1 A a 6 9 H 6 e / B Q 8 E s r z b Q K 7 j Y e 5 x X h Y j R 7 t P B j n P 8 6 J A 9 Q j m e 9 W X j X K A + I 7 a 3 S g j 4 6 S M N S f f u t u C u z 9 A S 9 t E o k / o N s x S a N p L z K Z R 2 9 v l Y C a 7 0 X a a D d D F l w + 1 7 M D S l + Y p Q 0 d G P 1 b F G J y I 2 L D h 1 L 4 y A B 4 1 i A 3 4 p q / c Z y A V 1 m P b L p y b n + P H g X K A + I z q R q C r R C G Q 9 S F w I w J s a w t l I Q a v 7 0 d 5 3 E e Z j W r i H 6 E I I U T m 8 j X J T e d R A 5 Z M y A j F S w m A M l Y c t 1 B / 3 U d / q o b r Z U R G / 3 k D H W s 9 B N R y H 6 d f o Z y W Q v B J G y 2 r A 1 l 8 + N T n H j w f n A v U Z E W q 3 0 e s 3 V J N L I 6 S r G q d w O o K 5 5 B J 2 q + v k 5 h 4 l I J I Y a w Q M V Y E r v S Y k 0 N D r N m E m b J X w G r v o U 2 U Z 2 Q u z a P j 6 8 P p d x A 4 L S D U 6 M L x + + m o W h a 6 H T C a n M u D P 8 b O B V 1 K g v P q z o 3 s / C t Z 9 G e i + k G q x 3 N k f o r V r o 1 Y 9 R P y G H 4 n 0 8 c P Z p i E H X E 8 y K x o H b d g 1 E 1 o u h H a 7 h G w y g P h s E I m L E U S W v Y i t + B F Z 8 s G b 4 A S N A x 7 n + F k A 8 P 8 D f w h Z b f q b P B g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 G u i d = " c c f 4 6 4 9 2 - 0 a 4 6 - 4 f 4 9 - b e e 9 - 5 0 a c 9 0 1 5 9 e 5 b "   R e v = " 1 "   R e v G u i d = " 8 9 6 b 8 7 b e - 0 e 9 5 - 4 1 7 f - 8 5 1 1 - d c 3 7 3 d 9 d 8 a 9 3 " 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8 0 7 B A 0 B - 4 A E 4 - 4 9 A B - A 9 8 9 - 9 3 2 E 2 B E A 8 1 0 9 } "   T o u r I d = " 8 c c 6 1 f 9 5 - d 0 7 6 - 4 4 7 2 - 9 7 7 0 - 7 c 7 6 5 f b 1 b c d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G l C S U R B V H h e 7 b 1 X k 2 R Z c h 7 4 3 b j 3 h t Y i I 1 J n a d 0 9 P d O j g A E I g H y g J g G C S 7 E 0 G m l G r u 0 f W F t h f M D z r u 0 r b W n 7 w L V d I w l i s d w F Q Y I C x G C A G W B a T O u q r q q s z E o t Q m t 5 R e z n J y I q I 7 M y q 6 p n a m Z 6 q v N r y 8 7 K k P e e c 9 z 9 c z / u f r T / 8 O 9 + Z / i 1 r 3 8 N u q 7 j Z a G x 0 0 N 0 0 T / + 6 3 T s P 2 p h 7 k p 4 / N f Z c G w H z V Y T l m X h 3 / 3 u 7 + E f / M O / D 0 3 T x s 8 + H 9 X N J g y / B 6 W w g 6 V Q G L r m Q Y X f n X y B 7 3 Z b J u y B A 2 / S H T 9 y H M 1 t C 5 E l E z + o l f B m P D 1 + 9 H Q 0 G n U M h x r 0 Z g C h W Q O a / v Q 9 P F p 9 i M X F y 3 C q w M H m N i 7 / 3 I X x M 8 Q Q 0 O 0 w i r t 7 c D p A / F I I p t 9 A / p M S E l e i 8 P q 9 O O i 1 c a 9 e w d V I A j l / A F 7 P 0 Z y 2 i h 1 o l g 8 F v w / L C R s e + X p + Z u l + H e m b M f W a h / f v 4 + r 1 6 + j V + m g f W G j O x E a v H Q S R 3 y s g F D Z h m C b f p 8 N M u D h 8 X I U v r M E I G O j 1 e t h a 2 8 b H n 3 6 C X / + b v 4 r / 6 7 f + I 9 x u C X / z L / 0 6 A g m f u l + 3 P 8 T 7 H 7 6 P + c V 5 l A + b + N M f f J e D D P y N X / l 1 h N M B 9 L p d m H Y A 6 f k Z m E E f + r 0 O 9 j c O M L + 8 g G 6 n D r v r w B f g f S c 9 v C Y v W u U m r 9 p F N J N E 9 a C A m Z t J 2 H 0 H j a 0 O P n S T u L P g A L z P k N 2 B X R t y r g J c O + p W F W o H T c R n I 6 j X a r y 3 M A z D U I 9 X K h W s r z / G V 7 / 6 p v p 7 G i 7 H r N D 0 I B U a w t T 5 x w n o / + v / 8 j / / h t f r H f / 5 c t A p d 9 U g n o W B o 8 F r D O E M X B i + Z w u y x + O B 3 + 9 X A r + / t 4 / r N 6 6 P n 3 k x B O I + D L t e 9 P s 9 O A d 9 u J Y D q 2 c h y A m U w f c Y n v E r j 6 N 0 v 4 b G Y R 2 B r A H D + / Q 1 D o e 8 / i 5 g R j z Y 7 3 c w 5 w + O n z k O 2 7 b R q N c R i 8 d 5 H z 5 O v 4 1 + e Y h + u w d f 5 G j c d 6 o 6 2 n p G j c v e b h F O e 4 C g E U G 7 0 M O g 7 s C 1 P W g U S 4 i l 0 j B T O r y B 0 T W F s 0 E M K r y O k A c R w 4 u L 4 R h i p p c C o + F h o 4 Y H r S r m A 2 H 4 Q 1 4 Y Q Q 0 h X n O n 1 c W n 9 S C 6 l g d h 1 8 F q N 4 h s x E U 8 k U C n 0 4 E Z M O G P m t A 5 j 5 r t Q 7 t T h Y c L v 1 n t I n k h g m 5 5 A H / c h M P r G v a A S D K M U C C I Q D + M i w t X 8 c 5 q E d + 6 f h k X s 5 d x n 0 L 6 B 9 / 7 A 5 g U x L W N d b z x 5 d f x u 1 S M 3 / r 5 n 0 M u M I v 1 / T X k a 4 c Y Z i 7 j O 3 / 4 / 2 L 2 0 g y S q R j q e 3 X U 7 Q G M T A r e z B 7 H b w b B l B + 9 q o V O z U J s 0 c s 5 c P i b S j L g I p Q J c N 0 B V n O I 9 3 p h f P M S n w t w n C m 4 J g I I z 5 v H h E n Q K 1 J A 4 w a 8 P t 8 x g x I I B P D t b 3 8 H r 7 1 2 + 5 j y / m T f Q C 7 q I u w b Q u e y c T g m I l J K O Y 2 h / 5 N / 8 j / + x v j f L w 2 D h q M G / E z w A g p 9 H 8 z q g A t S h z Z 9 R W e g R i 0 i k 5 L N z o w f e X H 8 Y F D E i o e D O h N E h B P T b b T R K Q 5 4 n R b s j o Z + j Y u c P z K 4 g u o 6 T Q A n K 5 x J I J A c P X Y S 1 b U W A m k d H g p b d 0 B t B R 8 s p S h G z 4 v A r a + t c X G k E A g e C Z v h M + D z R T D o 2 P D y 3 i c w + b 5 + c R V z u S S a q y 1 c / a V F b P e 9 M O s 1 a I a G 6 I K f S s p P A e 2 j c z D g v z m + 4 2 E b d L p o 7 n X V g p t A 4 3 9 p X w B L w Q j 6 F J o P m h X s t h u Y S w Y w K P W R 1 n v I z h g o l f l 5 Q x O N g Y F M h I u M V i L I 6 9 V 5 X / 6 E l 9 b K Q i 8 W Q j p L 4 e 8 a s N p D 9 D h + s o B d s g e v G Y T V c O H 0 R 9 e 4 O U z g S 3 M + + D w m F m 7 n M B P N 4 t a F 1 3 D 9 S 1 d w 7 d p V h G k J A u k 7 W L v 3 N u 4 + u o u / 9 7 f / L u L B J F r 1 T e i + I F Y f P M D r X 7 k D I + b F v / n t f 4 n l y B w S t C L d X Q 9 6 9 S E q 9 S 6 2 3 T D y X D + H f T 8 e 5 A 1 s U x m J 1 U h Y X Z Q L V V y d c 6 E P X T I M L 6 x + F x F e V 3 2 r h 1 a B c y b W c i w k n q E P z X 6 N 9 x t Q f 0 9 D r J S s N V l z A h G c m b B 7 T C h l 2 T Z 5 3 y Q K T 6 D / D / / 9 f / f S B a r f 6 l G r G 2 d q f 7 m Q m H + I B g d 9 W O t Q U z 9 D + A h Z n L / z / / 0 u f v E X v / W Z q W n T G i D S 1 q j x q U 7 6 O q r 5 A u l o m J q d C z T F i Y + R v o Q 9 a O a b C M f S t D o a 2 v U q I v N h d B o t B O N P U 9 e 3 7 7 n I B A d o U D B M X k 7 e b m G e l K v n 5 j m 4 Y W W V 5 G d m Z u a Y h h P k t 6 l 5 N y t q b A L J k Y V 6 V K T m o 4 X w U z O 2 q 6 R m X h e R V A j 2 R p 5 i Y a B B S h M P D p X 8 y E K 3 m i 6 K m 1 V E c y H 1 f o M W Z d C i k N E a n w a T V n 6 e F n S B w j V w H N z X 6 v A m Y l y E d c z 4 v P C T O i 1 d 9 G G r r G N 9 5 x B L u f j 4 n R T W u o t E x o M 2 F 4 4 7 6 M L Q v e j W e 1 R A A 9 7 b k J r f P 9 L y U Q 8 V I x c 1 q Z D P 9 K B P Z S W L 1 0 / B C F A w G 9 t d J a B F W n 7 d r e H 9 u + / j 7 / 3 9 v w O 9 Z 2 L + S g 6 X L l / E 7 Z v X K G y X 8 I f / 6 d / B Q 1 t + / + E q W l Y d / k o U D / 0 L u L w 8 R C r n Q 7 x v Y T H t Y C H l 4 H K G l r X Z w I z u o E V r T D J N S 9 / C w c E h w h S U 2 A K 1 B F H d q i F L S l j b o A X W g 9 B 8 D t o l r t P w E F 7 v 0 + N W K p U Q j U a U t T p s U L m Q O Y h V O o l K W 0 e E a 3 m C H 4 t A + a O U / L 3 + s 6 0 U 8 a D g R c q 1 u K i n R P w M f P T x X V y + d J H a / W w q K d y / d d j H g G Z f F k J p v Q S f P 4 J w y K C 1 C W C j 6 8 N s 1 k S v Q F N P Q b K 6 N p q 7 X B x 1 o Y A + d O p N t E p N Z K 4 n U d 9 u I 7 E U O W Y 9 Z e E 3 C l 0 s + i z E l 8 O I 0 P S L z m h T a D 2 e E s L 6 D M p c S J E g 6 d W Y j 0 + j V + A C T J u K p t h t T p p t o N j R u S g c O F z o Q r 0 9 m o 7 K Y x v G 0 K C f F 0 F o x o 8 E h a n a 0 l H v a Y p u y A L u 5 D v o V W w u U h 8 + z n u R c G S 8 n 0 / d T f p V o a I L H 9 2 P N C 3 a 2 7 U 8 M t T 2 o Z m A E t p F C l O d 9 + D Y F B 5 q 5 6 4 o P A q F z T H r D y x q f g O x F T 8 c i / 4 b x z b N B T m B U H k P f d 3 W Y Q d O z 4 X V s U g P + / S z K I Q V i 3 6 U S 6 X j I J o O 4 q N P P s K b X / k K v 8 d F N 9 + n c h n N 6 0 w s g O T i N W Q T E b x + 5 z a 6 F K Q N + k v X w 4 d c 3 O Q B n P + d w g a K h w W 0 2 m 1 Y B f p Q 8 0 H Q / i A y E + Z 8 + 5 C Z S y m a H s + M f E O B C H d z l 0 o n a c I b 1 7 h G L G x v b c D S O J e k 4 y f x z r v v 4 k u v v 6 4 U Y m d A 6 z s l N N M Q R j J t N 3 4 s A i X o l D q 8 + G c H J r I R B 9 1 q j 5 q V C + G 4 I j 8 G u a n F + T m 8 + + 5 7 i E T C 2 N 7 e Q T w W O 2 a t 7 I b c m Y N g x o + P q k F c W K J g B 6 K o U V u W + 2 T R 5 l D x X 5 3 0 q b 5 X 4 4 K m F u 3 2 E e N k B C h M J h 3 r b s l G i o t Y o D l e e G m 5 p q + r v t F E m r c U W z 7 u L y W 8 f v j 1 G C y L C 9 w f O F W T d S p d 9 J o d h O i 7 C Z r U w W a 5 g f m F k R A U C 0 X 4 r R j y O 3 S + w 9 S o G w 0 E 6 X w P D R + 5 u k Y t O O L u 4 h Q f U G P O L g e U l e t X h 4 g N m 6 Q 2 H I M + v 3 / K L z s L N u l R d H H k N + R I w c r 0 N Z q 0 P j H f a L 7 8 9 G s 7 j g 8 D + p 0 N C m 4 k G E d 1 v w i L P l o o S I s U 8 5 C 6 c h w o Q D v U 0 C K I A l l Y 4 s / 5 k j q i s y E K u E 8 J S j P f p r L w K 7 p Y 1 / 0 o b a 6 j 0 W n g w w 8 / w u U b F 3 n N A b T 2 e 7 S A I C 2 j A P d d 7 C G J l Z w f q / s D d A v 3 8 Y s / 9 y W l c A R C o z M 5 + l r J B M e I n 1 c p I z O T U f T M G z T 5 G V 2 4 t F i 7 2 7 s Y C E O J R N A 8 6 M D D 8 e u W R s p z d 3 8 b V 2 5 d e U q Y 2 h R S W W / f + 9 6 f K h / K o 1 M Z 8 3 1 n Q Y S N L F 7 h / V 3 6 n c 8 S K J m 8 E h d e y H v 2 B 0 5 j o 6 L j v W 0 u R J r H s O n C G 3 q 2 h R I 2 N G g M O f D P t 1 A + v 1 / x 7 0 6 7 w 4 n 4 W F G E C b 8 V 1 P c r 9 J F C 6 j O j H k 4 K F 4 X B t S t W J B l 0 F T W b I E Q N K Y K c W K E F 0 j W 6 S 0 M M u 3 5 4 Q r Q M 4 w B E t z R 4 4 l M J / n T D i 0 t p z j h p j i / 8 9 H 0 N B t T E 4 t y e I k y C x n 4 b k e U E H p c M 7 N Z 1 X C R V 0 Y d + G J R N C Q Q E t S S 6 X G Q z l 6 J I U u j i p F I H H / V h + O n T h E Y K R y Z a 7 i / M x f z x v o m 2 y w W e p F X o 8 l q 9 I T Q O 6 p Q W n f S L f q m 8 8 A z 0 G j 1 l d Q Q G a Z q v b c L x O 2 j a A z T b 9 J O 6 D f R 6 N K G 0 e u n F N G k z r Q i p n k 1 q m F p M o L R a Q W O v A V + a g k U L t t 4 P K f 9 C 0 K S Q N h 9 V O M b + J 9 b d H + W a I C X 0 J 2 i R 6 R f e u J r G c u I y X v / 6 L X z 3 u 9 / D 0 s o C v D G T 9 J o C S E v S r f W w t G h i s 8 J r g R + F 1 e 9 h c X F B 0 a + T k P u U d T G N Y Z c s h H R u 8 d o 8 2 U k Y j z / Z x E x u A f 4 U / V 3 S V Y 0 f k 8 l k 1 G u L x R I V 9 J Y K 4 u z s 7 H B N e U k X D 3 D r 1 i 0 l s D S g Z 8 6 p Y C J M g p 6 l n S 5 Q I k Q P C g Y q p C M 9 W 8 N G 2 c B + w 4 M 0 + b H M k 4 z T K u l P i 7 w 6 T u 2 W b + r K M d y r G c o S t C m 1 G a 1 P p / v Z A r W 9 Q + 0 h 4 c f g 8 w V q M n C J R A K / / 5 / / C 9 7 8 6 p u 8 + d H 7 2 i q q 6 I d O q R l S C z h l m m I u q r N Q 3 + y Q t p B H j x d d + 8 C B H r H h J a W Y o E 9 H W 2 i h o N 7 z 4 H L a V m F q l w v O D b b o 6 N f g 9 Y R V I E I G M k A B F q H S q d F O Q 7 / q I J Q y k Q q R 8 z t d 2 D 0 H n 3 z y P l p c 3 L 3 8 A I 9 2 H u D y n a M w u W 5 Q y 8 + Z y G + U U d q o o c j f 9 R 0 H l e 0 e o j M G 5 p K k b F z E B Y 6 9 J + R D L A V Y L R t a h L N P Z 3 x / P U 8 / M a Q W y k l 0 q C z E e u z W d F C h o 0 l / r O d P Y d A z M B u 1 u Q i D n J e A C k 7 0 D 0 i d 6 V 8 m K X B x L j C L v p p F o f G R 6 1 T p D w 5 N P y I U v o f t E I I 6 5 5 K K y k e L c 7 d G G u m l h R 1 / p 9 o l 4 E + L a 8 N 0 m 9 j Z 3 U A s m M D 8 0 j x + 9 9 / 8 L h 6 u P k S Y 7 E P m 1 0 u K 3 q 3 2 M U M B K F Q t V A 8 f 4 W u n h L D P g i g p u b / 6 Z o + W m 1 Q 4 S C t P 0 f S R i v e q N s c v y L k a K A s t S l C C D 3 K v 6 X Q a 7 W a b 9 N v G P B m R R J h d X v Q p O x x P g T p Z B S f 0 N / / 6 P / m N x x Q Y 0 Q b y e 5 u / 9 6 l B u 1 w k I j B N L i b R 7 m R O e E g h 2 + R r 5 H X 1 r o c C 5 1 H / l g h L s 8 / B 4 4 f K A h v Y Q E 5 r q 5 s 6 C 9 1 q F 1 a 9 T 7 5 8 X L u 8 C O q N B l L J J E K h k V M u i 3 X C w a s b b V K y I 6 o p 1 y j 3 s k X r K Y t 5 6 L r o F P q k h q P X 9 3 g N 4 k s F x + 8 X O J a j I o A T H 7 D W E c o 1 R A d 5 2 B 0 H W p u + D R 1 W g S i P i V P 6 8 S f 3 M Z v L q n 9 L I E X 2 z y Q 4 I Q E R 8 S X E j 7 B J e 2 R v 7 f H m G p a z l 7 F 3 s A m N X 1 O o 7 W M x c 4 F W 9 U g R y I Q m c j F a h T h S S z F 0 j S q W b 2 W x + k d 5 a n t a l o B X h Y Z F A Q Z M X g f v y U 9 W Y M q Q k o o N 6 X P V d x v Q v R o t 3 Z G g d 4 q k c j S 2 2 b T O e S V D C N H X G B b o t x z 5 f r K 1 M K B i c o M O E n N h B K I m f b u q C p g M 6 R u F U 1 F S Y h M e K r A I / 9 3 M N 9 D k m N F E I p Y L I M X h C Z D Z C F v Z o e L 0 + T 3 Y 2 s n z O k 0 k 4 w F F 2 Y o P K h j y O q 9 c u o z L K z f x B 3 / 8 + 0 h n U o g l S J 9 r V I o R H Q / z G g 4 e v k X a F l I + n S h R G R f Z l x S F 2 O v 1 0 S M 1 l f 0 s X U w J p 0 L G f s D n Q 6 R 2 V o 2 U e I G 0 t l p E J B q l n y 0 R U i 8 + / f R T R C N R C t R x i l y p V v g 6 z i / X l l B r n Y x k E r l 9 F m q U B / G z t N / + f n 2 i R F 4 q v h p o I r Z 0 N p + v b r V w Y E R x c 3 5 E F T 4 L m o 0 m / s W / + E 3 8 o 3 / 8 D 7 g A T D W A p Q d V m N T U X m o f H x e Q K I U M 6 T H d F M T G / s f d f Q M r D v 0 Y a v 7 J x m p j r 4 l + 3 U H m 5 h G X l s 1 c e s O 4 3 x l i P u Y i R D 6 u B p V v E R p T e l C D Q 2 t W b u l Y S r n k 5 K S L d C A + P T R w M 0 d t w h E V H y h E b V u s H E C n P + Y h b Z q 5 R b M y h k v B v v / e A 2 p j n X 7 E V f z B 7 / 8 + L i V u I L s 4 j 3 q J i / v m j F o 4 g p 3 t b S w u 0 S k k H q + v 4 S I X 4 P 3 v P 8 a V N 5 a O C c p q g T 5 R Y g 9 R M z d + B P g e q W q u X k A u H c a Q F k Q + 0 v B 4 M e R C E e s l G 7 L N R g 3 p p Q S 6 R V o 4 j Q L j e N T 9 h O Y C q G 9 3 S Y N d X i 8 X e E h D M B V Q L K C b 5 2 N D F w a t Z I v + i S a f S 2 u l z 9 J 6 b 3 E e o v S 1 T N K 3 V l s F J y x v F 1 r L A 4 3 W J 3 t 5 N A 4 d M o O G V s Q f f v s 7 S t E Z 8 O L n f u n r W F h Y 5 P j V k b g Q w x + v e / F 6 u k K r M V B 7 W r s 7 + y r M X a 3 U K T S 0 P v R Z / Q F a I I c s g + x A D H K b 3 x m i l W 3 x 9 8 / f + X N w w 0 1 c u n Q J z f 0 u J 9 d A d M W r h H H C U K b R 7 f b I H O 6 S 8 t 1 A w 4 n Q Y n + 2 9 f l j E S i h h F + L V + k g G r Q A F q L z I 0 s y Q a l J j V n q I n 7 h 2 U G L s y A C 9 K 9 / 8 / / G X / 4 r f 5 4 0 M K o e a x e 7 q J E e 6 L M J 5 C I U i B M Q a q Q f V s j V y e e T g W P c t 7 r e R p t a d u J r G d T a 9 Q L p Q r W D e C 7 D x U W L 3 a B T S 4 n q Y Y C W S w G k z + I J W m j n e 5 x I L / l / C A 5 N s 0 d 8 i H K N P N 1 F p V u A z Y l O 6 3 P 0 1 8 I q 5 D 3 B B z s 6 s s 0 D a H E b s 3 N z a r e + T 3 r S p j / V K n f Q o 6 9 4 4 y s 3 1 A I J 0 Q + Y 4 O 1 3 3 k O C 3 y V B j H A 8 i A t X 5 y k k O g 4 2 i 6 g U a + r 7 3 / z q 1 5 5 a L D S K t C Y 6 1 q r A l Q y t 7 P j p Q v 6 Q V i 4 J j x O g p q 8 j k j v 6 L q F M 4 Q U v 6 a c H u 5 / W M X 8 9 + s Q v c u l c i N B V t x q K C g e z P r S x p 5 6 L Y C T 8 N T 4 X W 4 x g / 2 C P F G p h 9 N h 2 E 9 s I U n l 4 K K w F D E I y f h 7 k c q I E u C 4 4 1 n L t K j k g 7 s c 7 u z 5 8 f Z n m d A y x T P 0 + K S t 9 a p f z Y I g Q 8 Z p k T c j j 8 p g E L 8 S / l r 3 L 1 Y e P 4 K e P l 8 v k q A x 8 y s / e 3 9 v D 3 P z 8 + B O f x l t v v Y 1 L V + l D x T l n I 5 3 2 X A h L S J M B 6 f / V P 3 r 5 G 7 s i o Q U 7 g E S z B Q + 5 4 o D + S L s g U b 8 R r R p W H E Q X z 7 Z e z 4 M M e D x O W k A 6 J R E c w U 4 3 g G z O S 5 / u d I 0 S o o W y W q M Q q 0 S j B L L T v b 9 L X 4 + L P k u r J c I 0 G c A A r W e 7 R q t H 3 2 R o W C g 3 D 5 F e S K A J H + Y y f C 2 1 t Q Q w 5 J 4 k q O L x u e j T Z / B z U B t W F Z n 5 j I p G p e n 8 S u B F w r X T i z w d c v h J I c S y Y f W 4 L B B J f x E f Y m Y 2 A / 8 g D L t G v 2 V u F P o V 6 t o m D a M R h q U 1 c f P m T R Q O C u j b X c X 7 U 9 k 4 L l 2 4 o b S 7 h K I / + e Q j L t J Z 9 V 6 B W K a h x 6 Z w l t H T y l Q L D Z K z L n 2 g L h W f D y Z N c P u Q l M 0 i n d + v o u I h x e o 2 6 f e N A g H V o o U I K b B n b N k n g i V 7 X 8 3 9 D v q k s 8 M m / a 5 Y k D R p N L d C p w 2 / j n i C 1 n 9 8 7 3 J t h t O n Y J X x r / 7 T v 8 L 6 2 j q + 9 u b X e O 9 8 H w d / M k b t P A U q 6 V e B L g m K B c e B M f F 7 1 P Y C b 0 j + L d c h 7 5 E f o Y P y 3 C T 6 2 6 O C e v t P f o B i u Y C b V + 8 g F I + T s j q o U t B i s a O Q + j S E o v 9 n + u h v f P k r 6 n p e V K A 8 t P j U B T 8 e g R L I Y j 0 Y B r E 3 C G D P 8 p F y c K 4 4 S A M a R J 1 G x X x O y t H z o F N Q / + W / / C 1 c u / U 6 i h 0 v V p K i r c Z P n o L 2 M A + 3 H q D v R u 1 f o z 9 T t v m b d G Z I H 2 G Z i 3 q 8 Q N T e F D l / p 9 K E f 8 H E g J P i 9 Z s 4 2 D 8 g t 0 / j v R 0 f L q S e t o A y o W K A D n l / m t 2 m g z 0 S 9 N a + T X r f V 9 p 2 A r F E p t c k F S I / D 3 u o M X c V v 5 9 A P k u y D 0 L 0 J e q 7 d d J T 0 l z b R C 6 m I c r X J a I Z t N 0 i M p k s 5 l I X E Y 8 m 4 X q o t f X R d 3 q 4 C v w + P w 4 P D 5 T f M Q k 3 a + R l p k Z K j B j v 2 0 / B b K H b p n P u t + B 4 + v C k e n B J 1 b c r K a z Q l z M j V B r j e X J p C T o 7 F L D M 0 X 3 k C 3 l a n x 0 E F 8 l C y K 9 d u j L 9 C r / f 5 y G V b s M l z d W o Y C S 1 Z 4 L q 4 y Y Z y h 5 p p Y M b r 1 / B z / / 8 N x G j c p w I 0 g R d 5 e v 4 M B t x s U Y / X a h X m 6 y m W 6 Q V 6 u q o c V y E a s v 7 Z H 9 u i v k + g W x j 7 G / u 4 V f / 9 l 8 d K T Q K k + A s Y R I 0 W y 2 E g i E s z s + + s D A J L J c C z a H 6 D G / 5 4 S H R q F T S g B n T E Z w n P a K D + 6 O i 2 + 6 p 3 L h 6 6 Y C O 0 G M V + m x z M P b 2 d 2 m 5 + h S E g Y r k C F w K j e 2 Q w n X 7 s M Y + W 2 z J j y H d n Y A v R M r H S X 5 Y R 2 G 1 Q m H q q r y v 5 L W w o k O 7 u 9 v w 0 j e Y X 1 j A + v o 6 k t q O e v 9 Z k E U v w i G c v r H X 4 u 8 e 4 k t H w i K Q y N J H W 7 w m + h a C A C d w G r X d F s d K g y 8 9 R H w l g n L B R r j R Q n 2 D / k j X U h Q v Z i 4 g 7 K X 5 J H S P i Y g 5 C o Z M I H l 5 K x c u o t 1 u K n 9 N h H h v b 0 d t h Q h 0 z U f i l U M 2 e h k D 0 h W H Q i 9 L u t e P 4 v Y V U n V S z t p m W y U 6 O z a 1 b 1 8 2 s 4 9 f p 0 4 r c f X y D V r N K D Y 3 1 h G Y M c k 8 Q u h Q c f p S F M i s R 2 0 G T 0 M i b Q E 3 h I / X P k E 4 m i X T S D w l T H 0 K u c c Y P S Z B D d n r c R 0 y j K a D G K 8 h O E v / + E Y C 5 Q d 0 k I m + p a n A 0 0 n 0 e l T g H r o B Y 0 0 r t P A 0 y D b G B B 9 / + D F W V p Z U s O m z Q K L b g p + I Q J X o j M r m p J 9 a u t g + u v g J x D E W U / s s i L B U q 1 W V E i K k s l 6 v 4 V d + 5 Z e x s L h I h 3 0 Z S / w R y j Q / t w D T o F P s 8 6 o B F R 5 d O a i i 2 U 8 h f I W L 3 f H S 2 Y 0 q f 0 Y n z a n t U d i v R h G Z 8 y O 5 H E P y a k R p Z Y v C e O H i J d x 5 7 U v q + 2 U D 8 M q V K 6 h j 5 A t s b W 2 q 3 y d R q Z R V C F Y y B T y u V 2 V F n I Q s 6 r B B g e / 1 l Y M v n y 1 7 U e o 5 L p y B Z G 7 Q z 1 O g J V 6 4 G l a b y b E L I d J H B 8 V 7 F R x 8 U k b + 4 w p 6 R V r F T 4 o q M n k a s t l Z 7 F a F J t F K h J a x / n A V 6 9 T 4 T f o 7 b e z z 9 w 4 + / X g H f Q n j f 1 S E 4 c Y p Q H 0 8 3 r 2 P 7 G s J l Z 9 3 9 3 v 3 Q X W I x m 5 b + T a y T 7 N D B Z Z O j / Z y / F o K V y 7 d Q r l Y o b B L 6 k + d g k N / h f O R T B 4 F Y g T x i 2 G s v L 6 A b 9 7 5 B v 6 P f / G b + O 7 7 u 0 / u X e D 0 X Z W 0 O j 1 u I i w O r Y 1 Y 6 m n Y E k 4 m h l z 7 B V L i a U g u 3 g f v f 0 g F d 1 z R f P j B B + N / H W E h N h o 7 U T y F Y k m 5 E R O 3 4 F m Q h G a 5 N t k 2 E X x / k 3 T z x 0 X 5 T u J y x s Z b / M K r M + P S g T G q d P b / 6 T / 9 Z 3 S y C 9 S m L T U Q s o P e a j a R S q f Q 7 X b x e 7 / 3 H / D 2 2 z 9 Q n H Z 9 f Z M T F c K / / 7 3 / p L I m F h b m n 9 J w S h P R E P k D f v Q O S B W o b b O Z E M q V Q 7 T q H V K M x O i F A 4 M C N O I K k r Q q T v Y E w s P X H 4 2 S W w W y 1 / b h n h e L C S 7 o n f t K C E R w 5 L u m v 1 + o n P D 7 x m Y X s Y t P b 0 Q K 5 O X 1 0 g 6 i i T C t Y w O R H A W l N 1 B K Q C J R 4 f m A 2 l M T y F j J V k Z s 7 B t 6 w 4 Z K E 4 p k g w h n A + h 3 J E X I h 5 5 K 7 a H i O e j R 4 r h w Z Y F Z p k r 6 N Q c t + G M + F d a V z I E l O u b 8 S 1 E / t 2 f S 9 7 q I o E H / U F v A I q l z f a u F 7 E o O v U E X j z b 2 8 d q b V 1 F u H c L 2 W q j t t x D R q X i y S U W 7 p y E C t L + 7 h / n F B T U G J + d l g q 1 7 W w j q Y d z 6 + p v o t / L 4 9 r f / A B / d X U c 0 H O C c J 1 Q g a 7 J l U W 5 r K o j S 2 K C Q J r z H 9 g p 9 c S r N l o 2 + Z q B A K z M b c x X N E 2 X 7 z t u j 1 C F R U L 1 B B 8 F Q S M 1 p b n b 2 i a U 6 e X 2 y 1 g 4 e 5 X H l 1 i U c c r 7 P S j e a Q F 4 j 2 T d i 2 s W K Z i R 5 9 s c V N j + J O W o B C W V L + F o 2 w b 6 + b K n N 4 L h W x N b O L h d 8 S l E h 0 R K y s D 7 6 4 C P c u / + Q 1 s b A X / 5 L f w E z 2 R l 0 m l 2 U q i U 1 I C J M s h F 3 E h J 9 6 h z Y K j D S 7 9 A v 8 N N f W e p B G 3 r o D E u W t 4 v o m E M L z Q v P + l X u 4 U l I C o o 4 4 A E / h Y Z / b 9 M 5 p i u l 0 q U k 0 j T J 0 h C r K Z x c F t D O z r Y K C g g k G f R k i t I 0 W q 0 m q r y W 4 V 6 H 9 C W m F m L c y c E M 0 0 + a P 2 7 V l C L m 5 P d t W l h x z u k A t / I d C p u P f k U b q W u 8 L 9 e D 5 n o V m e v H U 2 n E A g 4 4 z p b T U t n 2 j + 6 u I W E k l V a X 8 p E m x z S Z 4 n t M F 3 Q t E b I t D P u a s o Y y z p 8 e m r g 1 a y v / R d a f h M 0 7 k s A 7 8 J F G d 2 n Z n 7 b A z 8 L a o 1 X M + J Z g W 3 2 E O G 5 F j u 5 s Y q g Y y G / 9 9 u / i H / 7 D v 4 V + y U V w Z h z Y 4 D 0 f 1 D 0 I U N n 6 b P q 7 F / h 9 U 3 L Q 2 O q h 5 / U g n f M i T 8 t Z J I P Z 3 N x S v u + f f f P P 8 / W j + x A K P t l j a 9 T q 6 P S 7 V O I l M h u Z L 0 2 F 2 R u N J n b v H + C 1 n 7 + p X v c 8 V L s a E o H j 4 v M T E 6 h p C C 9 O B C w O I h 3 g t f t 4 8 8 5 F X F w c W Y I J Z A A m m u S 0 R N P T I I u n v t d H b O E o R V / Q d v P w D q N 0 G g N q j 0 K K / S R U L R w 8 k K F P N 1 X 2 M A 2 h o h J 9 m 0 A 2 s S + m b L Q 4 u Z L S I j 7 a x O E / P D h E P E n f i Q L t t n 0 I q H y 3 p + m t Q E L N g 7 q N z C 1 q 4 + I Q w Z x H K Z J B i b R 4 Z m q 1 n A I p F 3 D L D b U 5 P f u l N D 7 a N 1 E k p V 6 O O 7 h C 6 3 8 W a p s t K h P 6 Q p T x e 0 4 K d 4 w i d H r y G w d r e O 1 L r 6 v 9 O N i 0 r h k d w 5 K t i v E E Q 1 J 1 z T N U 7 / d w K L S B F 3 2 n D k c f w K m Z S C / k a P U r S F 4 Q J X X 2 t c t c i g W w C r z X 4 U A F L J K X Z A P X A 2 9 q 9 N y / / s 3 f w t / 9 r / 8 O + k U q D v q x E / y X V R + + u T K g f 0 c 2 U O B 1 O n z v 1 Z F S 5 H B j 9 z E p Y 7 2 M P / r 4 j / B X / t p f V P T W Z 3 r V P p c k 8 p 6 c R 0 G T D O h 3 f u f f c p 0 N 4 R 8 r 8 j t 3 b i M R S t A 6 z z 3 J A n o W h G W P i c Q T v A B T f P l 4 / P 7 v q X y 0 h h 3 G z P J t L M 8 d 1 6 o C M c 8 i S M 8 T J h E i g c t B 7 l W p Q R N P U 4 2 Q J 8 u p H i 0 Q y U b O 5 n J o H L Q V r T o p T L Z z 9 N 6 J s E y Q 9 T e U h u X q U B Z m O p c w N 5 v j x A S h c 1 G 2 D m t n C p M g s R y F V B F L X V M j X 0 V t u 8 F F x O 9 L P n s C G z 3 y 9 f 2 m u u 6 Z 1 z M q c y V M i / W V e e u Z w i S I r 4 R h p L w o O D 1 8 d V E C D D H 0 P R 0 l T B t r j 2 k V I 4 g u + x E O m q S F p F i k d g I R J o F k 1 4 u p 1 n 0 e U t 0 k n K a G 8 A 1 + Z 4 z j y H t 1 m j 5 U t i v 0 K a Q y + e n 7 k E X d 3 u s p Y R I f V i p y Z X N 9 4 v u 1 a K H k X a K Q r E 4 P G w U N j 0 u 6 8 j c l T 1 C c / r W K S S G M w I y Y S g A E 7 + 6 a W L o U V N k S 3 7 j 5 i / A 0 v b D y / L z 9 H r w z Q 2 V 1 3 P E a m Y b 4 S S J 4 v / Y 3 / j r + x q / / q v o d 8 A R U h r p k A T 1 P m E S Q T w q T 4 C f m Q 0 0 j 7 q n A 8 i / R U u n 4 h a s e R Z c + K 0 S Q L F I Z y S L W h i b q u z V E Z n 3 H M g e m M f k K + a 5 S v o x Y O E P L c D Q i s g Y 2 6 K v I P p b k 7 s k E y q R N X 5 v r 2 k h l M i o k L U m U p / k I A 2 r c O K n e J A x / F l Q l s Y f 0 k b Q v s z S H o b f 3 T C E U y G Z 0 u 0 O 6 y d + S Y i Q b i b I Z L S k + E 0 j G w S G p T 5 e O / t 7 e n l J M v F D l n z Z b Z a w s Z V U S b q G Q V / 6 E 3 I P s E + W L + 9 B I j 7 t O D X 1 v n O N R h F O W e r H x e P J 2 h C J a 4 Z K q 6 I 0 E Z t A 3 K 7 C H Z A T x N D T T h h Q 5 W m U d J M d o 7 D Z I 2 e / C 4 X 9 r a w / J C O Y R y V A o L U N V F 3 f L U h / l Q 5 H + W i j t p d / 8 I X 7 5 l / + M 8 o / F V 9 I K p L I z F G 4 q O F E a k g w s 2 S r C E u a T t O a y 9 W H 4 M B e h i 8 D H 3 / q T d z C T y i C e i 6 q 9 R s o G / r d / 9 r / j r e + / r Y T q + v W r o / u Y g k S J x c 2 Q N C N R 3 D q t r z / i U 9 U J Z + 1 n T n C P V F i q n E / i p 2 K h 3 M w 3 Q I u P b 1 4 4 2 g H / r G h s 0 z 8 K U d t R O / n J F t P X E s e C C t M Q Y R E B F M 0 p S 8 / Q I 9 g p r R 7 T p D J h Q u d k 7 y E 4 D o F K 9 s I 0 J M 1 l Y h F P C p P s X 7 X 2 e D 9 e X t c z Q k T O g E J U 0 1 G W M g 2 + x x v x k L d v n i q c J y G W T G / z / S 1 X Z X e c B i n y i 6 W D q v R j 7 m J K h c + F 7 s R i c S w t L y s B E 5 9 P o q K T 7 1 R C l Y z w 2 i T j Q H y N A h o G h S r R w u E n J V Q f t 9 D q j M b C H E p G v 0 6 G V a D / F 0 H M m C P N b v P a O g j F I / S N e v C E L Z S s A y x c v I 2 U b w F L g a t P m E b 9 s I r m P q 0 a r b + M p J U M o b b L 9 3 J R 1 + u N s R K T T f P R p q r Q 2 Q S V x l W j j H 6 j i 9 f 8 P d i N P g 4 8 E a w V y W D G O m g 2 I f 4 n / U h a J o F B r S M l P v / N f / u P V K r a Z A t l G r K J L q 7 F B P 6 Y b F x T 2 F 9 g W U q y 9 G n 4 q Q i U Q E K N k 3 D j Z 0 H z s I 3 y N i d X t 1 V k 7 k X Q o O 8 g 4 W W b U u x S i B I Z H 1 Y u X H g i U G K + X 5 s 7 2 i + R d S b P n R b K P 4 2 C 1 r d b q G + 1 V Y 7 g k 3 D 3 C Y j A V R 4 1 S A c H s L y 0 p o u k a 9 m Q q i h N X 4 6 P 8 s y e g V a p A 5 N q N 3 k 5 o s p O x L q V x v s w 0 y i X y j C G g V F 9 1 r C N v j 2 i b s + D 3 4 i g W e v g Y K u s L G A y X I X m s x G 8 P o B v w Y G n E U Z p P 4 8 h K a 2 u G S r F i Y 4 U O o c O 7 9 m L B k q k d R 3 0 P D 0 M d Q d X b 1 9 D b t 5 H F q B B J 6 2 2 K j p K D 2 v I v Z a G Z X q o m J T R w y J Z w n 7 P i 8 u L l 1 X W x K e f P l D X Y / U c d A 8 7 C F M Y K o 9 J r w 0 N N 6 M 9 m G k d 9 w c J V X Q p U T X v u F H K l a 9 d w v f e / x P 4 + L z Q R o k W y y Z 4 m I L 6 c z / / D e U z n Y T M r y T X T i B U u k 9 h F Q F + H h p k M a f h p y Z Q g h 9 s y 9 5 G S / k / z 0 K / N U D l Y Q t 9 O u 3 d c g / R d P j U / Z 2 z 0 D 5 o Q Q + R K s n e 0 5 Q l k A F d W 1 v F 5 k 5 B C d E E H + 2 M h m U m e 3 w P 4 z T U t 6 k x 6 Q e k r z + 9 2 y + w u o 5 y s i X q F 1 0 K I U x B 8 t J i + P S j 6 5 e 6 M a G T 0 q H p L G h c y C F p N D K m k k n Z S 6 P 7 V 3 / c V c 1 u J p C t B p P a X x J g + z U v a e K L j p O G + d k l L C 1 e B L 9 J P d L q h 2 h F h g j Y M w h m D S S z G d Q 4 D y I c m u 2 l w z / a Z H 3 0 e B X L K 8 t w a X 2 j Q f r D 9 n h Z c a 3 L J m 0 y 5 4 c 3 5 a L Z d d H e t d H f o b 9 k j + 5 D U n a s Q I D 0 H a r G L R i U H D 0 X Y V r M y H w A 6 Z U g 9 n w J K h / p W O W F h 5 b m a 8 s D Z b k k G X g C U / f i 1 t U b + M 5 b f 4 j 6 Z k v R v F / + l V 9 S f q 4 U H 3 7 3 u 3 8 y f u U R 5 H t a z S O F I 2 l S H j c A W + r K n o N K 5 + m 5 F v x U B c o Z a q r C V j T X a Z C a I c l U H n Z M J K 6 E 6 C y 3 o M 2 H X q h + S o E T a v U d + G j V v e H j A Q a B B B 0 u X 7 6 K y 8 s z K g t C I J Z p O b S H Q u v Z / o x A a J d r 9 5 C 6 9 H Q q i 1 i k P h e J W C 7 H 0 1 W h b Y M O f c + p o + u W U b f 2 x 6 8 c I U U r p b m n 3 B f v Q S J s / R Y t 2 I k 5 T K x E V V e m x k 4 H l b U G q g c U L t 7 v B G E t h k q + g v a e r d q C d f N D F D n W E 9 p 6 G g L + M B x 3 Z K 3 3 6 1 4 4 G 1 F Y T p v j O K K 0 g U S Q F k D K X U K 8 p t H r L l 6 6 p H 7 P 3 E g h k g u o v Z / a l l i W m s r h L N y t K o t 0 4 U t J H H g D K J l B R L M x V H d G C u T 6 z J C + D x X B 0 I s P P v g I / / y f / 5 + o 0 s f r U H k K L m U c V L s e h O e 9 q r m O z N G N r H 3 M k r Q P + 1 i 5 s o L t r R 0 U 6 7 S k F N 5 + b / R + y e g Q n 3 I a h U J B Z Z Z L M u 4 0 / B k h P 4 5 i L c / C W U P 4 U w l K T C A X l W + b m C X n 7 h a O + g o I p B R a S r V l z y N C 6 v C o b G K O i 2 d Y H j 6 z e H A a E i A w g y F 4 v N a Z w Q r Z 2 x G X R 6 y L 0 D m h C p J k 2 X W D q H T 1 p / Y Z p i H N U u K y L z K F y g Y F p m K r z P N A m o t 9 v 4 H o H K + B X 9 I p 9 + F 4 u 3 B h w V t P q Y U n C 6 6 T t 1 R g x b a 4 Q D V q T b 7 O J p t r H k h 3 p h 7 I s J C 8 d D x 9 a Q L J + J B m L z J 2 X m p Y o Z 9 u T 8 e A A i 3 X t 7 7 1 A E s 3 F u H j m M k e l 7 Q b a N D f k Y 3 g X l 1 6 U h x F K g U a d W w p X 0 U i l E W I l M 9 H S 9 f K N + H 0 h o g u B / k 5 B v r N A f x p j X S P / q J X g + k z V b W r + G Z y P S a p + K j 8 f d S p K U D K V 9 t o q U 3 p d H S I b N a r g h i 1 n a 4 q W I x m v N i 9 l 0 d q N o b U T A I X V l Y w f 3 l W + T d N K o l o y o t u 3 6 O C L 9 I 3 o 7 r e Q l G j 5 a I v e j E 9 U i C y / 6 j 1 f J h L z e M H 9 9 / G x u o W 7 r x 5 B 5 V + E H c P f f R T v 4 8 7 d 2 4 9 o e w 7 O 7 u 0 Y g 1 l W X 0 n o r m S 6 L v t h F T V w d Q + 8 j H I R u 5 p k c C f y j 7 U N E T p y g V c a B 8 g y g U R m 0 2 q x M k O H V A 3 F 8 L 9 A 0 N t 7 n 1 j Z a A 2 h S u P m m r D d L o U 4 j T Y P S 4 W X x L l I b U Q f Y m Q / v T I V D u j a J 5 / H I R 4 X l r / N K R s f l D 1 o L B 1 C I k s J x c z 0 D l Z v b 4 I 0 J G Q C V 0 F J 3 r Q 6 W N o D u D 1 h F D e L c A X k k X C 6 / S T x s x E 6 Q h r y D b q q h u P 9 E m Y W N R + f Y B 2 m b T p 4 o t T 3 A k a d P K j s S N B H N J M 2 O h Q o G l t V m m h K U x W w 0 F 4 j s I Y P L 6 5 v b W 5 i Y g v C t M O Q a e v E k w E l G U o f V p D M E U F k Z V + d 0 E V H P K b E f R o Q W v D A m L p K A Z 9 S 2 0 j T F N g i T 5 W K A i p K 8 c V Q 2 v H Q m D O Q O 1 x X V n c R r u B j z / 6 B L / w i 9 9 S 7 x f f U S r H l 5 Z 8 / H 5 R f L y v X V p r + q r v 7 f o o 9 C 4 p 4 P F 8 w e J 6 A z 5 a G v G h R G H K 5 v R S M E + K b y E 7 M 2 p D d + / u P Z U s M C m F n 4 Z Y c G E W s Z X R m J / C 5 F X a k W T N n M R P l f I J J t K 8 E Z r F I y e M P y 4 Y e G S Z e M + K 4 4 M d U w m T 9 I W Y N M o I U r v V N 8 9 2 4 C W c K R M v k b S P N k l v t i r 4 Q V X y / 4 5 D v W a j j C Z p S e 1 x B / 0 y N W 0 j i H v v f q o C H 7 L x + E z 0 A y p 5 d f E r W c y / m V U b s u I n T A u T Q D r + t G u 8 D o O T n o h A z + j o k t O X E x k s v k 5 t f C 2 E Z U 7 M d V I Y z X R p C W i Z K l 0 l s I J 2 s Y 9 N I 6 Y W x v N o y D Q 2 N z Z U 5 e l k h K t 0 v u 8 V B q g f N m G X K B z J F j y Z J g K X + r D q T y + D b G g Z h 3 s H i m Z p r o n m T l 8 l + 0 a W g u h K F H C v h 6 5 W h H 9 p A M 9 s H a F l D d E h r W 7 e V I m 4 J / 1 J i T 5 O S j 8 m E A H x B G y U N 0 Y W 0 O G Y S / r S g w c P 1 W c I w m k q z 8 4 A 3 U N a o P H b o w u k l a U + w r Q Q L V o u q R I X y K b 3 H 6 1 5 U f D F 4 e m O F K j P G K r 9 u 4 4 b x n e + / U f K b x I k p J z / l M i f Q P x U j 4 f K s U Z f 7 Z T c U 8 F 8 3 H m y d q f x U 6 V 8 J 2 G N r Y j s U k / j z V Q D F p 1 b M 2 i q y F 6 f Y + I P n X 6 j F h e j R 9 6 v 0 z J F / R h W W r i U n E V f 7 6 v W x L K P E d E t 1 Q R R O o 4 G Y i Z 8 F A Y t M E C n 1 k c y k V L + j 8 f 1 q f J x o S l C 1 2 S y q x s 1 d L g o W / k u K j s F 5 e O 1 C 1 0 M S I E k O t S j N T m t 7 N 8 O B h D U S Z e C D i 0 y / Y W I h p l T 9 j D k v V I E J w 1 G + l U X A 9 6 z B G y W F v 3 4 Y M 9 Q b Q i m e 8 A 9 C 9 J c U + i N K I 6 W t g v r Y I h Y l 4 u k O Y S x W O N 9 S b k k F z n t j P T J k P s c R S J r q g 3 Y 7 u E W b n 3 9 p h K M T r k N f 8 p U t V E D X x m e I C k t F 6 l W T M J P n 8 t n S h t j r y q n k L L 1 Y d X E f n U b y e T x 7 B e p j J 7 k 6 E 2 s j c y p p F A l c m k K l 2 h 8 D Y 8 e r a m m m J O N c w l a + G i 5 u 4 e W a l Y p H a n 6 r R Y O h 2 E s J F y 1 w S 2 K d y 7 q q l B 6 1 / Y g 5 f R h y F 6 i T S Y B q a w m 5 W 4 3 k U w l l e 8 s 4 7 L K 7 1 l Y W H h K + A X S o E f o e C x B N 4 A U e l K P N Y H s j 9 X o E k w / X l n l t f 2 0 K Z 8 g T L M t m m Y a 4 V 4 L F 7 U W Y v M p t I r S Q z u I o W e A C P 0 R c X K N o E d F i g L R E G d H Q 7 f R o r M 8 S l e a u Z k 4 t r F q k f 7 V O g 6 F y o u F m H B / F 7 7 k U N H G 1 v A A t v S b o 9 A E M T v a C B 2 j T q d Z y h x 0 + l S y 2 9 6 p k 5 b M Z 9 V + i C w q 8 Q 8 U O I L y v A h c g D R D D z t w v X 4 O O p + j 3 E h i a / l B H a n r M a y V D F x K 0 x q N 3 n k m p O d 4 O B V T T v J z X 3 w C P X J J H 8 l / B w X l r 8 k F O q R N 7 n 4 S + b i L h V S N n z m i K y H M o b l N Z U K h 8 Y X 8 K t t e r J t s K 5 y G A Z r o o w p 9 S J o 4 T K B W K k O r h 1 Q 4 X 5 q b S E u C 8 t q o h s s K d F V W y g T N r T 4 i y y O F I w q q U + 7 A 1 E K w S B H J z p / Q 3 O 3 t b S V M s 7 O j A k n J 6 D a 5 6 A 3 D V b 0 N L c k h n B 3 l S b 6 7 T R b D 5 8 W C C 8 Q i L f A e N 4 o a f m X Z U N X T k Y X R d 0 p N m 6 w L q Q 6 W d S J t F H 7 t 1 / 6 a S n I + C 6 0 9 i / 5 o H 9 E V 2 f w 9 P h E S a Z T Q v a B x 2 I I Z o v J V f / 0 U I U G W b 6 z Q K e e / J X 3 m F 0 h B v u J v 4 I q / g 8 h i A H p o o B Z i i D x 7 a O v K h 4 p I s w j X o x x t y X Y I z l I j X Y t i 5 l Y C 2 d t J N W j l 9 t G t S Y m 2 t 2 O h 7 e m o f R N J f J 3 4 Y J J 1 7 b S C p G X 2 M W E S S P m 2 l I A H s h 6 E Z n W 1 T 1 H f L y E 0 b x w J k 4 A X L 3 Q m d T m B T 1 s m S n S 2 / b q L G B X F k y x x a r z 7 3 y 8 p R / d F 5 E M T 7 W q S / 7 3 A i y 0 q h F G 5 9 0 O V u O s N U B s P D / n M U N k g z 5 D W Z 8 e v Q t S y e T 3 p h G Q O I / x 4 + q 2 k c b N v Z J Q w C S Q w M 6 F G s v D y h 4 d 8 r K w e 7 z e G q o 7 K 1 S z 0 P A U E Y 3 6 V 4 S E + l / R 0 + O T j j z k O M V r I s N p 2 k P d 3 a l 0 V P v e G f L Q y / J t z M C D F r p Z s 7 H v I E C I U z q k o r J T 8 b + 3 m x 3 + N a o 1 E m A R C r S f C J H C p T F U f D + J m z l K C t S 4 p S 5 o H m 9 s l K t P B k 6 i m + J O S O C t 0 s l y u I J / P U w m M P v c s S G 2 c + O z d A y q m E 6 Y n N G E L / D X s 6 w h E / K R 8 / / h / + g 1 l e 3 9 K k H s N 8 8 L u z N k q a t K l S X e 6 F K K r c d V 8 c p J 1 M D L L L o Y D D x e 5 O Y p q n R I K n 0 D 6 6 A m 9 k z S i R t e D f S u A 2 W q D l m 2 I x N Q e l u x t S K m I Z 0 h K M 9 W 7 4 S Q k h G t 3 h i O n e m q 4 b E 6 o N D i U F m s P C y Z u z T u w y 6 S B X H i 9 W u e J 4 E m 5 v M b J n X / O q S Q T O C 3 6 Z K R P z w u + C L a 4 S G b n Z p F K p 5 V S s I a 8 V q 2 t 6 J x n S H r 0 m P S P S i V O L S s X L 1 Z L x j O o Z f j X 8 b l / / P g x b t 6 6 p R b J a L G 5 q m A y I I c B k H o 1 m w 1 o w Q 6 f p m B S G N E N U o B H Z R W S k Z G l E K 1 v 3 8 V e f g 8 z s R W s f / o I O q k m t R w a B z U k L o d U R o P r k C Z X B q j o n M d q R f V K n 0 C q D f 7 9 f / x j X L + y o r o S 1 b q a y v Q / C b F c 4 h 5 I N y s p C N S p S K X 7 0 A R V B H D j k o c 0 k d Y 3 4 l V h 8 n / z / / x / 2 N 3 Z U S l H b 7 7 5 Z a T T q V M p 3 z R E W U p L O f E j 6 Q t w X j m + L Y N U n 7 4 f / Y 9 O m b 6 Y x 1 Y l M k f f L h / 6 o / z 8 C P h 4 7 2 i 0 D A / p w 5 W n k 2 U F K n F o X M b 8 L E j E T J D k Q L + x Y O E a H f 6 v L l v w k 5 Z I k 4 6 T k H K O d O b 0 Q w i o Y N W P N G M Z 0 s e p U U C l I Y c 0 f R F l Y F D r x 6 k Q 3 t r i g i L d E P l P X 0 + M U q K S f p Q f j v Z a p L d G M H p 2 6 f V J S E b H R J k 8 D w u L o 6 L H C b y k U W H M 0 5 J k S X l 8 p D y B J x v h a n O U g h D E 8 f s V B 1 2 s y c W L F 9 X f Y u V l j 0 a s j g t H t V C T 9 i r S 9 o z e H W r l l k o V 6 n J c p P R D x k h m y B n 2 s b x 4 E Z f m r m L j 8 Q N c u L 0 M / 0 o G U V q V Q P R I a H S / j s i F O G 4 n p M H l U e T v k z 3 6 t h 4 P o s k c r e 0 o a E B X W O G d b a 8 a c 4 E Y U C n o E 9 / p H f 6 u d W i R y s e V j 7 x U h G H Y H 4 X K p e R H 6 q L + w l / 8 8 3 i 0 u q Z S j z 5 L H m k w R 3 r Z t m l p v T B j L k q b H V J p + t d 0 J + K L o 3 t 4 8 U 9 7 H k 4 T s s / w 8 + 7 O y N r w r z P R r d A P k q K d 5 + A D W g y B + C o T j S X O f e B k y e c Y s l E p y O d L e G 9 v i E 8 O b R y 0 6 A B T + 0 m v A G m j L N k H q c y o C Y w k p c 5 E H F I n 9 T Z V P C m H H 3 B Z j f y m M S Q B V o 6 7 q T 1 u w e J E O L L P 9 I K Q r P j n J c s K H q 7 e f y o r X i B U T p B I 0 j p N p W i J R f J r S Y r I U Y R L h K B Q O u Q 0 H B 9 9 d 2 i j h V 3 V z U j o o f h N 8 8 t Z r H 6 0 x 8 + N w a d f R p 2 O v t Q V S a J p C / v o a H k M N F r 8 Z B f z 2 R U K p c H 3 N V E q t m G O W z 0 L J C 8 x E v P g g / X 6 k 4 x z Q b 4 t 1 6 B h Z n z 4 g E C a r g q u c J y / / c i v y i Y k k V m y v S U w M D y x l q Z / d m r 6 k + i i C M 8 c L b l Y 2 r / + q 3 9 V Z Z x / F p Q o m P 1 w m M z I V O z J j A 4 Q p U + Y u n 6 k E D 4 3 U T 7 h v o d N D 7 I e O e L m S M 4 P P y 6 h 1 + y j u d c m X T P J z 4 / v Y 5 y G r Z o B m 4 L Q J T 0 U n 0 F Q u t 8 g v Q i g 2 h t l l L 9 L b T c X p c A 1 L W z u 1 + B x O p i Z y S A c 3 k Y q Q j / E 2 8 T Q q P J x D 7 x 2 T J V W P M t i i G c k 4 e + T j T 2 E a g x c W r e u T y X G e s O k f i f C x 6 e h X 6 c m f M 4 G t m Q v B L J U M M p S P k 0 l Z e v A Y 1 D w T 1 4 U r 1 X o 4 A R d r U Q / 6 Q B + j p V B 2 6 W o n E B d J q 0 O + q S Q p K 9 a G k N f B 6 k c F y I t c 6 G i I + 6 Y 2 D P n M E 9 S M f R Y i k 7 K O z R 9 i O Y 6 / 7 b 4 l 2 Y j a J q o 7 V W f t C n r U E Y C P h M P W m H V U q x g e V S p v k X f W J p L W n q S P 3 E V s d u u k l 5 x G h + Q U g u 2 + L c o S m m r 8 D z I H t a M 3 U Y g N V I 6 l U p V z f N p b Z 2 f B 9 m 6 E d 9 c m o s K C h s l p B a O l / i f v U J + C u h Q A H y h A I q f 1 l W 6 j O S M S U d X W Z T h R A z x h b O j M d O Y J N 2 K h R I r o z K W l 9 K Q g G A 2 u c / l U c G N p X X V S i s R 9 e K 1 a 7 P K g R Y N P a h L F r R U / I 6 0 Z v X R A K 6 v d W a m x Q S z 0 a e p q E 3 L J 0 G C a C r K f 3 d h R I a o b r b g N q X U / f R s c V E s A / 4 Y X G z P g + 0 Z p d N 4 t e N K R u i X H N t S 2 i 6 g N j D p X z w 9 z b J 3 M 6 F P P i v F u 1 2 A 5 g Z I p Y 5 e K 2 L n Q 1 z 9 F g j l 5 k y M / k 3 K N Z 8 c w C t N V + j n i e + m P x F S D S H S T U m E 1 T 1 8 3 h e k T 2 i o n M U y L Z I 0 f x E n / w 9 o b R b V S Y h F t V D F I P k o i D s 1 E 2 9 e D W O P 4 7 R a N N V 1 7 t S f P f 5 n Q Z S m R u o q d F a q q 6 V C V + b l h 4 H 4 b N P b H d r g a Z / 7 c 7 U P J d i v W p j z O 8 q U 6 t Q E N p 2 + b p G L c s X / Q p p d I M E I w X 5 D p 9 U z c G P G Q m O n h U S W p p p T r X O Z O O h h b 6 3 y p G e E w w U m E y q 5 b B j 4 s L O x D z + d b b f O x 2 e b F L 4 6 l 5 X o 7 q f 3 m U 6 i m C / g s L x N H 4 r a W n P V v k k w 4 V c L S v a Z Y E h J u Y V B S x z Z 0 S K U S R a B / p O H X e g H B + h 5 G o j G z / a 5 Z I F A l 8 3 F I e 8 p y C U 8 G h s R R s l q F 6 c / e y u l 9 k k k s n j Q o H D w q y R L u k M l I / 8 W C 7 5 d c 3 G w u 4 n Z C 1 6 s 5 3 P Y q v h V H m M 8 1 O H 7 t H H z S h E o + S Z R N G K B X F o R j j E t h M v X x 4 0 u N j r 0 2 M J e P i v J p i 5 H a d S 3 w 3 E s t A 8 G 6 h y m f j y O 7 d 0 O P z G G v D 6 6 N w k a u Z a N E u e l 3 Z d c R y o U / g i l e x m Q F u F J u 4 b G o I o / / d 7 3 s b G 5 p V K k U q n j l u V 5 k H b j w k I k y W C C 4 n o T 6 Q v H a e P n T q A c O s E D O b J z 2 F N Z B p K 2 E 1 m k I / 2 E t s g N H R c s c V b l E d n 0 F B 9 G K M E E v 3 i x j 1 6 5 g / p B Q / W 4 F s j i M 6 l p 4 8 m U S u t f f f i A n 0 p q 5 I u q Y j X h / e l U F t 0 t A 8 a F x p P v t l X f 2 P p T P w b 8 X H I G e p J s a R q q a a M 3 3 l c L r 7 T V J o 2 M P g n J S z h 6 c 3 M D K X K k 7 f t b S M Z n V W N J 1 + u o y N N y m q T L i C E x F 0 U h n 6 d W L a l b b t d b 1 I g e t L r N J 3 R F a N j k u 8 W K S I p N j p b S 7 Q y R u H Q 0 0 Z J 3 5 g 8 e w q W Q 6 m Y D P u 8 A A 0 + R 9 2 k h R a M f i j u 0 M i a S k T J 6 m 0 M s W E 3 E S c 3 a O K B F i v A u S M M 5 X r q T Q K 0 V h Z + 0 T y i j o 8 s p H j 6 0 e 2 2 E u v Q P I z Z M j 8 n n q I g 4 W k L / B n k D v p Q H f 1 p O K E H t + f h 5 H h k L z g E F X R Z p 1 z u 6 n 6 O l + n I x 8 P v x x / / 2 N / F r f + t X M U 8 f 6 r 0 f v I f r 1 6 8 p B f Y i E P d B F N P 0 J q 4 o t E a x h u T C c a X 3 u R M o Q c f w I d b k A t I c t G W X X k 7 Q o 8 M r F k K c a Z m w 6 X D v f M x 5 k k H w h 2 t H v k S C v l L Q p I m u D z B z + 7 h G E h o o H X X s d g G X r 1 w d l U R z n u V 0 C D k g o b 9 X h z 3 o w Z / j 4 H E h F / c a 6 L U H 1 O x B 5 L f L F D J w Y Y W 5 n B N c z g F U y m U V m f O S G n Z w q I Q p g A x C c k Z V r Y 7 D g z 3 1 v F T 6 S j d Z E d o M a a i c a d W v O f z F 6 9 Z t 1 e d C + s h J J a 9 G S + L 3 h O D p + + m H 9 P i b 1 K n j o N o p q n v w + K x j l E y y l Y K G q / Z E J B F W I E u 2 Y u X 5 v S L g Q x X 9 G w 4 M e H p h 9 A d N 1 M s 1 + N w k e t u 0 F L U A I i a t k u 2 S l l I 5 J E e 5 f 7 L 4 J W K Y b 5 p 4 W P R i P t G A X 0 s o a y Q N M i P h J G g E U C 9 2 4 U u P 9 h T l / t u P D D i 2 h X c 7 x z M m J g p R 9 p B + E h C / L B t s q A 5 Z M s 9 X r 1 6 l g p s o 6 L M h G f O S v T I J P k 3 L n w h j W f q v L x y 1 p x Z o v / 1 W 4 8 e l G H 4 k e K j J 3 w i 0 u I C 5 O O Z 6 t A 3 l 8 T M j y M K Y R L I m + G D P e 2 x D 9 2 p t B 0 u 3 F 9 V O f K 1 Q R O p S f N S / g Q 5 / O B N D s b 6 H T H I e u p d O 8 7 j l s A J H R D q + a p l R 2 f X R Z i w X G v 8 T i y A v U k 3 p w y O r V y M / l 1 J y i X S J t d M p 9 C J Q J 6 / x L O z / o I S 5 W 4 t U I E 2 E F k Y W V j K o J Q L Z 1 Q / h N c P 8 5 g F 6 q y E k r t C / 2 N / D w r h f u E A q a 8 V 5 8 m U i G B S 6 a k H H l k L Y O e B v l x a F F j K S i i s L O b S H t K Z t e P g 1 t U 4 V i U h K B T V k 0 9 S m h b E 8 Z Q w e 8 Q 6 u S 1 2 Q q C 6 d 9 5 J S d L d H 9 0 M 2 h r 2 6 q + 5 1 J L K y g W y g + y C A + F V p d e 1 F b a f B 1 5 B e z x j 4 7 u P n 0 + Q f N 1 J B R x W R v o A c P U H p Q Q X p 6 0 n V n W v p l E T Y D 3 7 3 E S 7 c y Z K V B D i m f J 4 s 4 3 N p o Q Q S C i 3 R W s w n y K l r A 1 i H B s J c E O L 7 i B 8 0 K Y K T s 1 + / t + F X z R v F a Z y G h L x 1 u w m n 0 a M W G U K a N H L u 1 f H 7 k t U t p z b 4 I 1 x A 9 J O k z E J K A 4 T e V T Y k 1 0 1 H U D Z W + Z E a 3 y P p S / W O h t W S F w l a F Y 2 L V 4 4 + k W a V o q F G I V g u t H G / O 6 F I E 8 s x g d Q P V R 8 1 V d 1 T u d u H Q f / O H e i 0 O h o F P I J g n M I p w l z j Z 9 L K G H o Q x Y c F + C Q 5 l v I i Z R J O U 0 d l t 4 p Y N K a i h t L a u E n L I I 6 3 s P z 0 x S j s r g u D B q 9 e G i D h M y D n d M k + l B x 6 t l v Y 4 H c F Y J G u l Z p 5 X L 5 5 R W 1 I 2 j R E k r 9 W 6 Z L M + Q s Y d G i N 2 3 N o r A 3 g n b X 4 2 V 4 l U B L o l A i b 4 Z X e 6 F J v J M L k 5 / 8 t W J y D q h G H T 8 r g b T + C c 6 P x e 1 n + 0 I 8 C u W 7 p D y 9 9 9 G T v 6 k W 2 + C Q 9 S v x e q c W S C u G T 6 P F + Z + 9 w r s P 0 T x P S n K f z + b V Q E 8 j C D f b b u O y V v S B O E E f C i G q o c b E 9 z H O B k d E 9 6 w a E D q a l / w E X / c y J n n U S C F A J p O 4 Q 5 d U 6 N S + p k J c C 3 C Z t o Q B m b i Z U e 6 2 h Z a g + c o M I / Y E u H X N R V q K Q g k H l 3 7 0 I p A S / W 2 8 j Q I 3 t 5 f U P q N / p r i v t H 8 Y c f t C o 4 n p j d O B 1 f O X I W s o J F s L X J e 1 J r I v F a 4 v Q 8 n S L f U j v h T 0 K 8 M V Z U k P j a B S K n 1 Y Q v x B V y c Z + D 0 0 K l Z O 0 c Z Y 4 g r R K l u 2 4 k V U 5 s p 5 y P I 2 k W G 3 W L M z G 2 3 y G y k W y z A + o h P q k 2 B S M v l Z F e M U 7 o o i 0 c j q F S h T b k K 8 T 1 l M o 8 t o N L s B g H z 7 S y g Q F W C A J q 5 t T f u 1 P C 6 J u f + V q T + 1 T f n n h x f Y E y w + r i F 5 O q G C P H D g x j Y d v r e L a N 4 4 3 f / n c C 9 Q 0 I v Q j F n 0 F r D e z 6 J s v R i O E r n 0 l V E a n a K n W w i c h i 3 X a O R X h 6 t I 6 l D / c p f U K I T T n g y 9 q P u m P P Y 3 6 Q R P m M I B u s 6 P a O a s Z O w G h b Q K p B U p f O w p v i z 9 V 6 E n H J i B P h S H Z 6 J d C I T Q P W + g 3 L Q S u 0 k I M c 6 e 2 q r p / 7 x 5 u 3 L q l 9 m 0 W S E X U v s + U c J Q f 1 H D f m 8 W 3 L h 5 t g k v X o / 1 P 8 7 j y 1 U s U 5 V 2 K w e y x 9 0 i O p O H X Y F F + D H 6 p j I P 8 F 1 o m G 6 B F b v Q P 0 L p n I v f 6 C v I f b 5 M + x j D g i 8 2 5 O J X S g G + q 0 U 5 l 0 D t w U A 6 M O u y K P 3 t n d o A H V H x i F T 4 v + O X L P V X S I V Z H m M 2 l 8 V 7 l a W j u 9 K g 0 / f j O u h + / d G l U A T x B s 9 T E 7 o M 9 3 P j W 9 f E j P 2 M C 9 c P i m 6 G W S m g V S C a 1 W C V p d C k N L x O J 4 8 G K y n p d d U m N z c Q Q v X D 6 5 p 8 E S G R B i g Q J B W 3 v k p v T B 1 E H t Q k 4 o p I I K v l t 9 V J J 1 V a l r y X R t A b 4 q F q G 3 / T g Y j B B H 8 N D Q d J h S + F f Q V J b d N V X Q k 6 d 8 E k 4 n U 6 7 n D w v 7 a u n I Z W s P d t A U G l M + U 7 x 8 U a W V h p H F n Z K 0 G i h 0 t G 2 C l o I + m 6 T t L a J a D w 9 P i P 4 a I F L E W O n Z G N g c p E t S Y 6 e o Q I t D W c b 9 u 4 M P n U j u L a w w + s e q M f 9 9 K c E T V J e T 5 v U M 3 d A o f O h s + q l B X V g X p 1 B s T m i S a U O q a v m Y v e H 3 E f 6 c U D 0 p x z C F / H R K 3 U 0 r C T s M 8 t i r J o G M 0 7 V w q e n 9 O 4 T r H 2 n j M u / d B R 0 e Q E m + b O N g O G q 0 9 4 n k F M 0 5 I A B o U / T w i S W q v h p F a 7 j w e L X c 3 C G F l r 5 o 8 1 X c f K l H K K P U f 8 L i T a 2 c a g e M x Y 6 F A Y u t R n 6 X f x R 2 e h Z T W W L V 7 p d f J j q Y b v b o k D 1 8 a 2 Z W b y Z y C L p 8 y J M w R Y H v / a Q P p t / Z H F 1 r j u P 4 + d y 5 3 + c Q B G m k z l q c g g C d f 5 Y J D y 8 h l E B Z X m r i Q / 4 z 9 D N P q L R A 1 5 h Q + X f S b l F z 6 5 D j 1 A Q O x 3 + f b w J S X 2 3 h R h p Z i 8 c U q + V 2 J 5 A q K H H Y + H O 0 m P 6 c R a 2 C z O w n K G y c C 2 S T Y M L U T L 9 e 4 9 p p S o c M 8 r 2 7 B t p l Z p 1 I 2 d T A F 3 l 4 3 6 e h E k g w q H 2 4 + i j X 0 j a u H v o V Q k A p 6 F T 7 6 j x k b k Y n 0 1 w D L Z 2 v J H m K 2 + h F r C J p O P D M N l H N p s 7 1 j 5 5 A j k g 2 W 3 T s U x R N 4 / P u B W q 1 i 1 Q M 8 3 J X k y Y m l l S c k 7 3 l 4 Q a T Y f x B S 0 u + n c 6 N d w q m M h e f 7 o H + w S S J y h B k U G / g / T V u K o Z k i x v y c q e 4 L A x c q a n M a G q I t R + J J X P I 5 X H w 1 x I W Y Z R t H E s G H x 2 b 6 O A u Q s p O I 8 z C F 8 c q v s R q M W 1 1 Y O V D i I R 7 l I 4 8 3 y G g t P U 0 C w 2 4 J / h 9 1 Y S y r e 0 / D U E o y m 8 u y X 5 d C S a r o 7 5 e B / z M 1 u w H 6 U w y E a R b 3 k U T Z 2 l 8 E r p y l t b v s 9 8 N M x P C u L 3 y Z V d z w 5 U w O L W u A z k G G R 8 t q m g l n 0 q L 3 A x P m Y h Y 0 i O 6 O Y H O 7 j 4 5 r L 6 + 5 W 3 U C m P i f X C f Z V N X a / X U S w c 1 d k I D j 4 u q 9 J u I 8 p F N h Y m y V 3 r G x X 0 W i 3 6 B L I c A 2 c K k 2 A i T K K Z H h 5 W 8 L 3 S o S p X f 7 0 d e a Y w C a T q V w 8 6 S F 6 M o f Q p F 3 B W R + y y 9 4 k l F N R 7 x y 2 U 9 I q Y w E 9 K J 8 I k C K T p + + Q r K v o m 2 R M B p B V F E + u a n h 1 t Q H r J A K v 3 j y x 2 e b V C a 2 o i G Z a 6 V j l T M Y f e s I p + a U g a F 4 D V 4 l 0 t 5 e H m D m E V 6 V / u t / H m h S L + z C U L 3 5 p t Y t Y p w 9 m Q h j M O 4 g F H W d Q b W Q v x o K v S h j 6 v w i Q Q w y L F r f d o o U p t q e Y m 5 a Z g H Y O 6 / J E y E 2 F a H S f q T i B R Y a s 5 U n 6 y D / j K C t R k v y E 0 E 0 Q 6 n C H V W + Q C M d V v g X Q c K j 6 s I r w U Q P Z 2 C r 7 o k c D I w h K t 7 4 1 w O e q y Y J 8 d A P m T S h 6 H 9 F c f 5 G v I 6 j 6 8 0 U 9 D 4 + J L 5 J 6 d e y g l 7 h 5 a z 1 A m q K p c B 4 O + y o 2 T D A W h a 1 I d K 0 h S 4 C a Q d l j h y O g Y U c n S k I 1 X s Z A C P U C + r w f R c Q p q 0 7 V L K i j H f o q o S 8 a 1 h P G l E W d s K Y x K n n S U H E b n 9 Q 4 t G + 0 t h 9 S m q a J 9 e i n H 9 z c R 5 + v Q C a i j c a S 9 s v 9 K D 7 1 G D 4 M d P 2 r r o 8 P f d C e i a o U k 4 1 r S m S R Q 0 q e i l x P U R a N / 3 i G p T w L J b X x c N v H + 3 t O K 0 0 O L P x i 3 T D v N 1 3 L c F h q 0 5 r J F 8 M o K l E T 3 5 m M 2 h c g g l a G V 4 D i 0 S G 2 a W w M u B v o 8 Z l I 5 4 5 H 4 0 4 v e I Q + S X X w t 6 I H T M 7 D T 7 z 1 Z t B P s d V r 4 w 9 I + v l 8 5 x G u R F H K U u R v Z O O K Z k P J V / A n 6 R y f O T z q J 1 k G f T n F H H b 8 T p J D M f z n 7 R I g E s q j F B 5 E + F B N I r w i J 2 A n k t b L Q R X g k U N I 1 8 x i E i n D q X h U 0 a R 6 6 W P t k D x 7 X T 9 K 6 A L s c V g E N P W B i r U c B 0 K h d + / Q F D y 1 o y 7 Q 0 f f q b j Q H 8 G Q 3 p C x l l J Y 0 L d f i a c / w e L 9 V K A r G b H v g X O a 6 X R 7 0 n L H d 0 F u 4 E U s r y i J Z J m u X 8 L E L 2 p / L N 4 / M W p s L r V E c R v t O S o G / + 2 R V s f T g 6 s P u V F S j J 2 h Y u L z 6 C J H F K K U N 8 O U K L Z M J P a r S 3 t o F K m E t x x 0 K F 2 r a w 3 c Y 7 B 3 m 8 V y 9 j r V X D e r s O K + D h M m 0 h W q N Q d W 1 s 0 6 J 8 W m 3 i 0 3 I T G p 3 / X 0 r M 4 p v J H C L S u 3 i K 2 c h 5 U 2 L x J A f s L I g P J J 2 N 5 C Q O 6 Q g b H u 9 n T b K 5 B U I z h T a F / M e 7 8 5 Q K k n o k I i 6 n 9 7 a e B B I k e y Q c i 8 H T j U K O o Z n N L u G 1 O 1 8 a p R n Z t M g d S 5 0 + v 1 X x Y L b F G y i O N i 7 N y 1 V + n g s 3 1 E B y q s 2 X b F C L M 9 5 0 9 q C 1 A 7 y a i N o 7 k + 9 r 3 / O h a R n Y 8 B x R W k l K / i + r f n U Q 2 c 8 q r q Q t 3 M 9 L 5 6 z x A 2 M E A 8 8 u G z I 8 Y R X k e G U F S i C 0 T 3 y U U N b P x T t a P O W H d f R M P + 6 n L F y 7 N o u W 0 U a j 3 0 V 6 I Y i b d h J f i a V w L Z L A 1 X A c C a 8 P 1 5 d S i M 7 o m G m Z i J a 7 u B 4 N 4 Q L 9 s j n S o e d l v 7 + 9 d b a W b t C f G 0 R s 3 L v 7 C Q 7 2 R 9 p t B M m b G 1 X T S q r R r d w A j k E f h v + e o N O l Z a A g y W t d l a 0 g g h i h S L X V f p n b G T X c L 5 f L K N X 9 + L A Q h 6 W X M b s 4 o F f 1 G O l 2 G 9 m r B t y 5 f e g r c o y n J N d q 8 O d O 3 o / G T 1 1 C Y E 4 2 p s W P G I X n e 3 t y U L S J r U i O N G e I t z Z 9 S p A m W f 4 / q 8 i E H d V E R 3 6 / t 3 u c + n X 7 D W X d 1 b 9 P Z O Q I c j d C e P S H q 6 + 2 Q E k z Q j m e f 0 C u X 9 7 O o 7 L W g k 1 / I U 5 O / K 1 Y B j 5 d R y 4 X R y Y W V w t Q O r f a 4 g B M Q d L / x V + R 7 k O D 5 q h Y 7 1 i D l m f g 5 8 8 4 X c S 2 b V V 2 H 7 L C u H 3 n N X X U y 8 M H o y b 5 A q F x 4 r V I 6 L 7 t W o q u t Z F X o X r B r d t 3 8 P D u J h f 7 4 p M f o W M m / y X R O z 1 o U t z 2 4 U t T U X B x y G F l C e 8 s P 9 O D i J 1 S B 2 J b Z k 0 J h + h U y Q r 3 q n K L 0 x W E f L / h k w W m 8 d 9 z C I U W g B l J t a K R o z M v C c W v A o o t H S t J m 9 Z J U 8 G U 8 Z 6 8 Q m w + g h 4 p t G A 6 K 2 W C x F w S p m e 6 p 8 Q r C K E r g U g E 3 V Y b p l / O d D K R u 3 M i 6 s b X T L K F J S V I m m h K 8 / 1 J p x w 5 9 l H K Q y T F K R A N P 3 n 8 R 4 G U c k i B n j Q V m e D q t W t 4 v P a I F u s u d r e 3 8 f g + y W Z e w 8 F O i d 8 9 2 m y d R P M E t y l U x a J Q P / m M o 8 8 R u H Y f c o C b o K R e M 4 L X T f B 7 X Q T i f g q g 7 M F J 0 b 7 L T w 7 x R / w s m q I z 0 O 8 1 V R q U c u d 6 L r a 7 z w 6 4 / K x C + o X c n h 0 F I E 4 W Z r o a / c 2 W 1 K 2 N H z g B I z R 4 9 f e h / g y d Z C l g k 3 2 l e q G s h C K U i q C 2 V 1 E N 7 y 3 J C r V 0 x C 6 M F s j B B w X I i R l y i E H 6 y i h V S Q Z I x r B 8 v w k r p E N P h Z E K k l a d M b D P g 1 A x r W 6 S j l r I 3 B x t L k 9 C 7 6 d h c 2 s d W f p a k q E g F q X c s h D 1 a + i S u k 3 O C 2 7 Y + z C 1 o I p K C n o S 9 q Y D L S f d q 0 A E h T h / t 4 S Z W 3 F 0 h 1 V 0 6 b / 5 z D 6 F N K A i g W L l n g U 5 t M F n J l T Z w 7 v v 7 6 I U P b 2 p z a s A y S y v U 5 F K d 9 j c V O 8 Q g R w z W q C 1 X k k + H Z w o 7 X B e X 3 W B e m N Y Q i x H w f D 3 n m p 6 U t u q I x x N 0 U f p q D J 7 g d 1 3 l G b y U s s P + y Y s L n q r O / J T Z B M v m P Y h n J O D k E f a T M o 7 J I 3 l e e h 1 R 4 1 e 1 m m F r l 6 7 j s N 7 V X g X m 8 o q S v h B y s d l / 0 i s k A j O d M 8 H 6 S P n 9 Z k q k m c 3 E 9 C C Z f R J S W L m H E l g Q V F D B V o g A 9 H R h q X r o L / f R f x i S F F M 6 b u + + 8 4 h c l + a w X 7 b Q D p + Q P / H U E E G C X 7 I / t O z U N 6 o c S w 0 3 N W f f 8 T P z z L + 3 N W e 8 g c n e H 1 u 8 K S Z p a B z a O O R G + D j T y f X y v p 4 p S n f b P U A Y V q j / N Y + v r e / M 3 7 0 C F 4 z B N f b f S J M U g 4 x q G g Y H n b V q R e S f R 1 d 9 K k u t d 5 g g D Z 9 q E o w 5 C A C k S g Z a O k Z J 7 7 a h A l u V H S s F g 2 1 Q S i 7 7 x O 0 2 x 1 l J U S Y B O m F G R h e k x a H E j m k n z Y M 8 I d + E 0 V E s h W m w / R 9 C q N Y J q F n p U 6 V f h z p Z 2 B I x 9 n A f j U C 2 9 H 5 Q 0 t k R V U j E T n 8 w P R 6 6 D y 7 K K 8 2 s b 5 1 i D q v R e 5 T y v y 7 L i k w r Z l D c Z r 4 U N K k 5 e H 9 + + N v P A 6 p R O 5 r D u 5 O R f R e V X x n q k B V k J 4 S J o G U 6 5 w m T A L x r 1 9 p g T p I z O L T z Q a i 2 S C t V A b 7 p H P H Q D I s k T 9 B 4 X 4 F r T r / T g 4 R v x J U j T Y l G C G R v D j p l q S e u P 0 h Q r E 4 i g 8 q 6 r w l p 0 l X v t 5 G z t 9 H / m F N p S q F D k p Y p H W T s 4 v k / N s J 5 M j L C T 4 5 M B U N s 5 x 5 N B v z M O w 5 + L U I t g s r X O D 0 r 7 j E p y l g u T I q r v T Z 8 8 h m j z 7 z z s o 2 V j I O I m Y E U V 8 Y 7 m 4 J x U 9 r q D 5 s o L H W Q p L K x H e 1 g W C s i U h Q h H K I g d 3 F l Z T Y Q S l t H y 2 M 1 f f 2 k E y n c e 3 G D b z / 3 r v q s Q k 6 n Q 7 a O w P s 1 C W b / m c 3 H P 6 i m A 5 E C D 6 a 6 h k p i C 4 E 8 d Y 9 V / n U p + G V F i j B w v W Y O m v p l u t F 5 0 o U 9 2 s t N K r S 1 b V P 6 m S r C t 7 y g y a c j o t Y m q 7 / M 3 r h S T m H n K E 7 S 9 o k p 1 L o k Q E i S z 7 U N p v I X o 4 i M E N x M H U 0 q 7 K v c x y S B C u Q / a f Z R g G 1 / b L q e C o 5 e p P j d G 5 m L a z t r W B 1 5 9 I T + y S h 6 G h s 5 M t J 0 5 R u 7 2 g / R G i i 6 m u h U 5 i t G g L B C H 2 y O K L X d W h z V T T L V X 6 O Q 8 G i 7 w O f i k 5 a J S 8 F X 9 p 9 D X g x m k o S v n h j l E U i + P J X v o r N z c f q O i 3 6 n h + / 9 5 G y o M 3 A K K r 3 R Y O k J E 3 D Y 2 i 4 Y r Z U 2 c d p e O V 9 q K 8 s c O H s N Z Q 2 l s p U S U V q F t v I 5 B a x 8 Y N V p F e y t B Q t + k a n l 2 p M Q 5 r q R 5 a O 7 0 9 M Q y K A b s O E H n 8 6 y b K y U 6 O 6 N x C Z G R 1 K 5 u q d Z 7 Y m k 4 K 2 N i 9 d w t K x 0 C b 2 t 0 j 5 j A C + r L r q a p B s b x G W C a z N q P L r z I A O P d e C v R W D M d 9 E z + o h H J A q 4 r g a g 3 v 7 Q f i a b c Q T X V T b j 3 F p 6 T Y M / f R 7 K n x a g Z y q 8 T 5 e f a r 3 L E h v x 0 l / R 0 F 9 o 6 O C W E 3 6 l C d T k V 5 5 C 7 V X 1 2 l N K E j R u B I m Q S Q d g t X t 4 + J X r 8 K W n H z L h 8 L d i n I q n 4 X B o I v a x u n n 4 I p G l w V Y 2 T s K U 0 + w + d 4 W w s E E f E l y b F o 1 u 3 / 2 i Y o T e O m v S a / 3 a K i B V D C N y z d s X L 7 c w v s b d R Q K e f i H K d q n o z J 7 W + v y X g Y q n c q Q 0 x E p P B s P C k g F l k n v Y q r M p E / + n 4 n Y W L h K a 9 Y L w K m a p I e n 9 w e U L H h / M I g P x r V P X 2 R I X u I 0 Q s k R S z h p v Q S v v E B J G o z H b 6 I T s 4 7 2 k M i + 8 h v 7 2 F / b o N 9 U o 9 8 k D U 3 C a O 0 O U H n U O n O v S U 6 V M H 1 B V S 4 / D W m Q 4 t A y B R J e R b k E W 1 u b K J d L + M E 7 b y O 7 s A R v i v 5 V Z t I / 7 / R h l 3 S p j / d N 1 Q 5 s q 6 K r v o K Z o A F p U C P 7 R J o 2 x F x u C H 8 0 h 1 K + D K 8 b V 5 u u c k O B Z Q v B a 3 0 E c h 4 4 f Q 2 P 9 x 7 i w u 1 R a F s s W Z n + H r 0 t l G s D d V J H Q X u I g c b X Z 3 1 o 7 x + 3 q L 3 G A G 7 X i 3 t N k + 8 9 8 u W + q J j q F K 3 Q b Y w a j J 6 2 T F 5 5 g Z I k 2 Y 6 k i u x 3 U H p Y f 2 K F 4 k u j h p c y A N J M U 3 L v v A l N H Y + 5 + 3 Y e 9 x 8 N T m 0 u E p r T 4 Y 9 H 0 C m N T l G U L O R g N A w j a i M 6 T z 9 j 7 C v J m U O S q x c M B N H v t F H e G f l V 0 s 6 5 l i + q z r g n I W c b S W c e O Z Z l K e m o f h i j p N S k C q k L D F K / 0 k 4 H 2 d w 8 d r a 3 1 G O y h y T t z E R 0 t F g f 2 6 V H + M r P f Q 1 B U j W x T I V e B a V C A 2 E / F 8 G g i E z o A i 4 t v o Y v v f E m w i k 5 P e M o s t W y L N S 3 2 9 g 3 K W i + o 0 D K F x m S k y l 0 e g K J B p + F V 9 6 H k v X 9 t a W + 6 v g p q S O D 3 g B y M J j d J z X y 0 V F P y c H S H U Q X K G B O Q J 2 F 2 6 4 1 M L M y h / W H h 7 j w e k y V P k x D G r c 4 v S F s q i 5 / I o J g E u p Q N k G z 3 k C n 2 + a C H x 0 W N i k E L D 2 o I T j j U + U T g l 6 Z l i b 1 f O 1 v d x 1 1 e H e / 3 V W T a h l V 6 D 6 v S l Y 9 6 G 0 j k 0 n z 5 2 i T t V a t q X Z m A i k w b O E Q h 5 U Y + k V a r G u j E z k m N H E C m 7 Q Y v j 4 a G r 9 r E M D H B 2 f 7 i V 9 U B E z 3 S S p Z f r W A 7 N X R m B d b G j L h I x F 6 5 S 2 U L E L b G S 3 c n t V S H V o T l 8 I q Q 8 E b 8 K k S B D k k W w 4 p 7 n Z q q n x 9 5 l Y S w 2 A P y b i m 9 q X a x Z E 1 m k A + M z A T p c O u I 5 I 1 n g i T Y E h a N h E m Q b 0 y s k x m x E B r v z f q t V c j j a v 3 1 C b y q Z B r 5 m s 6 t G J y S I J J S u q 5 U I J + s Q T / E o l b l h Y l L H l 6 S 5 B z m 6 Y R l P 0 y Q u q p 6 v Y u L H 5 H r 7 i K 3 H w G 0 l v v p D A J i o 8 P 4 H R N r O 5 H z o X p D E w 2 d 6 X c P R o 9 C t I U W 0 d z 3 6 7 J J v k X A B P q Z r f o K + W C q n G h Q I v S Y k S j m L m Z Q v Z O Y k T Z x h D L l r g 4 O p K z n e + g t t Z R l k n B N e E N u u p k v v y 9 m i r K q 2 7 W s f H e F t y j Q l s F U y W V S n J l W B 3 x K R S x S s o n f d u l 9 u g 0 5 D + p Y O D W E a R w J y 5 H V a h 2 V H 0 r O X d B C k s b x k w X t g Q O x m 2 M J 2 h U G y o C e P / u P d V y z f R p W L m W U c I n G R G n Q R T C 1 k 6 d d O 8 L s R x + K E x I i i R R W + M D t Q U h 7 1 E g q 7 x V / W I I 1 F H G g q Y S P C V V S N o w 1 9 c P o P m t 5 5 Z h z N x O I X 4 5 i E C a f k X J h a E b q D 5 q I T I b Q u J C C I X G N r X 7 P W R X Z q j p P a o H X 3 N n g N J a F e v 3 H 4 8 / h a y K w t k t S j F h V F X r a i d G X 4 S t 8 r D J B a 6 p P M N p 9 F A l g e u o 6 J 0 E K O T H j P M v a 4 D v / f F 3 1 H 6 S J N X 6 c t I 1 1 s H F 2 / P j d 1 K o K Y S S f S G C p s w f I b 5 k + V E N 1 Y 0 u E r R e 2 / 5 X N z f v Z W A 6 Y 8 K V X o d j T P c 7 D / i i r 7 4 P N Y H k a K m 1 5 A T R R 5 f 0 j 3 8 W a v R R N K S n D s x 6 H u R Y S O l u J I e Y S Z + K X r + H M A V E e K D 4 S p V H c m L 6 q N S 8 X Z W m + h 5 1 + g T i F A H H R C A a h K O 3 U W n z Y r o W c i u j g s L q R k M d / S I b x q e d Q y V l 8 d P + T / O A 3 + O P 4 n G z j O X Z h N o c l t e I w E 1 D L J q E 1 3 v q f I t R L z 7 J d E f X i + p + A Z 2 2 i w f B s 7 P M z z H C N 5 d 7 C I 0 7 I Q h t n 8 y R V C b f y o 3 G X B I E n p 6 5 V x T W W M F 0 C k 3 U h 3 0 4 9 H W i S 1 F E 0 m c f G T M N C S 5 8 / N E H I M F T w i S Q Z N c I h U n s m w i T N H u x e t 0 n g Y d Q I g g j 5 I G T 7 C A 9 F 0 R o w U S H f l q e 7 / d 7 T V S L V X z U a a B Y a a s D C a L L / l O F S T D q A 3 i k + 7 x G G J 7 Q A F c X Y + i 1 q 6 r B S K k Z Q q 0 1 s m y j 3 n r i X 0 n C p q H C 6 y N h o v 1 q m s h v H + B D 5 M 6 F 6 Q U x E S b B Z I 6 a f Q 1 X M 5 a q 1 B V E r 0 S + O A I l h 7 l J w q n 8 N 2 N 6 I W 0 Q R A g 6 p o X m 4 e m b m 9 O Q E P W d 2 1 9 C u G 9 i 7 d E q 9 q n d S 6 W i o l o C S Z h N Z L L 0 x Y 4 c V n l u Y F v I 5 k a Z 3 O K X C U 2 s t S v Y 6 9 X w x j d e Q 2 / g I G o Y S F 4 7 K n 0 / D R I I E Y G Y Y E D B F f m S e 4 j H 4 z D s T x D 1 l x E P t / H 4 c I 5 P O Z A S d h E q E S g R p P J q A 9 1 D F 6 v 0 l + 7 q 8 6 f u o 5 z j x S E V 4 d J m w T T k G K V R y 4 U v j E D t 1 X Q 0 d t p o 5 I + i B q J X v A M 5 t v K I H 5 + F x a V l t I r 0 Y b S + O v 6 m 6 5 2 D N y K n H o 6 G s N 8 a Y O f e p v r 3 B O t r a w g F n 9 7 L W e 7 4 o Y V 9 + H 3 6 X b m N P l q k h J 0 y K W M 3 g L 3 3 8 m r x i 0 W c h m w c d w 8 d H H 5 U R v 5 u B Z b H V a + R H z n F f j 5 9 F Q E z x n s i F b W k g D C O o a 2 j u W a j m x / C b X s x D J h 4 q x 3 C v v d 4 t 9 x z P B u S w X 8 S k k Q b H O d g S i + e S a P M L 4 x A N X j D u m 7 C D B 2 F O Q V y 4 o Z z P C r + F M T S q M X r 9 y C + N K K I c t x o x O t g K w 8 8 O q A P V L K U f / Q 8 i L D o r g 8 3 I y H 8 Q n Y O y 2 / k k L o W Q T C l c c G P 6 K S c K 1 x Z b d L P C S D / y a i V 8 6 D b Q y C n w x v z I H Y p C E t v Y q i 7 2 N v Z p g 8 X 4 b 1 J m C K p q m 5 f n 3 M o 4 U G 1 7 y b X L U m y + 9 s l f N h N n F u l H w L X Z 5 6 O x p 7 s I i u V B W t F O Q H l C 4 J W 3 6 N y + v w n L I Z k h x u 0 F i c h Z + P u c L F K r w e L V k x S h p z S 6 B Q M Q a v Q V h 2 T I q 0 a Z u w W A v o Q k Q W / S h + a 4 M L F i + N / H U H R y 8 D T W R I T S I / A 2 S 9 l K G R R C n B H H a m i D S h Y O z v Y 2 t h E b D G i U p q y u a w S o g V a z p M w e S 3 5 u 1 W Y y S F S V x K q 4 H B z 3 O P 8 H J 8 d J y 2 U / B U 8 s Q O x V d W x W Z X T G 7 9 A k M 6 e 4 n N M Q 9 K D o v G j / a f 8 4 y I + f u d j t L c H 8 F Z D y P r n Y V c 8 2 H 3 n A L 6 A j 9 a j j O K 9 K u y 2 i 9 C c g d T l u D p 7 K X U l r r L I W 0 d b F O p Q g p P o V W z 4 p 5 p q n o U 8 r V R 9 p 4 / w T A D d b h V G L I m U M Y 9 H q w 9 V q L z V b M E j 1 Y J j V N Y a K p 2 p d W j h 4 M M i e p k 4 6 t u j f T P Z F l g 5 J Q P + H C + G k 6 f N y 1 / l j k c l X g u k X F 5 6 E Q q + U A I l m l q a l P Q a U 6 u e D 7 b r b X x 6 7 x N 1 1 m 4 o E M f N 1 2 8 h f o n C 9 F o K 8 Z U I B c f E 4 j f m F P X T S Z g z t x K I X 4 g 8 F Z E T W U 2 F h u o 8 J M H B v p z w d 4 T D j y t 8 z Z G V O w 0 T S h a 7 H E G x s o e C 7 o M d N J F a D k E P O 8 i G L m A + t 6 i 6 x w q 6 l R 4 K N Y u K g d a W z 4 d z p j p + 5 8 p M B P 2 h B 5 + s 8 3 7 j B h r d E 8 W V 5 3 h h S D 6 o + E z 1 3 p F g y f n A k 9 M y 5 b C B C b 5 Q A t W z N H i C D u o b o 8 6 r A h G C B 9 s f 4 O q l G 5 g x F + C L 0 6 0 / o 8 j Q s r o I x p + d M C p a S 8 5 s k r L x b v f I O R P f K Z K O K m E 8 C W l S K Y W C 0 s f v u + 9 t o 9 a 2 Y d D a 5 b I 5 J H s W f J y 8 I K / J C g b p G v n R K 7 i o r r d U d W 4 j 3 0 M q 6 F E U U e q 9 B P H F K G q H V b R t A x d 8 N r p W G A V c U M + d 4 7 N B l L C c c y U t D d 7 d H v U f F H Q t j 4 r y b V a O n 5 z 5 h d n Y F d z O W e q U 9 E F Z U + U U E 7 S q F L C m l 9 b B V X t B J y H t k O t 7 L d i O B 0 M u 8 O X b U g 4 + f p K Q T 9 q t 6 S r f S 3 q 2 C b X 8 e A + Y 9 x a Q T q c V N Z P W Z P v v 5 2 n p j v L 8 R p i c l O F A + s G t P / D g j R u j L A c p h Z e 9 L b d n I H H p K O B R e k h L 5 5 J u r s z A N T v K U o r A l h 5 W 1 f d I 4 0 p p s T w I + H E Q z I y y 7 c / x E 8 E X y k J N W g S 7 o e M W K J w I o 9 K U / L r T w + d y F G T U N C h Q D o J + F 6 V H o 4 R X o Q G H 0 g e b A i Q n M 0 w a I E o m 0 5 c o E + n M z B H t k y j h e M 9 q A k k l a m J H C Z N A 6 G B u I a J S h J r Y p d V q I s D P 8 f r H l I I f X 7 p f 5 9 9 B 1 Z z / c a G p z t 6 t r N X Q O X S x 1 Q v i b m A B H / t y u B 9 d w r o 5 c y 5 M P 2 F 8 o Q R K 2 n 4 J D P v p 2 2 6 1 m u p g 6 r N g k m p F X Y d 0 K o x w c h Q x E x c q F 3 E V b T w J e U z o g h z w J q h u N p B Z O W r V t d / u q t M x B P m 9 B j b v 5 2 E N b I T C N U 6 K 9 I 6 N U c z 6 k E O w J W Q u 6 U I e K w h v T E d k S X a l K b B Z L / x Z j + r E 9 H i / h V r o P J L 3 0 8 Y X S q A E 9 / M G a j u l U R f U K T j D w Z M O S C c h W e a t E m k W S b M p p e v G g D 7 M 8 f d P Q z o a t b t y c N p R e Y Y 0 2 8 z z e 2 W D + a 2 H T T R q V d x 9 d w / 3 V k 3 Y W g Y r N 7 I w v Q Z C 2 g y C y E H a K k 9 6 n B u m q Y 6 7 2 f p o H d E 5 O c p G P Y y o f 4 h H R R 3 1 2 V k U o q 9 2 v 7 y f F X z h B G q v b i C y G E A h P z p 4 T U 4 0 f O e d t 3 H x 6 i X o b h A n e 5 s L h n 2 + Z y E M X 8 i n y t / 9 c R 9 0 4 + m 9 K 8 H a 6 h r a A w p G w M e F r 6 n g R K V c R s N L / 2 Z I m 1 T r I R 4 J w P Y s 4 5 t f / S b u X B 1 i f q 7 P i R g d F y N p Q i e h G R q i 6 Q Q W v z o p W q R f N 5 C G / R o u p B w Y u i R U n e P z g C 9 U U G K C i 7 4 m I s 0 2 I p c D W F 3 9 F K + 9 9 o Z 6 X I R J A h b B u S M f q / a 4 D d v u I 3 1 1 l K 4 j H W / 8 4 S D 6 v S 7 8 S e O Y V Z O F 3 u h Y i J 1 h 6 e R s q l 6 z g 8 z t E T W z a c D k c H k 5 B 1 c 2 j m U i T m u J 3 N j o w U g A w b g f e f q B 0 t d P I J b q Y t I + s 6 X V O X 7 y + M J Z K E G + r m H 2 5 i L K d 2 t K m M q l E h f z E I 6 v D U f r o r U 7 7 g 5 L R N J x e M N H + w z S P s r q D R D K e d G r T u 1 n E b L B 5 / Q a K t 3 n J C T X T 7 q O m n 4 T z Y N R k w + P L k e q b a t / y / c L 1 Z P I 3 v S h a w J 7 2 I N N Q Z V 9 j 4 k w C e R r z o X p 8 4 U v p E C 1 / W F U t k p I L 4 + C B M 1 O G 6 2 h R N X q K h t 8 6 O + j d d h X r c W q e 2 U V I r C q O s r 0 f e R 8 K a t v j U L V z m j 4 5 O j L D / e 8 6 p g c n 1 + 6 E 4 2 d n C l Y X P z R p Q D 8 G Q O 9 W k d l N b T 3 j w Q y g A w c d F R T F e n q O o 3 4 U h R e P Y w P T j m u 8 h y f L 3 w h B U q w U + q o M 6 M E Y X 8 Q H 2 1 c V n 6 M l J d H 0 m H + W 6 f A Z V W p u q Q Y m Q l H J b G m r s X g j W t o b P a h x f w o t j w q Z P 6 l + V E C p W R T T E o 6 J h i 0 L R g d E 2 b A U J u v m R t p + G c 8 6 N X F C m r 8 1 j C / z Q e L 4 i T d Y E 9 D O X 9 2 E O Q c n x 9 8 Y Q W q n c 0 i u T g j X A v h a A T Z R F m R L d k b K j 6 s o V N v o V 1 t I 7 F y v A B R U o P 2 E E U 7 G U J 7 u w Z 3 8 3 h K T y Q S w c H e 9 I m E / I q u l w J 5 Y o + L f G 1 k y G Q X a k C x G j X t V x d 0 A t X N J g 6 G T 2 8 4 n + P z h y + s Q D V 6 H k X b C v t 5 r m 0 X F + S Q 6 V I G W p 7 W I 2 Y g 9 3 o a 9 o A 2 o 3 y U P i S Z 5 P t 1 H V f T N u Z i D i T 3 N X v 7 q K B w f f 2 R i u q F w k f F g t I E s 5 4 n b f S e S G e i N O m m W C M J R s j B Z 6 M Q u / + U t s c i e L 0 z o o r n + H z h C y t Q g n f 2 a T V q p m r F J d V E 3 c I A P q 7 n S G 4 k E I n L I V Q j H K K x 0 R A m t 0 B 6 9 w R c 6 d X N o 4 J F n 9 c P f 8 C P e O I o X y + z O I v E h e M + k U C S b D 1 h U z V L E e s 0 q c Y V a 3 U S p w U 5 z v H 5 x B d a o H o U g P 0 u r U T H T 5 + o B 3 / K V G f 8 T C N a s d H Y 6 q s s i g e F 4 / 5 N 5 k Y C w d C I E s o m 7 s z M 0 5 u r 0 l T T D B 5 / n z Q e l a P 7 A 2 F a p + 3 M + N E R e q h Q f o 8 L k B 7 Q 1 a b y O T 7 / + M L P U i m a w f q n e + h 1 2 g h n n 6 6 4 j e R C C C 9 Q I P p + z E r i 3 A m 0 S q N g g Z z q 7 h 3 3 4 J u G x z N q j D I N Y X / Z i I u K 6 0 e v 1 0 d T S i w o S A Y C y o + a P h t K 4 G o G v i y n i J z j c 4 9 z t U d s h 3 P Q d W m m 3 1 c / J y G + l h a x K T U D F D 6 p P W n q I n t L Q 2 1 E A a O x K G r V q q r 0 n U Z p 5 + D M D r F y f m s 0 F 8 C g 5 l X B E M v l e 1 0 f i r R e p Z Z H Z b m v l w y 4 L Q v N 0 d b V O T 7 n O B e o M e K 5 B A p 3 a + h s a 2 j m j + q l J r h 7 4 E X u j T Q i 8 z 7 Y 7 S F a e x a q a 7 R O 4 x G U c n R J Y 5 K T 5 q d z + M 5 s t 0 x a 1 7 a q 6 O o V R F N B D A d x b B V T 6 A + G C A c r q r G i Z L l L 7 4 p Q N I L Y G Z n w 5 / j x 4 7 O M / b l A E Q 5 p W a P U R P Z 6 B r 4 U X a q i j e Y 2 q V j h q L 3 Y l Z m R 5 Q k k A 6 o 3 e i h n Q P d 6 E B q f L i h I Z z L 4 8 P 3 3 V P 2 T H D R d q 1 U V 3 X t 6 m 1 e g 0 S r 1 M N j W a Y n K s L U a r q Q H C J h 8 r 0 t B H Q c i W q U u e u 0 O z K l s j X P 8 Z F H v e p A J n a U Y j + N c o M Z o 1 j o o 5 w / w d j 6 M e / 4 Z r G k h D O q O C l Z I 2 6 6 Q O X x S / i G Q P g 1 y 4 M C g 1 0 a r O / J v 2 s 0 W w u G I i s p 5 v R Q A C p N P m v e f L l G I m b O I z 8 V g G C b 9 J 0 O F x 0 N 6 h p O i w 3 J G n z m o 0 + p F K H w n + h q c 4 + U h 4 j t + H v J J S D x I T p J 8 E Z w L 1 B i r k X k E t S z e u L i O K 7 k 8 c n E H q S t R a C s F k j N p f F J C O v T 0 o M e W w 7 B a Q z T 2 m 4 j Q j / I H A o r y 7 e 5 s K R r o u A N V C y X l 8 K e F v 6 W l s g G f a s P c d a o j 6 0 S 4 2 i i X U H p a 9 B s v p h 3 P 8 c N B q H V j q l / E S T z n Y M t j O B e o K Q w 6 A 3 i d B O J h C k d k l 3 9 b q H x f R z i R R O j m 6 M C z 0 x B L e u H z R l B + W F F p R x + 8 9 w P k c v P Y 3 N z A 7 O s z K q x X P C j g c H 8 f 7 f Z x / y w y G 4 T m k Z 2 o U Z J r 1 6 n B 8 I x a O Y v 8 t e m r a f x d a d M i v i D t O M d n g z R c + e r S y 4 m i n g v U F B 4 3 N T T W L A Q w g 2 H H Q L d g I 3 Z b Q 9 v f x 2 Z l R o W 2 T 4 M c y C a p R a 7 j w W x 2 H l / 7 x j d h e k 1 1 8 F m / 3 6 O Q 1 B F y Y p i d n 0 e 9 f v w 4 0 U A i g K H H R O O h h b g 5 K t 0 Y u C 1 U J A m 3 S j G L A L Z t Y W 1 / i F u z x y O I 5 3 g 5 E E r 3 / c 2 X k 4 l y L l B T 6 J p + D q 4 P F u X G 1 8 3 B W G w g H E n C G 6 9 h e a Z I 4 t d + U r Z + E r I h n C R F b B 0 c W T J p 3 + z z + R G w I g i k R k G F m U x W U c K N x + v q b / G v k s s h h G I x 0 o 4 C 7 I 0 Y 9 I M c 5 i 5 e h k n a G U j 4 V B e m u e 4 h P j 1 4 M R 5 / j s 8 G S X B + W T g X q C l I 5 k Q k H V E 9 0 J G k L 6 P L h m s R P s 0 P j 8 d R 5 y x J z / A J p J p p G p J O Z H d s 1 Z V o G n L + k j 8 6 S m 4 1 T I O + l U 6 K e F w j 9 v s t O D t h e M j 8 I k t e 9 J p d 1 H c a a O X b y o 9 q t g 8 w 7 J 8 4 z e 0 c P z I k E P S y 6 J 7 g X K C O Q U O 3 1 U H 2 9 R S 8 W g S q t Z e E J N w O j G G I w h R D + / B o 4 1 f 6 P p x E + n o M d v r 4 q Y J S k H i y K W a M l q / Z a M A e 8 D u c I c y A q Z J x k x d j 2 N x 4 j O 3 q A 9 R a F T S r L T S 2 e l h I X c K d l f B Z A c N z / J C I e E 9 v s v P D 4 g t Z A v 8 s / P K s C z 0 y D l l b H V q I L t A R u s Z R 1 4 b w 8 J 8 S k Y s s P p t z H 2 x U E Q l 6 4 V o 0 O R 5 L 7 U f J 6 Y Z D S Y a l c A U i Q e w V N 5 G N z N J 6 h T D Q b P i G B r T o A P n D A 8 z N L 6 g A h x Q r y o 9 k Z b g t A 3 / a D E 6 2 q M 7 x E i D h c o n i 1 X s v x 7 a c C 9 Q J L F b 3 E K O B k Y P Y b G s A x x 4 g e S m u r E h 9 q w t / O K A O q + 4 O u M B 7 t q q h G v a 5 6 D 0 6 h S Q A L 4 W o u H 2 I x M 0 E 7 u a L W K o E E J 9 P K P 8 r E D + q a Z K k W Q l Y N B t N l a 4 U i 8 W x / s l j L G e v q C z 3 a b S L P Z h G E A c P 9 v A o d d 4 B 9 m V C D l a Q P b 6 X p a T O B e o E N I 5 s t v w B Z m f m E A x H 0 W 2 0 l X W R g 5 1 t p / e k W U t l v c 7 H N N V v w h f 1 q u Y u / u w R d 7 B 6 D h o d 4 I P S N t I e P 2 4 s k u L V 6 0 j P z G B r Y 0 P t S S 1 f u I B O q Q u L U 2 D H J B A i F s 3 G U O d n p e l H H f Z g + P j Z n T 7 i c / z e U B / f f n R e a P g y k Q k 7 q J E 5 W M 7 L 4 X 3 n P t Q J D E m v L l 2 6 g b K d R 9 9 o K r o l X V r j l 4 J P h E k Q z g V h m m E E k n 7 0 q h Y p 2 V F 0 T 1 o i D 8 o u Y j Q 0 v 3 L l A h J 1 G 1 b Z A z 9 C 6 k z e Z C q F F Q r T 7 u M d m F o I g a y J d D p E G m k i d p E W b d k P X 8 g D z e d g 0 K Y V K z V Q P c h / p g 3 G c 7 w Y F m K O E q b 0 S 9 r j O x e o U / B o t 4 k L u Z u I k / a 1 t R p a e w N l S c R S y Y H F A m k f 1 m u 2 R 9 2 M 2 n 1 4 k 5 p q 3 t 8 9 c F Q I P T R v q n B 3 p V T E 8 l c W E U h 7 0 N h r w 9 M O Q r d N 7 H 9 c Q C a 6 B N f X h e + U P D 3 R l 7 G F i D o q N L m Q U s f l v L 1 1 X r X 7 s i H t r w W l F 0 w t e h 7 O B e o U F C I z y O / V F K + e v z Q P K 1 2 E 1 Z E u R T Z K q z W U H 4 w 2 Z 3 0 J H f v 3 6 3 z O g e 4 G Y N K q + G Y 0 J C 8 f 9 a H Q x 2 d E S Q n 8 3 B s z a J Q r c D s m h p Y H 3 o Q L f + T Z F K 7 0 s I l O o 4 W 1 k o 7 e 1 G F u 5 / j R I Y F X a Q T 8 M n E u U G d g 2 w 2 p B p N C + V r l P s y l N k I L G m Z u J l V l 7 / 4 H e b Q O u g g G D M x c m E V p M 4 9 B K q G s 0 9 t b X n W s j f S g k N M G j 4 F S q v k G C M a C q D y u o 7 b d Q O l B A 7 3 6 Q C o 6 1 E + v M e D f f T T 2 W z B 9 J r K 3 k 9 S g L 3 n m z 6 E O e 6 h 0 X q 4 I n A c l n o H X h m V o j o X 0 j R j W N x 9 i f i m L g P 7 0 + U 6 l B z X E l s L Q K V x y N G Q 2 7 C L o H e L w 8 A C Z z I y K 4 v n 9 I 0 s k w i N H h / p C X i V M Q i P 9 M W m a K Y e m e S h v L u y B T U H y Y v b G I k o b h x K n x 9 v t p / e 8 z v G j Q 6 J 8 L y s g I T g X q O f g F 5 N 9 6 B E b O v 2 h w b C J W r m J T G r U Y 1 y s l 6 D y u K a a + B t n 8 I d 8 / h D Z b A 7 d a g + d s o X U 5 b O F w 4 U D b a i h 8 q i D j l V D S I 9 j D X 4 0 P E e d l M 7 x + c U 5 5 X s O 7 m 8 1 0 M n b c I c O b K 2 D S N q r S i v 6 g 7 4 K f a s W Y M 4 Q z Y O n q 3 x b z S Z K / S 3 4 w 3 F V H i C N X v y x Z z u / U g t V X m / C 7 g y w W V q D n e i d C 9 P P E F 5 p C 5 U I u u o o x x 8 V i X Y Z C 9 4 u 0 r f C s N F V p 2 S I s 1 P q b K H f 7 U I 7 S C K U 9 G O / v Y F o y q / O e Y p n w m h V u 4 i l Q z C H C R j D C D o H F J S e Q 3 o Y U d Z t O h 1 p / 8 M C v A E v d K + m E n Q 7 f O 8 w 1 F c B j 9 X A p f G r z v F 5 x y t h o c b M 6 y k 8 T 5 g m J w 4 + D 9 V Q i o K R p u 3 w K 0 r W R 5 U / d V V W E T B C 8 O g m d u p r W L 4 0 j 2 g y i F Q u C p 1 + j w i T n K Z R a g X h U S 2 a g d y l Z V R W q 3 A a B o Z t H w 7 v l m B V a L V 4 K c 7 A o s / m h S / p g e Y Z q s L D q n X u O / 2 4 E P 8 x 9 O l 4 J Q R K w t u n Q e e i f B Y + S 1 n 5 u 2 U N z Z 0 B A k h D 4 1 K 3 Q I p X C q C 4 2 k b w W h P L N z J w P F 0 O q L T 6 X 3 r y I y c P R s o D W D V d Z U F U d k r I 3 E r D T L r Q a I F y t 9 M w E r R o t F q G N 6 A y z X 0 R 0 k q H A t h z Y Z / I S j / H y 8 O t 3 M v L M p / g l R C o s + A 8 R 2 D G e 7 Q v h L 7 h U 0 f c d A 4 c d B 7 r 6 D 0 M k 8 q F E L p A C y l n f x I G + D e O m l 3 K 6 8 s P G / D Q b / K l h 0 h e J F U 8 5 Z J k j 8 u h Z U p c C a n 9 K p c + W X o l C 9 2 g Y I X O U 4 1 + H P C R n W x W j z c g f R l 4 p Q X q Z e O 9 Y Z J + D g V r 2 F e b u M l L U U X r P N J L 7 6 B G M j j q g 1 5 6 0 I R n E F L N M c 2 o B 5 G E V x 1 F W n 5 U g S O n r J 1 A a 6 9 H 6 e / B Q 8 E s r z b Q K 7 j Y e 5 x X h Y j R 7 t P B j n P 8 6 J A 9 Q j m e 9 W X j X K A + I 7 a 3 S g j 4 6 S M N S f f u t u C u z 9 A S 9 t E o k / o N s x S a N p L z K Z R 2 9 v l Y C a 7 0 X a a D d D F l w + 1 7 M D S l + Y p Q 0 d G P 1 b F G J y I 2 L D h 1 L 4 y A B 4 1 i A 3 4 p q / c Z y A V 1 m P b L p y b n + P H g X K A + I z q R q C r R C G Q 9 S F w I w J s a w t l I Q a v 7 0 d 5 3 E e Z j W r i H 6 E I I U T m 8 j X J T e d R A 5 Z M y A j F S w m A M l Y c t 1 B / 3 U d / q o b r Z U R G / 3 k D H W s 9 B N R y H 6 d f o Z y W Q v B J G y 2 r A 1 l 8 + N T n H j w f n A v U Z E W q 3 0 e s 3 V J N L I 6 S r G q d w O o K 5 5 B J 2 q + v k 5 h 4 l I J I Y a w Q M V Y E r v S Y k 0 N D r N m E m b J X w G r v o U 2 U Z 2 Q u z a P j 6 8 P p d x A 4 L S D U 6 M L x + + m o W h a 6 H T C a n M u D P 8 b O B V 1 K g v P q z o 3 s / C t Z 9 G e i + k G q x 3 N k f o r V r o 1 Y 9 R P y G H 4 n 0 8 c P Z p i E H X E 8 y K x o H b d g 1 E 1 o u h H a 7 h G w y g P h s E I m L E U S W v Y i t + B F Z 8 s G b 4 A S N A x 7 n + F k A 8 P 8 D f w h Z b f q b P B g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C807BA0B-4AE4-49AB-A989-932E2BEA810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5AC9E43-FCEF-4A0E-AE0C-F825B68CB71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SALES</vt:lpstr>
      <vt:lpstr>Product analysis</vt:lpstr>
      <vt:lpstr>Coustomer analysis</vt:lpstr>
      <vt:lpstr>Platform analysis</vt:lpstr>
      <vt:lpstr>Specific analysis</vt:lpstr>
      <vt:lpstr>Purchase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Booragadda Dheeraj</dc:creator>
  <cp:lastModifiedBy>SANJAY K</cp:lastModifiedBy>
  <dcterms:created xsi:type="dcterms:W3CDTF">2024-04-23T07:40:02Z</dcterms:created>
  <dcterms:modified xsi:type="dcterms:W3CDTF">2024-11-07T11:08:56Z</dcterms:modified>
</cp:coreProperties>
</file>