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\workspace\IBP\EFT\"/>
    </mc:Choice>
  </mc:AlternateContent>
  <xr:revisionPtr revIDLastSave="0" documentId="13_ncr:1_{B021D085-F20C-47A0-A4E8-DFCA64437C45}" xr6:coauthVersionLast="47" xr6:coauthVersionMax="47" xr10:uidLastSave="{00000000-0000-0000-0000-000000000000}"/>
  <bookViews>
    <workbookView xWindow="14355" yWindow="1785" windowWidth="35340" windowHeight="18795" xr2:uid="{9EA4D940-9BB2-4E95-90C1-3B842C69750D}"/>
  </bookViews>
  <sheets>
    <sheet name="Sheet1" sheetId="1" r:id="rId1"/>
  </sheets>
  <definedNames>
    <definedName name="__FPMExcelClient_Connection" localSheetId="0">"{A63CB8EE-6674-452e-ACA5-65D5174D689E}_[https://phi-001-adm.wdf.sap.corp/sap/sop/sopfnd/services/addin/excel/]_[SOP]_[EXTFCST]_[]_[]_[false]_[False]\1"</definedName>
    <definedName name="SOP_Connection_Name">"PHI"</definedName>
    <definedName name="SOP_Filter" localSheetId="0">{"Product ID = PRD_0001; PRD_0002; PRD_0003"}</definedName>
    <definedName name="SOP_Filter_Criteria_Count" localSheetId="0">1</definedName>
    <definedName name="SOP_Filter_Name" localSheetId="0">"(Ad Hoc Filter)"</definedName>
    <definedName name="SOP_Heading1" localSheetId="0">"Key Figure"</definedName>
    <definedName name="SOP_Heading10" localSheetId="0">" "</definedName>
    <definedName name="SOP_Heading11" localSheetId="0">" "</definedName>
    <definedName name="SOP_Heading12" localSheetId="0">" "</definedName>
    <definedName name="SOP_Heading13" localSheetId="0">" "</definedName>
    <definedName name="SOP_Heading14" localSheetId="0">" "</definedName>
    <definedName name="SOP_Heading15" localSheetId="0">" "</definedName>
    <definedName name="SOP_Heading2" localSheetId="0">"Product ID"</definedName>
    <definedName name="SOP_Heading3" localSheetId="0">" "</definedName>
    <definedName name="SOP_Heading4" localSheetId="0">" "</definedName>
    <definedName name="SOP_Heading5" localSheetId="0">" "</definedName>
    <definedName name="SOP_Heading6" localSheetId="0">" "</definedName>
    <definedName name="SOP_Heading7" localSheetId="0">" "</definedName>
    <definedName name="SOP_Heading8" localSheetId="0">" "</definedName>
    <definedName name="SOP_Heading9" localSheetId="0">" "</definedName>
    <definedName name="SOP_Planning_Area">"EXTFCST"</definedName>
    <definedName name="SOP_Planning_Scope">" "</definedName>
    <definedName name="SOP_Refresh_Timestamp">44700.5001388889</definedName>
    <definedName name="SOP_TargetCurrency" localSheetId="0">"__EMPTY"</definedName>
    <definedName name="SOP_TargetUoM" localSheetId="0">"PC"</definedName>
    <definedName name="SOP_Value_Based_Filter" localSheetId="0">{" "}</definedName>
    <definedName name="SOP_Value_Based_Filter_Name" localSheetId="0">"(None)"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6" i="1"/>
  <c r="A2" i="1"/>
  <c r="B7" i="1"/>
  <c r="B3" i="1"/>
  <c r="A4" i="1"/>
  <c r="B4" i="1"/>
  <c r="B5" i="1"/>
  <c r="A6" i="1"/>
  <c r="C1" i="1"/>
  <c r="K1" i="1"/>
  <c r="S1" i="1"/>
  <c r="AA1" i="1"/>
  <c r="AI1" i="1"/>
  <c r="AQ1" i="1"/>
  <c r="AY1" i="1"/>
  <c r="BG1" i="1"/>
  <c r="BO1" i="1"/>
  <c r="BW1" i="1"/>
  <c r="M1" i="1"/>
  <c r="BI1" i="1"/>
  <c r="D1" i="1"/>
  <c r="L1" i="1"/>
  <c r="T1" i="1"/>
  <c r="AB1" i="1"/>
  <c r="AJ1" i="1"/>
  <c r="AR1" i="1"/>
  <c r="AZ1" i="1"/>
  <c r="BH1" i="1"/>
  <c r="BP1" i="1"/>
  <c r="BX1" i="1"/>
  <c r="CF1" i="1"/>
  <c r="AC1" i="1"/>
  <c r="BQ1" i="1"/>
  <c r="F1" i="1"/>
  <c r="N1" i="1"/>
  <c r="V1" i="1"/>
  <c r="AD1" i="1"/>
  <c r="AL1" i="1"/>
  <c r="AT1" i="1"/>
  <c r="BB1" i="1"/>
  <c r="BJ1" i="1"/>
  <c r="BR1" i="1"/>
  <c r="BZ1" i="1"/>
  <c r="CH1" i="1"/>
  <c r="G1" i="1"/>
  <c r="O1" i="1"/>
  <c r="W1" i="1"/>
  <c r="AE1" i="1"/>
  <c r="AM1" i="1"/>
  <c r="AU1" i="1"/>
  <c r="BC1" i="1"/>
  <c r="BK1" i="1"/>
  <c r="BS1" i="1"/>
  <c r="CA1" i="1"/>
  <c r="H1" i="1"/>
  <c r="P1" i="1"/>
  <c r="X1" i="1"/>
  <c r="AF1" i="1"/>
  <c r="AN1" i="1"/>
  <c r="AV1" i="1"/>
  <c r="BD1" i="1"/>
  <c r="BL1" i="1"/>
  <c r="BT1" i="1"/>
  <c r="CB1" i="1"/>
  <c r="I1" i="1"/>
  <c r="Q1" i="1"/>
  <c r="Y1" i="1"/>
  <c r="AO1" i="1"/>
  <c r="AW1" i="1"/>
  <c r="BE1" i="1"/>
  <c r="BM1" i="1"/>
  <c r="CC1" i="1"/>
  <c r="E1" i="1"/>
  <c r="BA1" i="1"/>
  <c r="AG1" i="1"/>
  <c r="BU1" i="1"/>
  <c r="CE1" i="1"/>
  <c r="AK1" i="1"/>
  <c r="BY1" i="1"/>
  <c r="J1" i="1"/>
  <c r="R1" i="1"/>
  <c r="Z1" i="1"/>
  <c r="AH1" i="1"/>
  <c r="AP1" i="1"/>
  <c r="AX1" i="1"/>
  <c r="BF1" i="1"/>
  <c r="BN1" i="1"/>
  <c r="BV1" i="1"/>
  <c r="CD1" i="1"/>
  <c r="U1" i="1"/>
  <c r="AS1" i="1"/>
  <c r="C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4.emf"/><Relationship Id="rId3" Type="http://schemas.openxmlformats.org/officeDocument/2006/relationships/image" Target="../media/image13.emf"/><Relationship Id="rId7" Type="http://schemas.openxmlformats.org/officeDocument/2006/relationships/image" Target="../media/image10.emf"/><Relationship Id="rId12" Type="http://schemas.openxmlformats.org/officeDocument/2006/relationships/image" Target="../media/image5.emf"/><Relationship Id="rId2" Type="http://schemas.openxmlformats.org/officeDocument/2006/relationships/image" Target="../media/image12.emf"/><Relationship Id="rId16" Type="http://schemas.openxmlformats.org/officeDocument/2006/relationships/image" Target="../media/image1.emf"/><Relationship Id="rId1" Type="http://schemas.openxmlformats.org/officeDocument/2006/relationships/image" Target="../media/image11.emf"/><Relationship Id="rId6" Type="http://schemas.openxmlformats.org/officeDocument/2006/relationships/image" Target="../media/image16.emf"/><Relationship Id="rId11" Type="http://schemas.openxmlformats.org/officeDocument/2006/relationships/image" Target="../media/image6.emf"/><Relationship Id="rId5" Type="http://schemas.openxmlformats.org/officeDocument/2006/relationships/image" Target="../media/image15.emf"/><Relationship Id="rId15" Type="http://schemas.openxmlformats.org/officeDocument/2006/relationships/image" Target="../media/image2.emf"/><Relationship Id="rId10" Type="http://schemas.openxmlformats.org/officeDocument/2006/relationships/image" Target="../media/image7.emf"/><Relationship Id="rId4" Type="http://schemas.openxmlformats.org/officeDocument/2006/relationships/image" Target="../media/image14.emf"/><Relationship Id="rId9" Type="http://schemas.openxmlformats.org/officeDocument/2006/relationships/image" Target="../media/image8.emf"/><Relationship Id="rId1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257175</xdr:colOff>
          <xdr:row>0</xdr:row>
          <xdr:rowOff>0</xdr:rowOff>
        </xdr:to>
        <xdr:sp macro="" textlink="">
          <xdr:nvSpPr>
            <xdr:cNvPr id="1025" name="AnalyzerDynReport000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257175</xdr:colOff>
          <xdr:row>0</xdr:row>
          <xdr:rowOff>0</xdr:rowOff>
        </xdr:to>
        <xdr:sp macro="" textlink="">
          <xdr:nvSpPr>
            <xdr:cNvPr id="1026" name="ConnectionDescriptorsInfotb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257175</xdr:colOff>
          <xdr:row>0</xdr:row>
          <xdr:rowOff>0</xdr:rowOff>
        </xdr:to>
        <xdr:sp macro="" textlink="">
          <xdr:nvSpPr>
            <xdr:cNvPr id="1027" name="MultipleReportManagerInfotb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257175</xdr:colOff>
          <xdr:row>0</xdr:row>
          <xdr:rowOff>0</xdr:rowOff>
        </xdr:to>
        <xdr:sp macro="" textlink="">
          <xdr:nvSpPr>
            <xdr:cNvPr id="1028" name="FPMExcelClientSheetOptionstb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257175</xdr:colOff>
          <xdr:row>0</xdr:row>
          <xdr:rowOff>0</xdr:rowOff>
        </xdr:to>
        <xdr:sp macro="" textlink="">
          <xdr:nvSpPr>
            <xdr:cNvPr id="1029" name="ReportSubmitManagerControltb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257175</xdr:colOff>
          <xdr:row>0</xdr:row>
          <xdr:rowOff>0</xdr:rowOff>
        </xdr:to>
        <xdr:sp macro="" textlink="">
          <xdr:nvSpPr>
            <xdr:cNvPr id="1030" name="ReportSubmitControl_1tb1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276225</xdr:colOff>
          <xdr:row>0</xdr:row>
          <xdr:rowOff>0</xdr:rowOff>
        </xdr:to>
        <xdr:sp macro="" textlink="">
          <xdr:nvSpPr>
            <xdr:cNvPr id="1031" name="ConnectionDescriptorsInfoHCtb1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969C3951-E671-4840-8DEF-5D6E4E1A38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276225</xdr:colOff>
          <xdr:row>0</xdr:row>
          <xdr:rowOff>0</xdr:rowOff>
        </xdr:to>
        <xdr:sp macro="" textlink="">
          <xdr:nvSpPr>
            <xdr:cNvPr id="1032" name="ConnectionDescriptorsInfoDCtb1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A6116292-7B0A-447B-9D76-174075CDD5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276225</xdr:colOff>
          <xdr:row>0</xdr:row>
          <xdr:rowOff>0</xdr:rowOff>
        </xdr:to>
        <xdr:sp macro="" textlink="">
          <xdr:nvSpPr>
            <xdr:cNvPr id="1033" name="MultipleReportManagerInfoHCtb1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469907E8-3193-4B80-A266-1EA31F8FD4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276225</xdr:colOff>
          <xdr:row>0</xdr:row>
          <xdr:rowOff>0</xdr:rowOff>
        </xdr:to>
        <xdr:sp macro="" textlink="">
          <xdr:nvSpPr>
            <xdr:cNvPr id="1034" name="MultipleReportManagerInfoDCtb1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1F0C1FE6-7467-4B86-A33F-6F836056F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276225</xdr:colOff>
          <xdr:row>0</xdr:row>
          <xdr:rowOff>0</xdr:rowOff>
        </xdr:to>
        <xdr:sp macro="" textlink="">
          <xdr:nvSpPr>
            <xdr:cNvPr id="1035" name="ReportSubmitManagerControlHCtb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DB0082FA-DCC2-4A32-B8F4-D5A27F0449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276225</xdr:colOff>
          <xdr:row>0</xdr:row>
          <xdr:rowOff>0</xdr:rowOff>
        </xdr:to>
        <xdr:sp macro="" textlink="">
          <xdr:nvSpPr>
            <xdr:cNvPr id="1036" name="ReportSubmitManagerControlDCtb1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BD11C7D0-0C54-4010-BFCD-22B8E5431E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276225</xdr:colOff>
          <xdr:row>0</xdr:row>
          <xdr:rowOff>0</xdr:rowOff>
        </xdr:to>
        <xdr:sp macro="" textlink="">
          <xdr:nvSpPr>
            <xdr:cNvPr id="1037" name="ReportSubmitControl_1HCtb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6B82130A-47D2-4E4F-BD8B-62B049B655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276225</xdr:colOff>
          <xdr:row>0</xdr:row>
          <xdr:rowOff>0</xdr:rowOff>
        </xdr:to>
        <xdr:sp macro="" textlink="">
          <xdr:nvSpPr>
            <xdr:cNvPr id="1038" name="ReportSubmitControl_1DCtb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AA4F555A-C5E6-4B14-9F21-7D78FF9A87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276225</xdr:colOff>
          <xdr:row>0</xdr:row>
          <xdr:rowOff>0</xdr:rowOff>
        </xdr:to>
        <xdr:sp macro="" textlink="">
          <xdr:nvSpPr>
            <xdr:cNvPr id="1039" name="AnalyzerDynReportHC000tb1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F5A544C0-EF70-4F7D-B987-3614FA1C79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276225</xdr:colOff>
          <xdr:row>0</xdr:row>
          <xdr:rowOff>0</xdr:rowOff>
        </xdr:to>
        <xdr:sp macro="" textlink="">
          <xdr:nvSpPr>
            <xdr:cNvPr id="1040" name="AnalyzerDynReportDC000tb1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EC9089C9-7759-4995-8D62-9E57A100B5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control" Target="../activeX/activeX4.xml"/><Relationship Id="rId18" Type="http://schemas.openxmlformats.org/officeDocument/2006/relationships/image" Target="../media/image6.emf"/><Relationship Id="rId26" Type="http://schemas.openxmlformats.org/officeDocument/2006/relationships/image" Target="../media/image10.emf"/><Relationship Id="rId3" Type="http://schemas.openxmlformats.org/officeDocument/2006/relationships/customProperty" Target="../customProperty2.bin"/><Relationship Id="rId21" Type="http://schemas.openxmlformats.org/officeDocument/2006/relationships/control" Target="../activeX/activeX8.xml"/><Relationship Id="rId34" Type="http://schemas.openxmlformats.org/officeDocument/2006/relationships/image" Target="../media/image14.emf"/><Relationship Id="rId7" Type="http://schemas.openxmlformats.org/officeDocument/2006/relationships/control" Target="../activeX/activeX1.xml"/><Relationship Id="rId12" Type="http://schemas.openxmlformats.org/officeDocument/2006/relationships/image" Target="../media/image3.emf"/><Relationship Id="rId17" Type="http://schemas.openxmlformats.org/officeDocument/2006/relationships/control" Target="../activeX/activeX6.xml"/><Relationship Id="rId25" Type="http://schemas.openxmlformats.org/officeDocument/2006/relationships/control" Target="../activeX/activeX10.xml"/><Relationship Id="rId33" Type="http://schemas.openxmlformats.org/officeDocument/2006/relationships/control" Target="../activeX/activeX14.xml"/><Relationship Id="rId38" Type="http://schemas.openxmlformats.org/officeDocument/2006/relationships/image" Target="../media/image16.emf"/><Relationship Id="rId2" Type="http://schemas.openxmlformats.org/officeDocument/2006/relationships/customProperty" Target="../customProperty1.bin"/><Relationship Id="rId16" Type="http://schemas.openxmlformats.org/officeDocument/2006/relationships/image" Target="../media/image5.emf"/><Relationship Id="rId20" Type="http://schemas.openxmlformats.org/officeDocument/2006/relationships/image" Target="../media/image7.emf"/><Relationship Id="rId29" Type="http://schemas.openxmlformats.org/officeDocument/2006/relationships/control" Target="../activeX/activeX12.xml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11" Type="http://schemas.openxmlformats.org/officeDocument/2006/relationships/control" Target="../activeX/activeX3.xml"/><Relationship Id="rId24" Type="http://schemas.openxmlformats.org/officeDocument/2006/relationships/image" Target="../media/image9.emf"/><Relationship Id="rId32" Type="http://schemas.openxmlformats.org/officeDocument/2006/relationships/image" Target="../media/image13.emf"/><Relationship Id="rId37" Type="http://schemas.openxmlformats.org/officeDocument/2006/relationships/control" Target="../activeX/activeX16.xml"/><Relationship Id="rId5" Type="http://schemas.openxmlformats.org/officeDocument/2006/relationships/drawing" Target="../drawings/drawing1.xml"/><Relationship Id="rId15" Type="http://schemas.openxmlformats.org/officeDocument/2006/relationships/control" Target="../activeX/activeX5.xml"/><Relationship Id="rId23" Type="http://schemas.openxmlformats.org/officeDocument/2006/relationships/control" Target="../activeX/activeX9.xml"/><Relationship Id="rId28" Type="http://schemas.openxmlformats.org/officeDocument/2006/relationships/image" Target="../media/image11.emf"/><Relationship Id="rId36" Type="http://schemas.openxmlformats.org/officeDocument/2006/relationships/image" Target="../media/image15.emf"/><Relationship Id="rId10" Type="http://schemas.openxmlformats.org/officeDocument/2006/relationships/image" Target="../media/image2.emf"/><Relationship Id="rId19" Type="http://schemas.openxmlformats.org/officeDocument/2006/relationships/control" Target="../activeX/activeX7.xml"/><Relationship Id="rId31" Type="http://schemas.openxmlformats.org/officeDocument/2006/relationships/control" Target="../activeX/activeX13.xml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2.xml"/><Relationship Id="rId14" Type="http://schemas.openxmlformats.org/officeDocument/2006/relationships/image" Target="../media/image4.emf"/><Relationship Id="rId22" Type="http://schemas.openxmlformats.org/officeDocument/2006/relationships/image" Target="../media/image8.emf"/><Relationship Id="rId27" Type="http://schemas.openxmlformats.org/officeDocument/2006/relationships/control" Target="../activeX/activeX11.xml"/><Relationship Id="rId30" Type="http://schemas.openxmlformats.org/officeDocument/2006/relationships/image" Target="../media/image12.emf"/><Relationship Id="rId35" Type="http://schemas.openxmlformats.org/officeDocument/2006/relationships/control" Target="../activeX/activeX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0ADE-B4D0-46B7-9465-B9B41538BEB1}">
  <sheetPr codeName="Sheet1"/>
  <dimension ref="A1:CH1601"/>
  <sheetViews>
    <sheetView tabSelected="1" topLeftCell="AZ1" workbookViewId="0">
      <selection activeCell="BY2" sqref="BY2"/>
    </sheetView>
  </sheetViews>
  <sheetFormatPr defaultRowHeight="15" x14ac:dyDescent="0.25"/>
  <cols>
    <col min="1" max="1" width="9.5703125" bestFit="1" customWidth="1"/>
    <col min="2" max="2" width="21.42578125" bestFit="1" customWidth="1"/>
    <col min="3" max="8" width="9.28515625" bestFit="1" customWidth="1"/>
    <col min="9" max="9" width="9.42578125" bestFit="1" customWidth="1"/>
    <col min="10" max="86" width="9.28515625" bestFit="1" customWidth="1"/>
  </cols>
  <sheetData>
    <row r="1" spans="1:86" x14ac:dyDescent="0.25">
      <c r="C1" s="1" t="str">
        <f xml:space="preserve"> _xll.EPMOlapMemberO("[PERIODID4].[].[62660]","","W51 2020","","000")</f>
        <v>W51 2020</v>
      </c>
      <c r="D1" s="1" t="str">
        <f xml:space="preserve"> _xll.EPMOlapMemberO("[PERIODID4].[].[62661]","","W52 2020","","000")</f>
        <v>W52 2020</v>
      </c>
      <c r="E1" s="1" t="str">
        <f xml:space="preserve"> _xll.EPMOlapMemberO("[PERIODID4].[].[62662]","","W53 2020","","000")</f>
        <v>W53 2020</v>
      </c>
      <c r="F1" s="1" t="str">
        <f xml:space="preserve"> _xll.EPMOlapMemberO("[PERIODID4].[].[62663]","","W01 2021","","000")</f>
        <v>W01 2021</v>
      </c>
      <c r="G1" s="1" t="str">
        <f xml:space="preserve"> _xll.EPMOlapMemberO("[PERIODID4].[].[62664]","","W02 2021","","000")</f>
        <v>W02 2021</v>
      </c>
      <c r="H1" s="1" t="str">
        <f xml:space="preserve"> _xll.EPMOlapMemberO("[PERIODID4].[].[62665]","","W03 2021","","000")</f>
        <v>W03 2021</v>
      </c>
      <c r="I1" s="3" t="str">
        <f xml:space="preserve"> _xll.EPMOlapMemberO("[PERIODID4].[].[62666]","","W04 2021","","000")</f>
        <v>W04 2021</v>
      </c>
      <c r="J1" s="1" t="str">
        <f xml:space="preserve"> _xll.EPMOlapMemberO("[PERIODID4].[].[62667]","","W05 2021","","000")</f>
        <v>W05 2021</v>
      </c>
      <c r="K1" s="1" t="str">
        <f xml:space="preserve"> _xll.EPMOlapMemberO("[PERIODID4].[].[62668]","","W06 2021","","000")</f>
        <v>W06 2021</v>
      </c>
      <c r="L1" s="1" t="str">
        <f xml:space="preserve"> _xll.EPMOlapMemberO("[PERIODID4].[].[62669]","","W07 2021","","000")</f>
        <v>W07 2021</v>
      </c>
      <c r="M1" s="1" t="str">
        <f xml:space="preserve"> _xll.EPMOlapMemberO("[PERIODID4].[].[62670]","","W08 2021","","000")</f>
        <v>W08 2021</v>
      </c>
      <c r="N1" s="1" t="str">
        <f xml:space="preserve"> _xll.EPMOlapMemberO("[PERIODID4].[].[62671]","","W09 2021","","000")</f>
        <v>W09 2021</v>
      </c>
      <c r="O1" s="1" t="str">
        <f xml:space="preserve"> _xll.EPMOlapMemberO("[PERIODID4].[].[62672]","","W10 2021","","000")</f>
        <v>W10 2021</v>
      </c>
      <c r="P1" s="1" t="str">
        <f xml:space="preserve"> _xll.EPMOlapMemberO("[PERIODID4].[].[62673]","","W11 2021","","000")</f>
        <v>W11 2021</v>
      </c>
      <c r="Q1" s="1" t="str">
        <f xml:space="preserve"> _xll.EPMOlapMemberO("[PERIODID4].[].[62674]","","W12 2021","","000")</f>
        <v>W12 2021</v>
      </c>
      <c r="R1" s="1" t="str">
        <f xml:space="preserve"> _xll.EPMOlapMemberO("[PERIODID4].[].[62675]","","W13 2021","","000")</f>
        <v>W13 2021</v>
      </c>
      <c r="S1" s="1" t="str">
        <f xml:space="preserve"> _xll.EPMOlapMemberO("[PERIODID4].[].[62676]","","W14 2021","","000")</f>
        <v>W14 2021</v>
      </c>
      <c r="T1" s="1" t="str">
        <f xml:space="preserve"> _xll.EPMOlapMemberO("[PERIODID4].[].[62677]","","W15 2021","","000")</f>
        <v>W15 2021</v>
      </c>
      <c r="U1" s="1" t="str">
        <f xml:space="preserve"> _xll.EPMOlapMemberO("[PERIODID4].[].[62678]","","W16 2021","","000")</f>
        <v>W16 2021</v>
      </c>
      <c r="V1" s="1" t="str">
        <f xml:space="preserve"> _xll.EPMOlapMemberO("[PERIODID4].[].[62679]","","W17 2021","","000")</f>
        <v>W17 2021</v>
      </c>
      <c r="W1" s="1" t="str">
        <f xml:space="preserve"> _xll.EPMOlapMemberO("[PERIODID4].[].[62680]","","W18 2021","","000")</f>
        <v>W18 2021</v>
      </c>
      <c r="X1" s="1" t="str">
        <f xml:space="preserve"> _xll.EPMOlapMemberO("[PERIODID4].[].[62681]","","W19 2021","","000")</f>
        <v>W19 2021</v>
      </c>
      <c r="Y1" s="1" t="str">
        <f xml:space="preserve"> _xll.EPMOlapMemberO("[PERIODID4].[].[62682]","","W20 2021","","000")</f>
        <v>W20 2021</v>
      </c>
      <c r="Z1" s="1" t="str">
        <f xml:space="preserve"> _xll.EPMOlapMemberO("[PERIODID4].[].[62683]","","W21 2021","","000")</f>
        <v>W21 2021</v>
      </c>
      <c r="AA1" s="1" t="str">
        <f xml:space="preserve"> _xll.EPMOlapMemberO("[PERIODID4].[].[62684]","","W22 2021","","000")</f>
        <v>W22 2021</v>
      </c>
      <c r="AB1" s="1" t="str">
        <f xml:space="preserve"> _xll.EPMOlapMemberO("[PERIODID4].[].[62685]","","W23 2021","","000")</f>
        <v>W23 2021</v>
      </c>
      <c r="AC1" s="1" t="str">
        <f xml:space="preserve"> _xll.EPMOlapMemberO("[PERIODID4].[].[62686]","","W24 2021","","000")</f>
        <v>W24 2021</v>
      </c>
      <c r="AD1" s="1" t="str">
        <f xml:space="preserve"> _xll.EPMOlapMemberO("[PERIODID4].[].[62687]","","W25 2021","","000")</f>
        <v>W25 2021</v>
      </c>
      <c r="AE1" s="1" t="str">
        <f xml:space="preserve"> _xll.EPMOlapMemberO("[PERIODID4].[].[62688]","","W26 2021","","000")</f>
        <v>W26 2021</v>
      </c>
      <c r="AF1" s="1" t="str">
        <f xml:space="preserve"> _xll.EPMOlapMemberO("[PERIODID4].[].[62689]","","W27 2021","","000")</f>
        <v>W27 2021</v>
      </c>
      <c r="AG1" s="1" t="str">
        <f xml:space="preserve"> _xll.EPMOlapMemberO("[PERIODID4].[].[62690]","","W28 2021","","000")</f>
        <v>W28 2021</v>
      </c>
      <c r="AH1" s="1" t="str">
        <f xml:space="preserve"> _xll.EPMOlapMemberO("[PERIODID4].[].[62691]","","W29 2021","","000")</f>
        <v>W29 2021</v>
      </c>
      <c r="AI1" s="1" t="str">
        <f xml:space="preserve"> _xll.EPMOlapMemberO("[PERIODID4].[].[62692]","","W30 2021","","000")</f>
        <v>W30 2021</v>
      </c>
      <c r="AJ1" s="1" t="str">
        <f xml:space="preserve"> _xll.EPMOlapMemberO("[PERIODID4].[].[62693]","","W31 2021","","000")</f>
        <v>W31 2021</v>
      </c>
      <c r="AK1" s="1" t="str">
        <f xml:space="preserve"> _xll.EPMOlapMemberO("[PERIODID4].[].[62694]","","W32 2021","","000")</f>
        <v>W32 2021</v>
      </c>
      <c r="AL1" s="1" t="str">
        <f xml:space="preserve"> _xll.EPMOlapMemberO("[PERIODID4].[].[62695]","","W33 2021","","000")</f>
        <v>W33 2021</v>
      </c>
      <c r="AM1" s="1" t="str">
        <f xml:space="preserve"> _xll.EPMOlapMemberO("[PERIODID4].[].[62696]","","W34 2021","","000")</f>
        <v>W34 2021</v>
      </c>
      <c r="AN1" s="1" t="str">
        <f xml:space="preserve"> _xll.EPMOlapMemberO("[PERIODID4].[].[62697]","","W35 2021","","000")</f>
        <v>W35 2021</v>
      </c>
      <c r="AO1" s="1" t="str">
        <f xml:space="preserve"> _xll.EPMOlapMemberO("[PERIODID4].[].[62698]","","W36 2021","","000")</f>
        <v>W36 2021</v>
      </c>
      <c r="AP1" s="1" t="str">
        <f xml:space="preserve"> _xll.EPMOlapMemberO("[PERIODID4].[].[62699]","","W37 2021","","000")</f>
        <v>W37 2021</v>
      </c>
      <c r="AQ1" s="1" t="str">
        <f xml:space="preserve"> _xll.EPMOlapMemberO("[PERIODID4].[].[62700]","","W38 2021","","000")</f>
        <v>W38 2021</v>
      </c>
      <c r="AR1" s="1" t="str">
        <f xml:space="preserve"> _xll.EPMOlapMemberO("[PERIODID4].[].[62701]","","W39 2021","","000")</f>
        <v>W39 2021</v>
      </c>
      <c r="AS1" s="1" t="str">
        <f xml:space="preserve"> _xll.EPMOlapMemberO("[PERIODID4].[].[62702]","","W40 2021","","000")</f>
        <v>W40 2021</v>
      </c>
      <c r="AT1" s="1" t="str">
        <f xml:space="preserve"> _xll.EPMOlapMemberO("[PERIODID4].[].[62703]","","W41 2021","","000")</f>
        <v>W41 2021</v>
      </c>
      <c r="AU1" s="1" t="str">
        <f xml:space="preserve"> _xll.EPMOlapMemberO("[PERIODID4].[].[62704]","","W42 2021","","000")</f>
        <v>W42 2021</v>
      </c>
      <c r="AV1" s="1" t="str">
        <f xml:space="preserve"> _xll.EPMOlapMemberO("[PERIODID4].[].[62705]","","W43 2021","","000")</f>
        <v>W43 2021</v>
      </c>
      <c r="AW1" s="1" t="str">
        <f xml:space="preserve"> _xll.EPMOlapMemberO("[PERIODID4].[].[62706]","","W44 2021","","000")</f>
        <v>W44 2021</v>
      </c>
      <c r="AX1" s="1" t="str">
        <f xml:space="preserve"> _xll.EPMOlapMemberO("[PERIODID4].[].[62707]","","W45 2021","","000")</f>
        <v>W45 2021</v>
      </c>
      <c r="AY1" s="1" t="str">
        <f xml:space="preserve"> _xll.EPMOlapMemberO("[PERIODID4].[].[62708]","","W46 2021","","000")</f>
        <v>W46 2021</v>
      </c>
      <c r="AZ1" s="1" t="str">
        <f xml:space="preserve"> _xll.EPMOlapMemberO("[PERIODID4].[].[62709]","","W47 2021","","000")</f>
        <v>W47 2021</v>
      </c>
      <c r="BA1" s="1" t="str">
        <f xml:space="preserve"> _xll.EPMOlapMemberO("[PERIODID4].[].[62710]","","W48 2021","","000")</f>
        <v>W48 2021</v>
      </c>
      <c r="BB1" s="1" t="str">
        <f xml:space="preserve"> _xll.EPMOlapMemberO("[PERIODID4].[].[62711]","","W49 2021","","000")</f>
        <v>W49 2021</v>
      </c>
      <c r="BC1" s="1" t="str">
        <f xml:space="preserve"> _xll.EPMOlapMemberO("[PERIODID4].[].[62712]","","W50 2021","","000")</f>
        <v>W50 2021</v>
      </c>
      <c r="BD1" s="1" t="str">
        <f xml:space="preserve"> _xll.EPMOlapMemberO("[PERIODID4].[].[62713]","","W51 2021","","000")</f>
        <v>W51 2021</v>
      </c>
      <c r="BE1" s="1" t="str">
        <f xml:space="preserve"> _xll.EPMOlapMemberO("[PERIODID4].[].[62714]","","W52 2021","","000")</f>
        <v>W52 2021</v>
      </c>
      <c r="BF1" s="1" t="str">
        <f xml:space="preserve"> _xll.EPMOlapMemberO("[PERIODID4].[].[62715]","","W01 2022","","000")</f>
        <v>W01 2022</v>
      </c>
      <c r="BG1" s="1" t="str">
        <f xml:space="preserve"> _xll.EPMOlapMemberO("[PERIODID4].[].[62716]","","W02 2022","","000")</f>
        <v>W02 2022</v>
      </c>
      <c r="BH1" s="1" t="str">
        <f xml:space="preserve"> _xll.EPMOlapMemberO("[PERIODID4].[].[62717]","","W03 2022","","000")</f>
        <v>W03 2022</v>
      </c>
      <c r="BI1" s="1" t="str">
        <f xml:space="preserve"> _xll.EPMOlapMemberO("[PERIODID4].[].[62718]","","W04 2022","","000")</f>
        <v>W04 2022</v>
      </c>
      <c r="BJ1" s="1" t="str">
        <f xml:space="preserve"> _xll.EPMOlapMemberO("[PERIODID4].[].[62719]","","W05 2022","","000")</f>
        <v>W05 2022</v>
      </c>
      <c r="BK1" s="1" t="str">
        <f xml:space="preserve"> _xll.EPMOlapMemberO("[PERIODID4].[].[62720]","","W06 2022","","000")</f>
        <v>W06 2022</v>
      </c>
      <c r="BL1" s="1" t="str">
        <f xml:space="preserve"> _xll.EPMOlapMemberO("[PERIODID4].[].[62721]","","W07 2022","","000")</f>
        <v>W07 2022</v>
      </c>
      <c r="BM1" s="1" t="str">
        <f xml:space="preserve"> _xll.EPMOlapMemberO("[PERIODID4].[].[62722]","","W08 2022","","000")</f>
        <v>W08 2022</v>
      </c>
      <c r="BN1" s="1" t="str">
        <f xml:space="preserve"> _xll.EPMOlapMemberO("[PERIODID4].[].[62723]","","W09 2022","","000")</f>
        <v>W09 2022</v>
      </c>
      <c r="BO1" s="1" t="str">
        <f xml:space="preserve"> _xll.EPMOlapMemberO("[PERIODID4].[].[62724]","","W10 2022","","000")</f>
        <v>W10 2022</v>
      </c>
      <c r="BP1" s="1" t="str">
        <f xml:space="preserve"> _xll.EPMOlapMemberO("[PERIODID4].[].[62725]","","W11 2022","","000")</f>
        <v>W11 2022</v>
      </c>
      <c r="BQ1" s="1" t="str">
        <f xml:space="preserve"> _xll.EPMOlapMemberO("[PERIODID4].[].[62726]","","W12 2022","","000")</f>
        <v>W12 2022</v>
      </c>
      <c r="BR1" s="1" t="str">
        <f xml:space="preserve"> _xll.EPMOlapMemberO("[PERIODID4].[].[62727]","","W13 2022","","000")</f>
        <v>W13 2022</v>
      </c>
      <c r="BS1" s="1" t="str">
        <f xml:space="preserve"> _xll.EPMOlapMemberO("[PERIODID4].[].[62728]","","W14 2022","","000")</f>
        <v>W14 2022</v>
      </c>
      <c r="BT1" s="1" t="str">
        <f xml:space="preserve"> _xll.EPMOlapMemberO("[PERIODID4].[].[62729]","","W15 2022","","000")</f>
        <v>W15 2022</v>
      </c>
      <c r="BU1" s="1" t="str">
        <f xml:space="preserve"> _xll.EPMOlapMemberO("[PERIODID4].[].[62730]","","W16 2022","","000")</f>
        <v>W16 2022</v>
      </c>
      <c r="BV1" s="1" t="str">
        <f xml:space="preserve"> _xll.EPMOlapMemberO("[PERIODID4].[].[62731]","","W17 2022","","000")</f>
        <v>W17 2022</v>
      </c>
      <c r="BW1" s="1" t="str">
        <f xml:space="preserve"> _xll.EPMOlapMemberO("[PERIODID4].[].[62732]","","W18 2022","","000")</f>
        <v>W18 2022</v>
      </c>
      <c r="BX1" s="1" t="str">
        <f xml:space="preserve"> _xll.EPMOlapMemberO("[PERIODID4].[].[62733]","","W19 2022","","000")</f>
        <v>W19 2022</v>
      </c>
      <c r="BY1" s="1" t="str">
        <f xml:space="preserve"> _xll.EPMOlapMemberO("[PERIODID4].[].[62734]","","W20 2022","","000")</f>
        <v>W20 2022</v>
      </c>
      <c r="BZ1" s="1" t="str">
        <f xml:space="preserve"> _xll.EPMOlapMemberO("[PERIODID4].[].[62735]","","W21 2022","","000")</f>
        <v>W21 2022</v>
      </c>
      <c r="CA1" s="1" t="str">
        <f xml:space="preserve"> _xll.EPMOlapMemberO("[PERIODID4].[].[62736]","","W22 2022","","000")</f>
        <v>W22 2022</v>
      </c>
      <c r="CB1" s="1" t="str">
        <f xml:space="preserve"> _xll.EPMOlapMemberO("[PERIODID4].[].[62737]","","W23 2022","","000")</f>
        <v>W23 2022</v>
      </c>
      <c r="CC1" s="1" t="str">
        <f xml:space="preserve"> _xll.EPMOlapMemberO("[PERIODID4].[].[62738]","","W24 2022","","000")</f>
        <v>W24 2022</v>
      </c>
      <c r="CD1" s="1" t="str">
        <f xml:space="preserve"> _xll.EPMOlapMemberO("[PERIODID4].[].[62739]","","W25 2022","","000")</f>
        <v>W25 2022</v>
      </c>
      <c r="CE1" s="1" t="str">
        <f xml:space="preserve"> _xll.EPMOlapMemberO("[PERIODID4].[].[62740]","","W26 2022","","000")</f>
        <v>W26 2022</v>
      </c>
      <c r="CF1" s="1" t="str">
        <f xml:space="preserve"> _xll.EPMOlapMemberO("[PERIODID4].[].[62741]","","W27 2022","","000")</f>
        <v>W27 2022</v>
      </c>
      <c r="CG1" s="1" t="str">
        <f xml:space="preserve"> _xll.EPMOlapMemberO("[PERIODID4].[].[62742]","","W28 2022","","000")</f>
        <v>W28 2022</v>
      </c>
      <c r="CH1" s="1" t="str">
        <f xml:space="preserve"> _xll.EPMOlapMemberO("[PERIODID4].[].[62743]","","W29 2022","","000")</f>
        <v>W29 2022</v>
      </c>
    </row>
    <row r="2" spans="1:86" x14ac:dyDescent="0.25">
      <c r="A2" s="2" t="str">
        <f xml:space="preserve"> _xll.EPMOlapMemberO("[PRDID].[].[PRD_0001]","","PRD_0001","","000")</f>
        <v>PRD_0001</v>
      </c>
      <c r="B2" s="2" t="str">
        <f xml:space="preserve"> _xll.EPMOlapMemberO("[KEY_FIGURES].[].[DEMANDPLANNINGQTY]","","Demand Planning Qty","","000")</f>
        <v>Demand Planning Qty</v>
      </c>
      <c r="E2">
        <v>509468</v>
      </c>
      <c r="F2">
        <v>495796</v>
      </c>
      <c r="G2">
        <v>501819</v>
      </c>
      <c r="H2">
        <v>498783</v>
      </c>
      <c r="I2">
        <v>527480</v>
      </c>
      <c r="J2">
        <v>508959</v>
      </c>
      <c r="K2">
        <v>499424</v>
      </c>
      <c r="L2">
        <v>503906</v>
      </c>
      <c r="M2">
        <v>493641</v>
      </c>
      <c r="N2">
        <v>501156</v>
      </c>
      <c r="O2">
        <v>498666</v>
      </c>
      <c r="P2">
        <v>495668</v>
      </c>
      <c r="Q2">
        <v>494181</v>
      </c>
      <c r="R2">
        <v>503289</v>
      </c>
      <c r="S2">
        <v>493214</v>
      </c>
      <c r="T2">
        <v>507752</v>
      </c>
      <c r="U2">
        <v>487986</v>
      </c>
      <c r="V2">
        <v>498773</v>
      </c>
      <c r="W2">
        <v>501184</v>
      </c>
      <c r="X2">
        <v>496290</v>
      </c>
      <c r="Y2">
        <v>507062</v>
      </c>
      <c r="Z2">
        <v>494463</v>
      </c>
      <c r="AA2">
        <v>482391</v>
      </c>
      <c r="AB2">
        <v>503208</v>
      </c>
      <c r="AC2">
        <v>497992</v>
      </c>
      <c r="AD2">
        <v>504711</v>
      </c>
      <c r="AE2">
        <v>515023</v>
      </c>
      <c r="AF2">
        <v>487508</v>
      </c>
      <c r="AG2">
        <v>506460</v>
      </c>
      <c r="AH2">
        <v>504334</v>
      </c>
      <c r="AI2">
        <v>507542</v>
      </c>
      <c r="AJ2">
        <v>486276</v>
      </c>
      <c r="AK2">
        <v>496841</v>
      </c>
      <c r="AL2">
        <v>506865</v>
      </c>
      <c r="AM2">
        <v>485580</v>
      </c>
      <c r="AN2">
        <v>475179</v>
      </c>
      <c r="AO2">
        <v>503541</v>
      </c>
      <c r="AP2">
        <v>505897</v>
      </c>
      <c r="AQ2">
        <v>492786</v>
      </c>
      <c r="AR2">
        <v>503794</v>
      </c>
      <c r="AS2">
        <v>508553</v>
      </c>
      <c r="AT2">
        <v>499550</v>
      </c>
      <c r="AU2">
        <v>496424</v>
      </c>
      <c r="AV2">
        <v>493585</v>
      </c>
      <c r="AW2">
        <v>488042</v>
      </c>
      <c r="AX2">
        <v>507511</v>
      </c>
      <c r="AY2">
        <v>499941</v>
      </c>
      <c r="AZ2">
        <v>489499</v>
      </c>
      <c r="BA2">
        <v>508613</v>
      </c>
      <c r="BB2">
        <v>495580</v>
      </c>
      <c r="BC2">
        <v>502011</v>
      </c>
      <c r="BD2">
        <v>506349</v>
      </c>
      <c r="BE2">
        <v>496482</v>
      </c>
      <c r="BF2">
        <v>489183</v>
      </c>
      <c r="BG2">
        <v>506286</v>
      </c>
      <c r="BH2">
        <v>488405</v>
      </c>
      <c r="BI2">
        <v>490003</v>
      </c>
      <c r="BJ2">
        <v>505896</v>
      </c>
      <c r="BK2">
        <v>483373</v>
      </c>
      <c r="BL2">
        <v>504398</v>
      </c>
      <c r="BM2">
        <v>503419</v>
      </c>
      <c r="BN2">
        <v>503750</v>
      </c>
      <c r="BO2">
        <v>500205</v>
      </c>
      <c r="BP2">
        <v>501268</v>
      </c>
      <c r="BQ2">
        <v>518932</v>
      </c>
      <c r="BR2">
        <v>501957</v>
      </c>
      <c r="BS2">
        <v>500307</v>
      </c>
      <c r="BT2">
        <v>488879</v>
      </c>
      <c r="BU2">
        <v>494872</v>
      </c>
      <c r="BV2">
        <v>512387</v>
      </c>
      <c r="BW2">
        <v>499554</v>
      </c>
      <c r="BX2">
        <v>494000</v>
      </c>
      <c r="BY2">
        <v>510813</v>
      </c>
      <c r="BZ2">
        <v>509703</v>
      </c>
      <c r="CA2">
        <v>752628</v>
      </c>
      <c r="CB2">
        <v>501904</v>
      </c>
      <c r="CC2">
        <v>496924</v>
      </c>
      <c r="CD2">
        <v>495500</v>
      </c>
      <c r="CE2">
        <v>501267</v>
      </c>
      <c r="CF2">
        <v>495831</v>
      </c>
      <c r="CG2">
        <v>507406</v>
      </c>
      <c r="CH2">
        <v>486211</v>
      </c>
    </row>
    <row r="3" spans="1:86" x14ac:dyDescent="0.25">
      <c r="A3" s="2"/>
      <c r="B3" s="2" t="str">
        <f xml:space="preserve"> _xll.EPMOlapMemberO("[KEY_FIGURES].[].[STATISTICALFCSTQTY]","","Statistical Forecast Qty","","000")</f>
        <v>Statistical Forecast Qty</v>
      </c>
      <c r="BY3">
        <v>498974</v>
      </c>
      <c r="BZ3">
        <v>498974</v>
      </c>
      <c r="CA3">
        <v>498974</v>
      </c>
      <c r="CB3">
        <v>498974</v>
      </c>
      <c r="CC3">
        <v>498974</v>
      </c>
      <c r="CD3">
        <v>498974</v>
      </c>
    </row>
    <row r="4" spans="1:86" x14ac:dyDescent="0.25">
      <c r="A4" s="2" t="str">
        <f xml:space="preserve"> _xll.EPMOlapMemberO("[PRDID].[].[PRD_0002]","","PRD_0002","","000")</f>
        <v>PRD_0002</v>
      </c>
      <c r="B4" s="2" t="str">
        <f xml:space="preserve"> _xll.EPMOlapMemberO("[KEY_FIGURES].[].[DEMANDPLANNINGQTY]","","Demand Planning Qty","","000")</f>
        <v>Demand Planning Qty</v>
      </c>
      <c r="E4">
        <v>509049</v>
      </c>
      <c r="F4">
        <v>492439</v>
      </c>
      <c r="G4">
        <v>485139</v>
      </c>
      <c r="H4">
        <v>492029</v>
      </c>
      <c r="I4">
        <v>479831</v>
      </c>
      <c r="J4">
        <v>515989</v>
      </c>
      <c r="K4">
        <v>501288</v>
      </c>
      <c r="L4">
        <v>498952</v>
      </c>
      <c r="M4">
        <v>494295</v>
      </c>
      <c r="N4">
        <v>505830</v>
      </c>
      <c r="O4">
        <v>491733</v>
      </c>
      <c r="P4">
        <v>473589</v>
      </c>
      <c r="Q4">
        <v>501793</v>
      </c>
      <c r="R4">
        <v>511519</v>
      </c>
      <c r="S4">
        <v>497921</v>
      </c>
      <c r="T4">
        <v>509820</v>
      </c>
      <c r="U4">
        <v>493819</v>
      </c>
      <c r="V4">
        <v>505320</v>
      </c>
      <c r="W4">
        <v>497553</v>
      </c>
      <c r="X4">
        <v>501853</v>
      </c>
      <c r="Y4">
        <v>501727</v>
      </c>
      <c r="Z4">
        <v>494312</v>
      </c>
      <c r="AA4">
        <v>489692</v>
      </c>
      <c r="AB4">
        <v>493166</v>
      </c>
      <c r="AC4">
        <v>490163</v>
      </c>
      <c r="AD4">
        <v>508283</v>
      </c>
      <c r="AE4">
        <v>504392</v>
      </c>
      <c r="AF4">
        <v>496691</v>
      </c>
      <c r="AG4">
        <v>491243</v>
      </c>
      <c r="AH4">
        <v>489342</v>
      </c>
      <c r="AI4">
        <v>512408</v>
      </c>
      <c r="AJ4">
        <v>478073</v>
      </c>
      <c r="AK4">
        <v>496403</v>
      </c>
      <c r="AL4">
        <v>496431</v>
      </c>
      <c r="AM4">
        <v>502827</v>
      </c>
      <c r="AN4">
        <v>500166</v>
      </c>
      <c r="AO4">
        <v>523072</v>
      </c>
      <c r="AP4">
        <v>503257</v>
      </c>
      <c r="AQ4">
        <v>512636</v>
      </c>
      <c r="AR4">
        <v>491352</v>
      </c>
      <c r="AS4">
        <v>486592</v>
      </c>
      <c r="AT4">
        <v>500945</v>
      </c>
      <c r="AU4">
        <v>500524</v>
      </c>
      <c r="AV4">
        <v>480881</v>
      </c>
      <c r="AW4">
        <v>505725</v>
      </c>
      <c r="AX4">
        <v>497182</v>
      </c>
      <c r="AY4">
        <v>508499</v>
      </c>
      <c r="AZ4">
        <v>500774</v>
      </c>
      <c r="BA4">
        <v>487402</v>
      </c>
      <c r="BB4">
        <v>500563</v>
      </c>
      <c r="BC4">
        <v>485285</v>
      </c>
      <c r="BD4">
        <v>505157</v>
      </c>
      <c r="BE4">
        <v>499162</v>
      </c>
      <c r="BF4">
        <v>516734</v>
      </c>
      <c r="BG4">
        <v>503773</v>
      </c>
      <c r="BH4">
        <v>507221</v>
      </c>
      <c r="BI4">
        <v>491006</v>
      </c>
      <c r="BJ4">
        <v>511959</v>
      </c>
      <c r="BK4">
        <v>512119</v>
      </c>
      <c r="BL4">
        <v>504268</v>
      </c>
      <c r="BM4">
        <v>502674</v>
      </c>
      <c r="BN4">
        <v>487070</v>
      </c>
      <c r="BO4">
        <v>498714</v>
      </c>
      <c r="BP4">
        <v>500144</v>
      </c>
      <c r="BQ4">
        <v>500793</v>
      </c>
      <c r="BR4">
        <v>492998</v>
      </c>
      <c r="BS4">
        <v>496294</v>
      </c>
      <c r="BT4">
        <v>492934</v>
      </c>
      <c r="BU4">
        <v>489096</v>
      </c>
      <c r="BV4">
        <v>518349</v>
      </c>
      <c r="BW4">
        <v>498003</v>
      </c>
      <c r="BX4">
        <v>503216</v>
      </c>
      <c r="BY4">
        <v>489513</v>
      </c>
      <c r="BZ4">
        <v>499003</v>
      </c>
      <c r="CA4">
        <v>760164</v>
      </c>
      <c r="CB4">
        <v>494811</v>
      </c>
      <c r="CC4">
        <v>487979</v>
      </c>
      <c r="CD4">
        <v>510371</v>
      </c>
      <c r="CE4">
        <v>505670</v>
      </c>
      <c r="CF4">
        <v>490306</v>
      </c>
      <c r="CG4">
        <v>494547</v>
      </c>
      <c r="CH4">
        <v>499729</v>
      </c>
    </row>
    <row r="5" spans="1:86" x14ac:dyDescent="0.25">
      <c r="A5" s="2"/>
      <c r="B5" s="2" t="str">
        <f xml:space="preserve"> _xll.EPMOlapMemberO("[KEY_FIGURES].[].[STATISTICALFCSTQTY]","","Statistical Forecast Qty","","000")</f>
        <v>Statistical Forecast Qty</v>
      </c>
      <c r="BY5">
        <v>499263</v>
      </c>
      <c r="BZ5">
        <v>499263</v>
      </c>
      <c r="CA5">
        <v>499263</v>
      </c>
      <c r="CB5">
        <v>499263</v>
      </c>
      <c r="CC5">
        <v>499263</v>
      </c>
      <c r="CD5">
        <v>499263</v>
      </c>
    </row>
    <row r="6" spans="1:86" x14ac:dyDescent="0.25">
      <c r="A6" s="2" t="str">
        <f xml:space="preserve"> _xll.EPMOlapMemberO("[PRDID].[].[PRD_0003]","","PRD_0003","","000")</f>
        <v>PRD_0003</v>
      </c>
      <c r="B6" s="2" t="str">
        <f xml:space="preserve"> _xll.EPMOlapMemberO("[KEY_FIGURES].[].[DEMANDPLANNINGQTY]","","Demand Planning Qty","","000")</f>
        <v>Demand Planning Qty</v>
      </c>
      <c r="E6">
        <v>512125</v>
      </c>
      <c r="F6">
        <v>497364</v>
      </c>
      <c r="G6">
        <v>488413</v>
      </c>
      <c r="H6">
        <v>494836</v>
      </c>
      <c r="I6">
        <v>501568</v>
      </c>
      <c r="J6">
        <v>500113</v>
      </c>
      <c r="K6">
        <v>496821</v>
      </c>
      <c r="L6">
        <v>499883</v>
      </c>
      <c r="M6">
        <v>499438</v>
      </c>
      <c r="N6">
        <v>506704</v>
      </c>
      <c r="O6">
        <v>502814</v>
      </c>
      <c r="P6">
        <v>499811</v>
      </c>
      <c r="Q6">
        <v>516864</v>
      </c>
      <c r="R6">
        <v>479714</v>
      </c>
      <c r="S6">
        <v>495461</v>
      </c>
      <c r="T6">
        <v>496254</v>
      </c>
      <c r="U6">
        <v>498493</v>
      </c>
      <c r="V6">
        <v>502445</v>
      </c>
      <c r="W6">
        <v>503583</v>
      </c>
      <c r="X6">
        <v>498172</v>
      </c>
      <c r="Y6">
        <v>501735</v>
      </c>
      <c r="Z6">
        <v>486121</v>
      </c>
      <c r="AA6">
        <v>487025</v>
      </c>
      <c r="AB6">
        <v>502969</v>
      </c>
      <c r="AC6">
        <v>490043</v>
      </c>
      <c r="AD6">
        <v>505327</v>
      </c>
      <c r="AE6">
        <v>511058</v>
      </c>
      <c r="AF6">
        <v>495124</v>
      </c>
      <c r="AG6">
        <v>499462</v>
      </c>
      <c r="AH6">
        <v>499339</v>
      </c>
      <c r="AI6">
        <v>495561</v>
      </c>
      <c r="AJ6">
        <v>509205</v>
      </c>
      <c r="AK6">
        <v>484820</v>
      </c>
      <c r="AL6">
        <v>506127</v>
      </c>
      <c r="AM6">
        <v>512503</v>
      </c>
      <c r="AN6">
        <v>500613</v>
      </c>
      <c r="AO6">
        <v>502257</v>
      </c>
      <c r="AP6">
        <v>488835</v>
      </c>
      <c r="AQ6">
        <v>504139</v>
      </c>
      <c r="AR6">
        <v>495418</v>
      </c>
      <c r="AS6">
        <v>501411</v>
      </c>
      <c r="AT6">
        <v>500446</v>
      </c>
      <c r="AU6">
        <v>498762</v>
      </c>
      <c r="AV6">
        <v>508841</v>
      </c>
      <c r="AW6">
        <v>516927</v>
      </c>
      <c r="AX6">
        <v>494072</v>
      </c>
      <c r="AY6">
        <v>497663</v>
      </c>
      <c r="AZ6">
        <v>504216</v>
      </c>
      <c r="BA6">
        <v>496152</v>
      </c>
      <c r="BB6">
        <v>493943</v>
      </c>
      <c r="BC6">
        <v>493775</v>
      </c>
      <c r="BD6">
        <v>498972</v>
      </c>
      <c r="BE6">
        <v>498753</v>
      </c>
      <c r="BF6">
        <v>501852</v>
      </c>
      <c r="BG6">
        <v>491796</v>
      </c>
      <c r="BH6">
        <v>501752</v>
      </c>
      <c r="BI6">
        <v>501996</v>
      </c>
      <c r="BJ6">
        <v>514072</v>
      </c>
      <c r="BK6">
        <v>495931</v>
      </c>
      <c r="BL6">
        <v>502057</v>
      </c>
      <c r="BM6">
        <v>482823</v>
      </c>
      <c r="BN6">
        <v>502967</v>
      </c>
      <c r="BO6">
        <v>501619</v>
      </c>
      <c r="BP6">
        <v>519373</v>
      </c>
      <c r="BQ6">
        <v>512228</v>
      </c>
      <c r="BR6">
        <v>516747</v>
      </c>
      <c r="BS6">
        <v>495989</v>
      </c>
      <c r="BT6">
        <v>501445</v>
      </c>
      <c r="BU6">
        <v>510186</v>
      </c>
      <c r="BV6">
        <v>491006</v>
      </c>
      <c r="BW6">
        <v>496048</v>
      </c>
      <c r="BX6">
        <v>488301</v>
      </c>
      <c r="BY6">
        <v>493917</v>
      </c>
      <c r="BZ6">
        <v>493658</v>
      </c>
      <c r="CA6">
        <v>750111</v>
      </c>
      <c r="CB6">
        <v>488242</v>
      </c>
      <c r="CC6">
        <v>501379</v>
      </c>
      <c r="CD6">
        <v>499802</v>
      </c>
      <c r="CE6">
        <v>506836</v>
      </c>
      <c r="CF6">
        <v>505769</v>
      </c>
      <c r="CG6">
        <v>508042</v>
      </c>
      <c r="CH6">
        <v>497808</v>
      </c>
    </row>
    <row r="7" spans="1:86" x14ac:dyDescent="0.25">
      <c r="A7" s="2"/>
      <c r="B7" s="2" t="str">
        <f xml:space="preserve"> _xll.EPMOlapMemberO("[KEY_FIGURES].[].[STATISTICALFCSTQTY]","","Statistical Forecast Qty","","000")</f>
        <v>Statistical Forecast Qty</v>
      </c>
      <c r="BY7">
        <v>500188</v>
      </c>
      <c r="BZ7">
        <v>500188</v>
      </c>
      <c r="CA7">
        <v>500188</v>
      </c>
      <c r="CB7">
        <v>500188</v>
      </c>
      <c r="CC7">
        <v>500188</v>
      </c>
      <c r="CD7">
        <v>500188</v>
      </c>
    </row>
    <row r="8" spans="1:86" x14ac:dyDescent="0.25">
      <c r="A8" s="2"/>
      <c r="B8" s="2"/>
    </row>
    <row r="9" spans="1:86" x14ac:dyDescent="0.25">
      <c r="A9" s="2"/>
      <c r="B9" s="2"/>
    </row>
    <row r="10" spans="1:86" x14ac:dyDescent="0.25">
      <c r="A10" s="2"/>
      <c r="B10" s="2"/>
    </row>
    <row r="11" spans="1:86" x14ac:dyDescent="0.25">
      <c r="A11" s="2"/>
      <c r="B11" s="2"/>
    </row>
    <row r="12" spans="1:86" x14ac:dyDescent="0.25">
      <c r="A12" s="2"/>
      <c r="B12" s="2"/>
    </row>
    <row r="13" spans="1:86" x14ac:dyDescent="0.25">
      <c r="A13" s="2"/>
      <c r="B13" s="2"/>
    </row>
    <row r="14" spans="1:86" x14ac:dyDescent="0.25">
      <c r="A14" s="2"/>
      <c r="B14" s="2"/>
    </row>
    <row r="15" spans="1:86" x14ac:dyDescent="0.25">
      <c r="A15" s="2"/>
      <c r="B15" s="2"/>
    </row>
    <row r="16" spans="1:86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</sheetData>
  <pageMargins left="0.7" right="0.7" top="0.75" bottom="0.75" header="0.3" footer="0.3"/>
  <pageSetup orientation="portrait" r:id="rId1"/>
  <customProperties>
    <customPr name="FPMExcelClientCellBasedFunctionStatus" r:id="rId2"/>
    <customPr name="FPMExcelClientRefreshTime" r:id="rId3"/>
    <customPr name="IbpWorksheetKeyString_GUID" r:id="rId4"/>
  </customProperties>
  <drawing r:id="rId5"/>
  <legacyDrawing r:id="rId6"/>
  <controls>
    <mc:AlternateContent xmlns:mc="http://schemas.openxmlformats.org/markup-compatibility/2006">
      <mc:Choice Requires="x14">
        <control shapeId="1040" r:id="rId7" name="AnalyzerDynReportDC000tb1">
          <controlPr defaultSize="0" autoLine="0" autoPict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276225</xdr:colOff>
                <xdr:row>0</xdr:row>
                <xdr:rowOff>0</xdr:rowOff>
              </to>
            </anchor>
          </controlPr>
        </control>
      </mc:Choice>
      <mc:Fallback>
        <control shapeId="1040" r:id="rId7" name="AnalyzerDynReportDC000tb1"/>
      </mc:Fallback>
    </mc:AlternateContent>
    <mc:AlternateContent xmlns:mc="http://schemas.openxmlformats.org/markup-compatibility/2006">
      <mc:Choice Requires="x14">
        <control shapeId="1039" r:id="rId9" name="AnalyzerDynReportHC000tb1">
          <controlPr defaultSize="0" autoLine="0" autoPict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276225</xdr:colOff>
                <xdr:row>0</xdr:row>
                <xdr:rowOff>0</xdr:rowOff>
              </to>
            </anchor>
          </controlPr>
        </control>
      </mc:Choice>
      <mc:Fallback>
        <control shapeId="1039" r:id="rId9" name="AnalyzerDynReportHC000tb1"/>
      </mc:Fallback>
    </mc:AlternateContent>
    <mc:AlternateContent xmlns:mc="http://schemas.openxmlformats.org/markup-compatibility/2006">
      <mc:Choice Requires="x14">
        <control shapeId="1038" r:id="rId11" name="ReportSubmitControl_1DCtb1">
          <controlPr defaultSize="0" autoLine="0" autoPict="0" r:id="rId1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276225</xdr:colOff>
                <xdr:row>0</xdr:row>
                <xdr:rowOff>0</xdr:rowOff>
              </to>
            </anchor>
          </controlPr>
        </control>
      </mc:Choice>
      <mc:Fallback>
        <control shapeId="1038" r:id="rId11" name="ReportSubmitControl_1DCtb1"/>
      </mc:Fallback>
    </mc:AlternateContent>
    <mc:AlternateContent xmlns:mc="http://schemas.openxmlformats.org/markup-compatibility/2006">
      <mc:Choice Requires="x14">
        <control shapeId="1037" r:id="rId13" name="ReportSubmitControl_1HCtb1">
          <controlPr defaultSize="0" autoLine="0" autoPict="0" r:id="rId1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276225</xdr:colOff>
                <xdr:row>0</xdr:row>
                <xdr:rowOff>0</xdr:rowOff>
              </to>
            </anchor>
          </controlPr>
        </control>
      </mc:Choice>
      <mc:Fallback>
        <control shapeId="1037" r:id="rId13" name="ReportSubmitControl_1HCtb1"/>
      </mc:Fallback>
    </mc:AlternateContent>
    <mc:AlternateContent xmlns:mc="http://schemas.openxmlformats.org/markup-compatibility/2006">
      <mc:Choice Requires="x14">
        <control shapeId="1036" r:id="rId15" name="ReportSubmitManagerControlDCtb1">
          <controlPr defaultSize="0" autoLine="0" autoPict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276225</xdr:colOff>
                <xdr:row>0</xdr:row>
                <xdr:rowOff>0</xdr:rowOff>
              </to>
            </anchor>
          </controlPr>
        </control>
      </mc:Choice>
      <mc:Fallback>
        <control shapeId="1036" r:id="rId15" name="ReportSubmitManagerControlDCtb1"/>
      </mc:Fallback>
    </mc:AlternateContent>
    <mc:AlternateContent xmlns:mc="http://schemas.openxmlformats.org/markup-compatibility/2006">
      <mc:Choice Requires="x14">
        <control shapeId="1035" r:id="rId17" name="ReportSubmitManagerControlHCtb1">
          <controlPr defaultSize="0" autoLine="0" autoPict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276225</xdr:colOff>
                <xdr:row>0</xdr:row>
                <xdr:rowOff>0</xdr:rowOff>
              </to>
            </anchor>
          </controlPr>
        </control>
      </mc:Choice>
      <mc:Fallback>
        <control shapeId="1035" r:id="rId17" name="ReportSubmitManagerControlHCtb1"/>
      </mc:Fallback>
    </mc:AlternateContent>
    <mc:AlternateContent xmlns:mc="http://schemas.openxmlformats.org/markup-compatibility/2006">
      <mc:Choice Requires="x14">
        <control shapeId="1034" r:id="rId19" name="MultipleReportManagerInfoDCtb1">
          <controlPr defaultSize="0" autoLine="0" autoPict="0" r:id="rId2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276225</xdr:colOff>
                <xdr:row>0</xdr:row>
                <xdr:rowOff>0</xdr:rowOff>
              </to>
            </anchor>
          </controlPr>
        </control>
      </mc:Choice>
      <mc:Fallback>
        <control shapeId="1034" r:id="rId19" name="MultipleReportManagerInfoDCtb1"/>
      </mc:Fallback>
    </mc:AlternateContent>
    <mc:AlternateContent xmlns:mc="http://schemas.openxmlformats.org/markup-compatibility/2006">
      <mc:Choice Requires="x14">
        <control shapeId="1033" r:id="rId21" name="MultipleReportManagerInfoHCtb1">
          <controlPr defaultSize="0" autoLine="0" autoPict="0" r:id="rId2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276225</xdr:colOff>
                <xdr:row>0</xdr:row>
                <xdr:rowOff>0</xdr:rowOff>
              </to>
            </anchor>
          </controlPr>
        </control>
      </mc:Choice>
      <mc:Fallback>
        <control shapeId="1033" r:id="rId21" name="MultipleReportManagerInfoHCtb1"/>
      </mc:Fallback>
    </mc:AlternateContent>
    <mc:AlternateContent xmlns:mc="http://schemas.openxmlformats.org/markup-compatibility/2006">
      <mc:Choice Requires="x14">
        <control shapeId="1032" r:id="rId23" name="ConnectionDescriptorsInfoDCtb1">
          <controlPr defaultSize="0" autoLine="0" autoPict="0" r:id="rId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276225</xdr:colOff>
                <xdr:row>0</xdr:row>
                <xdr:rowOff>0</xdr:rowOff>
              </to>
            </anchor>
          </controlPr>
        </control>
      </mc:Choice>
      <mc:Fallback>
        <control shapeId="1032" r:id="rId23" name="ConnectionDescriptorsInfoDCtb1"/>
      </mc:Fallback>
    </mc:AlternateContent>
    <mc:AlternateContent xmlns:mc="http://schemas.openxmlformats.org/markup-compatibility/2006">
      <mc:Choice Requires="x14">
        <control shapeId="1031" r:id="rId25" name="ConnectionDescriptorsInfoHCtb1">
          <controlPr defaultSize="0" autoLine="0" autoPict="0" r:id="rId2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276225</xdr:colOff>
                <xdr:row>0</xdr:row>
                <xdr:rowOff>0</xdr:rowOff>
              </to>
            </anchor>
          </controlPr>
        </control>
      </mc:Choice>
      <mc:Fallback>
        <control shapeId="1031" r:id="rId25" name="ConnectionDescriptorsInfoHCtb1"/>
      </mc:Fallback>
    </mc:AlternateContent>
    <mc:AlternateContent xmlns:mc="http://schemas.openxmlformats.org/markup-compatibility/2006">
      <mc:Choice Requires="x14">
        <control shapeId="1025" r:id="rId27" name="AnalyzerDynReport000tb1">
          <controlPr defaultSize="0" autoLine="0" autoPict="0" r:id="rId2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0</xdr:rowOff>
              </to>
            </anchor>
          </controlPr>
        </control>
      </mc:Choice>
      <mc:Fallback>
        <control shapeId="1025" r:id="rId27" name="AnalyzerDynReport000tb1"/>
      </mc:Fallback>
    </mc:AlternateContent>
    <mc:AlternateContent xmlns:mc="http://schemas.openxmlformats.org/markup-compatibility/2006">
      <mc:Choice Requires="x14">
        <control shapeId="1026" r:id="rId29" name="ConnectionDescriptorsInfotb1">
          <controlPr defaultSize="0" autoLine="0" autoPict="0" r:id="rId3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0</xdr:rowOff>
              </to>
            </anchor>
          </controlPr>
        </control>
      </mc:Choice>
      <mc:Fallback>
        <control shapeId="1026" r:id="rId29" name="ConnectionDescriptorsInfotb1"/>
      </mc:Fallback>
    </mc:AlternateContent>
    <mc:AlternateContent xmlns:mc="http://schemas.openxmlformats.org/markup-compatibility/2006">
      <mc:Choice Requires="x14">
        <control shapeId="1027" r:id="rId31" name="MultipleReportManagerInfotb1">
          <controlPr defaultSize="0" autoLine="0" autoPict="0" r:id="rId32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0</xdr:rowOff>
              </to>
            </anchor>
          </controlPr>
        </control>
      </mc:Choice>
      <mc:Fallback>
        <control shapeId="1027" r:id="rId31" name="MultipleReportManagerInfotb1"/>
      </mc:Fallback>
    </mc:AlternateContent>
    <mc:AlternateContent xmlns:mc="http://schemas.openxmlformats.org/markup-compatibility/2006">
      <mc:Choice Requires="x14">
        <control shapeId="1028" r:id="rId33" name="FPMExcelClientSheetOptionstb1">
          <controlPr defaultSize="0" autoLine="0" autoPict="0" r:id="rId3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0</xdr:rowOff>
              </to>
            </anchor>
          </controlPr>
        </control>
      </mc:Choice>
      <mc:Fallback>
        <control shapeId="1028" r:id="rId33" name="FPMExcelClientSheetOptionstb1"/>
      </mc:Fallback>
    </mc:AlternateContent>
    <mc:AlternateContent xmlns:mc="http://schemas.openxmlformats.org/markup-compatibility/2006">
      <mc:Choice Requires="x14">
        <control shapeId="1029" r:id="rId35" name="ReportSubmitManagerControltb1">
          <controlPr defaultSize="0" autoLine="0" autoPict="0" r:id="rId3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0</xdr:rowOff>
              </to>
            </anchor>
          </controlPr>
        </control>
      </mc:Choice>
      <mc:Fallback>
        <control shapeId="1029" r:id="rId35" name="ReportSubmitManagerControltb1"/>
      </mc:Fallback>
    </mc:AlternateContent>
    <mc:AlternateContent xmlns:mc="http://schemas.openxmlformats.org/markup-compatibility/2006">
      <mc:Choice Requires="x14">
        <control shapeId="1030" r:id="rId37" name="ReportSubmitControl_1tb1">
          <controlPr defaultSize="0" autoLine="0" autoPict="0" r:id="rId3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0</xdr:row>
                <xdr:rowOff>0</xdr:rowOff>
              </to>
            </anchor>
          </controlPr>
        </control>
      </mc:Choice>
      <mc:Fallback>
        <control shapeId="1030" r:id="rId37" name="ReportSubmitControl_1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nfig xmlns="http://com.sap.sop/sopconfig">
  <ReportType xmlns="">SOP</ReportType>
  <template xmlns=""/>
  <favorite xmlns=""/>
  <bookSettings xmlns="">
    <scenarios>
      <value>__BASELINE</value>
    </scenarios>
    <simulations>
      <value>__PLAN</value>
    </simulations>
    <planningUnits>
      <planningVersion>__BASELINE</planningVersion>
      <planningScenario>__PLAN</planningScenario>
      <timeRelativeFromDays>0</timeRelativeFromDays>
      <timeRelativeToDays>730</timeRelativeToDays>
    </planningUnits>
  </bookSettings>
  <report_Sheet1 xmlns="">
    <settings>
      <time>
        <dimension>PERIODID4</dimension>
        <rolling>true</rolling>
        <realTime>false</realTime>
        <fromAbsolute/>
        <toAbsolute/>
        <fromRelative>-74</fromRelative>
        <toRelative>9</toRelative>
        <fromTimeAbsolute>0001-01-01T00:00:00</fromTimeAbsolute>
        <toTimeAbsolute>0001-01-01T00:00:00</toTimeAbsolute>
        <fromTimeRelativeInDays>-30</fromTimeRelativeInDays>
        <toTimeRelativeInDays>29</toTimeRelativeInDays>
      </time>
      <planningLevels>
        <value>PRDID</value>
      </planningLevels>
      <keyFigures>
        <value>DEMANDPLANNINGQTY</value>
        <value>STATISTICALFCSTQTY</value>
      </keyFigures>
      <conversions>
        <conversion>
          <dimension>CURRTOID</dimension>
          <member>__EMPTY</member>
        </conversion>
        <conversion>
          <dimension>UOMTOID</dimension>
          <member>PC</member>
        </conversion>
      </conversions>
      <rowAxis>
        <value>PRDID</value>
        <value>KEY_FIGURES</value>
      </rowAxis>
      <columnAxis>
        <value>PERIODID4</value>
      </columnAxis>
      <alerts/>
      <dimsDispOptnId/>
      <dimsDispOptnBoth/>
      <dimsTmpltFltrMandatory/>
      <dimsTmpltFltrOptional/>
      <alertsOnly>false</alertsOnly>
      <attributeSortings>
        <attributeSorting>
          <sortOrder>
            <sortOrderItem>__AZ</sortOrderItem>
          </sortOrder>
          <sortByDimension/>
          <dimensionId>PRDID</dimensionId>
          <description>Ascending</description>
          <name>A-Z</name>
          <id>-11</id>
        </attributeSorting>
      </attributeSortings>
    </settings>
    <filter>
      <name/>
      <id>0</id>
      <conditions>
        <condition>
          <dimension>PRDID</dimension>
          <operator>EQ</operator>
          <values>
            <value>PRD_0001</value>
            <value>PRD_0002</value>
            <value>PRD_0003</value>
          </values>
          <relations/>
        </condition>
      </conditions>
    </filter>
  </report_Sheet1>
</config>
</file>

<file path=customXml/itemProps1.xml><?xml version="1.0" encoding="utf-8"?>
<ds:datastoreItem xmlns:ds="http://schemas.openxmlformats.org/officeDocument/2006/customXml" ds:itemID="{03898421-753D-4364-8128-F52EFB55E2F6}">
  <ds:schemaRefs>
    <ds:schemaRef ds:uri="http://com.sap.sop/sopconfig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Krasznai, Tamas</dc:creator>
  <cp:lastModifiedBy>Domnic</cp:lastModifiedBy>
  <dcterms:created xsi:type="dcterms:W3CDTF">2022-03-30T09:42:55Z</dcterms:created>
  <dcterms:modified xsi:type="dcterms:W3CDTF">2022-05-19T10:56:19Z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7774aea2-4541-4972-8c88-3ac5837431a2</vt:lpwstr>
  </property>
</Properties>
</file>