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3040" windowHeight="10140"/>
  </bookViews>
  <sheets>
    <sheet name="Summary" sheetId="3" r:id="rId1"/>
    <sheet name="System Analyser" sheetId="1" r:id="rId2"/>
    <sheet name="Ref_Table" sheetId="2" r:id="rId3"/>
  </sheets>
  <definedNames>
    <definedName name="b">'System Analyser'!$D$4</definedName>
    <definedName name="c.1">'System Analyser'!$D$9</definedName>
    <definedName name="c.2">'System Analyser'!$D$10</definedName>
    <definedName name="d">'System Analyser'!$D$7</definedName>
    <definedName name="Discrim_Eval">'System Analyser'!$E$7</definedName>
    <definedName name="discriminant">'System Analyser'!$D$7</definedName>
    <definedName name="k">'System Analyser'!$F$4</definedName>
    <definedName name="M">'System Analyser'!$C$4</definedName>
    <definedName name="Motion">'System Analyser'!$H$6</definedName>
    <definedName name="PHI">'System Analyser'!$H$8</definedName>
    <definedName name="SHIFT">'System Analyser'!$H$7</definedName>
    <definedName name="v.1">'System Analyser'!$D$8</definedName>
    <definedName name="v.2">'System Analyser'!$D$9</definedName>
    <definedName name="v.3">'System Analyser'!$D$10</definedName>
    <definedName name="v0">'System Analyser'!$I$4</definedName>
    <definedName name="w">'System Analyser'!$D$8</definedName>
    <definedName name="y0">'System Analyser'!$H$4</definedName>
  </definedNames>
  <calcPr calcId="144525"/>
</workbook>
</file>

<file path=xl/calcChain.xml><?xml version="1.0" encoding="utf-8"?>
<calcChain xmlns="http://schemas.openxmlformats.org/spreadsheetml/2006/main">
  <c r="E3" i="2" l="1"/>
  <c r="G12" i="2" l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2" i="2"/>
  <c r="E5" i="2"/>
  <c r="D5" i="2"/>
  <c r="B59" i="3"/>
  <c r="G3" i="2"/>
  <c r="E2" i="2"/>
  <c r="F2" i="2"/>
  <c r="B30" i="3"/>
  <c r="H2" i="2" l="1"/>
  <c r="G2" i="2"/>
  <c r="F5" i="2"/>
  <c r="E177" i="2" s="1"/>
  <c r="D7" i="1"/>
  <c r="E817" i="2" l="1"/>
  <c r="E878" i="2"/>
  <c r="E910" i="2"/>
  <c r="E427" i="2"/>
  <c r="E986" i="2"/>
  <c r="E111" i="2"/>
  <c r="E393" i="2"/>
  <c r="E708" i="2"/>
  <c r="E902" i="2"/>
  <c r="E216" i="2"/>
  <c r="E647" i="2"/>
  <c r="E643" i="2"/>
  <c r="E791" i="2"/>
  <c r="E959" i="2"/>
  <c r="E532" i="2"/>
  <c r="E128" i="2"/>
  <c r="E231" i="2"/>
  <c r="E992" i="2"/>
  <c r="E632" i="2"/>
  <c r="E587" i="2"/>
  <c r="E742" i="2"/>
  <c r="E955" i="2"/>
  <c r="E481" i="2"/>
  <c r="E119" i="2"/>
  <c r="E716" i="2"/>
  <c r="E924" i="2"/>
  <c r="E539" i="2"/>
  <c r="E928" i="2"/>
  <c r="E132" i="2"/>
  <c r="E503" i="2"/>
  <c r="E746" i="2"/>
  <c r="E821" i="2"/>
  <c r="E41" i="2"/>
  <c r="E152" i="2"/>
  <c r="E344" i="2"/>
  <c r="E802" i="2"/>
  <c r="E683" i="2"/>
  <c r="E780" i="2"/>
  <c r="E966" i="2"/>
  <c r="E369" i="2"/>
  <c r="E764" i="2"/>
  <c r="E457" i="2"/>
  <c r="E957" i="2"/>
  <c r="E627" i="2"/>
  <c r="E200" i="2"/>
  <c r="E874" i="2"/>
  <c r="E623" i="2"/>
  <c r="E284" i="2"/>
  <c r="E565" i="2"/>
  <c r="E267" i="2"/>
  <c r="E546" i="2"/>
  <c r="E422" i="2"/>
  <c r="E965" i="2"/>
  <c r="E568" i="2"/>
  <c r="E766" i="2"/>
  <c r="E875" i="2"/>
  <c r="E80" i="2"/>
  <c r="E758" i="2"/>
  <c r="E391" i="2"/>
  <c r="E904" i="2"/>
  <c r="E620" i="2"/>
  <c r="E68" i="2"/>
  <c r="E831" i="2"/>
  <c r="E618" i="2"/>
  <c r="E271" i="2"/>
  <c r="E561" i="2"/>
  <c r="E259" i="2"/>
  <c r="E774" i="2"/>
  <c r="E674" i="2"/>
  <c r="E518" i="2"/>
  <c r="E1004" i="2"/>
  <c r="E796" i="2"/>
  <c r="E454" i="2"/>
  <c r="E981" i="2"/>
  <c r="E652" i="2"/>
  <c r="E175" i="2"/>
  <c r="E860" i="2"/>
  <c r="E519" i="2"/>
  <c r="E980" i="2"/>
  <c r="E871" i="2"/>
  <c r="E700" i="2"/>
  <c r="E536" i="2"/>
  <c r="E382" i="2"/>
  <c r="E1000" i="2"/>
  <c r="E855" i="2"/>
  <c r="E734" i="2"/>
  <c r="E563" i="2"/>
  <c r="E361" i="2"/>
  <c r="E48" i="2"/>
  <c r="E916" i="2"/>
  <c r="E794" i="2"/>
  <c r="E703" i="2"/>
  <c r="E575" i="2"/>
  <c r="E430" i="2"/>
  <c r="E28" i="2"/>
  <c r="E693" i="2"/>
  <c r="E410" i="2"/>
  <c r="E436" i="2"/>
  <c r="E226" i="2"/>
  <c r="E844" i="2"/>
  <c r="E574" i="2"/>
  <c r="E961" i="2"/>
  <c r="E696" i="2"/>
  <c r="E434" i="2"/>
  <c r="E880" i="2"/>
  <c r="E552" i="2"/>
  <c r="E135" i="2"/>
  <c r="E747" i="2"/>
  <c r="E386" i="2"/>
  <c r="E974" i="2"/>
  <c r="E814" i="2"/>
  <c r="E651" i="2"/>
  <c r="E530" i="2"/>
  <c r="E263" i="2"/>
  <c r="E962" i="2"/>
  <c r="E848" i="2"/>
  <c r="E678" i="2"/>
  <c r="E513" i="2"/>
  <c r="E349" i="2"/>
  <c r="E987" i="2"/>
  <c r="E879" i="2"/>
  <c r="E788" i="2"/>
  <c r="E660" i="2"/>
  <c r="E538" i="2"/>
  <c r="E423" i="2"/>
  <c r="E15" i="2"/>
  <c r="E689" i="2"/>
  <c r="E405" i="2"/>
  <c r="E432" i="2"/>
  <c r="E98" i="2"/>
  <c r="E478" i="2"/>
  <c r="E944" i="2"/>
  <c r="E616" i="2"/>
  <c r="E79" i="2"/>
  <c r="E744" i="2"/>
  <c r="E972" i="2"/>
  <c r="E811" i="2"/>
  <c r="E583" i="2"/>
  <c r="E252" i="2"/>
  <c r="E894" i="2"/>
  <c r="E667" i="2"/>
  <c r="E413" i="2"/>
  <c r="E977" i="2"/>
  <c r="E760" i="2"/>
  <c r="E534" i="2"/>
  <c r="E120" i="2"/>
  <c r="E935" i="2"/>
  <c r="E822" i="2"/>
  <c r="E707" i="2"/>
  <c r="E594" i="2"/>
  <c r="E467" i="2"/>
  <c r="E280" i="2"/>
  <c r="E1005" i="2"/>
  <c r="E912" i="2"/>
  <c r="E798" i="2"/>
  <c r="E684" i="2"/>
  <c r="E571" i="2"/>
  <c r="E435" i="2"/>
  <c r="E220" i="2"/>
  <c r="E991" i="2"/>
  <c r="E922" i="2"/>
  <c r="E836" i="2"/>
  <c r="E751" i="2"/>
  <c r="E666" i="2"/>
  <c r="E580" i="2"/>
  <c r="E487" i="2"/>
  <c r="E374" i="2"/>
  <c r="E168" i="2"/>
  <c r="E885" i="2"/>
  <c r="E757" i="2"/>
  <c r="E629" i="2"/>
  <c r="E495" i="2"/>
  <c r="E300" i="2"/>
  <c r="E500" i="2"/>
  <c r="E372" i="2"/>
  <c r="E139" i="2"/>
  <c r="E305" i="2"/>
  <c r="E366" i="2"/>
  <c r="E156" i="2"/>
  <c r="E881" i="2"/>
  <c r="E753" i="2"/>
  <c r="E625" i="2"/>
  <c r="E490" i="2"/>
  <c r="E288" i="2"/>
  <c r="E496" i="2"/>
  <c r="E368" i="2"/>
  <c r="E11" i="2"/>
  <c r="E13" i="2"/>
  <c r="E57" i="2"/>
  <c r="E89" i="2"/>
  <c r="E121" i="2"/>
  <c r="E153" i="2"/>
  <c r="E185" i="2"/>
  <c r="E217" i="2"/>
  <c r="E249" i="2"/>
  <c r="E281" i="2"/>
  <c r="E313" i="2"/>
  <c r="E345" i="2"/>
  <c r="E42" i="2"/>
  <c r="E74" i="2"/>
  <c r="E106" i="2"/>
  <c r="E138" i="2"/>
  <c r="E170" i="2"/>
  <c r="E202" i="2"/>
  <c r="E234" i="2"/>
  <c r="E266" i="2"/>
  <c r="E298" i="2"/>
  <c r="E330" i="2"/>
  <c r="E19" i="2"/>
  <c r="E51" i="2"/>
  <c r="E83" i="2"/>
  <c r="E115" i="2"/>
  <c r="E147" i="2"/>
  <c r="E179" i="2"/>
  <c r="E211" i="2"/>
  <c r="E243" i="2"/>
  <c r="E275" i="2"/>
  <c r="E307" i="2"/>
  <c r="E339" i="2"/>
  <c r="E360" i="2"/>
  <c r="E376" i="2"/>
  <c r="E392" i="2"/>
  <c r="E408" i="2"/>
  <c r="E424" i="2"/>
  <c r="E440" i="2"/>
  <c r="E456" i="2"/>
  <c r="E472" i="2"/>
  <c r="E488" i="2"/>
  <c r="E504" i="2"/>
  <c r="E12" i="2"/>
  <c r="E55" i="2"/>
  <c r="E96" i="2"/>
  <c r="E140" i="2"/>
  <c r="E183" i="2"/>
  <c r="E224" i="2"/>
  <c r="E268" i="2"/>
  <c r="E311" i="2"/>
  <c r="E351" i="2"/>
  <c r="E373" i="2"/>
  <c r="E394" i="2"/>
  <c r="E415" i="2"/>
  <c r="E437" i="2"/>
  <c r="E458" i="2"/>
  <c r="E479" i="2"/>
  <c r="E501" i="2"/>
  <c r="E521" i="2"/>
  <c r="E537" i="2"/>
  <c r="E553" i="2"/>
  <c r="E569" i="2"/>
  <c r="E585" i="2"/>
  <c r="E601" i="2"/>
  <c r="E617" i="2"/>
  <c r="E633" i="2"/>
  <c r="E649" i="2"/>
  <c r="E665" i="2"/>
  <c r="E681" i="2"/>
  <c r="E697" i="2"/>
  <c r="E713" i="2"/>
  <c r="E729" i="2"/>
  <c r="E745" i="2"/>
  <c r="E761" i="2"/>
  <c r="E777" i="2"/>
  <c r="E793" i="2"/>
  <c r="E809" i="2"/>
  <c r="E825" i="2"/>
  <c r="E841" i="2"/>
  <c r="E857" i="2"/>
  <c r="E873" i="2"/>
  <c r="E889" i="2"/>
  <c r="E905" i="2"/>
  <c r="E921" i="2"/>
  <c r="E937" i="2"/>
  <c r="E40" i="2"/>
  <c r="E65" i="2"/>
  <c r="E97" i="2"/>
  <c r="E129" i="2"/>
  <c r="E161" i="2"/>
  <c r="E193" i="2"/>
  <c r="E225" i="2"/>
  <c r="E257" i="2"/>
  <c r="E289" i="2"/>
  <c r="E321" i="2"/>
  <c r="E18" i="2"/>
  <c r="E50" i="2"/>
  <c r="E82" i="2"/>
  <c r="E114" i="2"/>
  <c r="E146" i="2"/>
  <c r="E178" i="2"/>
  <c r="E210" i="2"/>
  <c r="E242" i="2"/>
  <c r="E274" i="2"/>
  <c r="E306" i="2"/>
  <c r="E338" i="2"/>
  <c r="E27" i="2"/>
  <c r="E59" i="2"/>
  <c r="E91" i="2"/>
  <c r="E123" i="2"/>
  <c r="E155" i="2"/>
  <c r="E187" i="2"/>
  <c r="E219" i="2"/>
  <c r="E251" i="2"/>
  <c r="E283" i="2"/>
  <c r="E315" i="2"/>
  <c r="E347" i="2"/>
  <c r="E364" i="2"/>
  <c r="E380" i="2"/>
  <c r="E396" i="2"/>
  <c r="E412" i="2"/>
  <c r="E428" i="2"/>
  <c r="E444" i="2"/>
  <c r="E460" i="2"/>
  <c r="E476" i="2"/>
  <c r="E492" i="2"/>
  <c r="E508" i="2"/>
  <c r="E23" i="2"/>
  <c r="E64" i="2"/>
  <c r="E108" i="2"/>
  <c r="E151" i="2"/>
  <c r="E192" i="2"/>
  <c r="E236" i="2"/>
  <c r="E279" i="2"/>
  <c r="E320" i="2"/>
  <c r="E357" i="2"/>
  <c r="E378" i="2"/>
  <c r="E399" i="2"/>
  <c r="E421" i="2"/>
  <c r="E442" i="2"/>
  <c r="E463" i="2"/>
  <c r="E485" i="2"/>
  <c r="E506" i="2"/>
  <c r="E525" i="2"/>
  <c r="E541" i="2"/>
  <c r="E557" i="2"/>
  <c r="E573" i="2"/>
  <c r="E589" i="2"/>
  <c r="E605" i="2"/>
  <c r="E621" i="2"/>
  <c r="E637" i="2"/>
  <c r="E653" i="2"/>
  <c r="E669" i="2"/>
  <c r="E685" i="2"/>
  <c r="E701" i="2"/>
  <c r="E717" i="2"/>
  <c r="E733" i="2"/>
  <c r="E749" i="2"/>
  <c r="E765" i="2"/>
  <c r="E781" i="2"/>
  <c r="E797" i="2"/>
  <c r="E813" i="2"/>
  <c r="E829" i="2"/>
  <c r="E845" i="2"/>
  <c r="E861" i="2"/>
  <c r="E877" i="2"/>
  <c r="E893" i="2"/>
  <c r="E909" i="2"/>
  <c r="E925" i="2"/>
  <c r="E941" i="2"/>
  <c r="E56" i="2"/>
  <c r="E73" i="2"/>
  <c r="E137" i="2"/>
  <c r="E201" i="2"/>
  <c r="E265" i="2"/>
  <c r="E329" i="2"/>
  <c r="E58" i="2"/>
  <c r="E122" i="2"/>
  <c r="E186" i="2"/>
  <c r="E250" i="2"/>
  <c r="E314" i="2"/>
  <c r="E35" i="2"/>
  <c r="E99" i="2"/>
  <c r="E163" i="2"/>
  <c r="E227" i="2"/>
  <c r="E291" i="2"/>
  <c r="E352" i="2"/>
  <c r="E384" i="2"/>
  <c r="E416" i="2"/>
  <c r="E448" i="2"/>
  <c r="E480" i="2"/>
  <c r="E512" i="2"/>
  <c r="E76" i="2"/>
  <c r="E160" i="2"/>
  <c r="E247" i="2"/>
  <c r="E332" i="2"/>
  <c r="E383" i="2"/>
  <c r="E426" i="2"/>
  <c r="E469" i="2"/>
  <c r="E511" i="2"/>
  <c r="E545" i="2"/>
  <c r="E577" i="2"/>
  <c r="E609" i="2"/>
  <c r="E641" i="2"/>
  <c r="E673" i="2"/>
  <c r="E705" i="2"/>
  <c r="E737" i="2"/>
  <c r="E769" i="2"/>
  <c r="E801" i="2"/>
  <c r="E833" i="2"/>
  <c r="E865" i="2"/>
  <c r="E897" i="2"/>
  <c r="E929" i="2"/>
  <c r="E71" i="2"/>
  <c r="E127" i="2"/>
  <c r="E184" i="2"/>
  <c r="E240" i="2"/>
  <c r="E296" i="2"/>
  <c r="E353" i="2"/>
  <c r="E381" i="2"/>
  <c r="E409" i="2"/>
  <c r="E438" i="2"/>
  <c r="E466" i="2"/>
  <c r="E494" i="2"/>
  <c r="E522" i="2"/>
  <c r="E543" i="2"/>
  <c r="E564" i="2"/>
  <c r="E586" i="2"/>
  <c r="E607" i="2"/>
  <c r="E628" i="2"/>
  <c r="E650" i="2"/>
  <c r="E671" i="2"/>
  <c r="E692" i="2"/>
  <c r="E714" i="2"/>
  <c r="E735" i="2"/>
  <c r="E756" i="2"/>
  <c r="E778" i="2"/>
  <c r="E799" i="2"/>
  <c r="E820" i="2"/>
  <c r="E842" i="2"/>
  <c r="E863" i="2"/>
  <c r="E884" i="2"/>
  <c r="E906" i="2"/>
  <c r="E927" i="2"/>
  <c r="E947" i="2"/>
  <c r="E963" i="2"/>
  <c r="E979" i="2"/>
  <c r="E995" i="2"/>
  <c r="E1011" i="2"/>
  <c r="E88" i="2"/>
  <c r="E164" i="2"/>
  <c r="E239" i="2"/>
  <c r="E316" i="2"/>
  <c r="E370" i="2"/>
  <c r="E407" i="2"/>
  <c r="E446" i="2"/>
  <c r="E483" i="2"/>
  <c r="E520" i="2"/>
  <c r="E550" i="2"/>
  <c r="E578" i="2"/>
  <c r="E606" i="2"/>
  <c r="E635" i="2"/>
  <c r="E663" i="2"/>
  <c r="E691" i="2"/>
  <c r="E720" i="2"/>
  <c r="E748" i="2"/>
  <c r="E776" i="2"/>
  <c r="E806" i="2"/>
  <c r="E834" i="2"/>
  <c r="E862" i="2"/>
  <c r="E891" i="2"/>
  <c r="E919" i="2"/>
  <c r="E946" i="2"/>
  <c r="E968" i="2"/>
  <c r="E989" i="2"/>
  <c r="E1010" i="2"/>
  <c r="E72" i="2"/>
  <c r="E148" i="2"/>
  <c r="E223" i="2"/>
  <c r="E303" i="2"/>
  <c r="E363" i="2"/>
  <c r="E401" i="2"/>
  <c r="E439" i="2"/>
  <c r="E477" i="2"/>
  <c r="E514" i="2"/>
  <c r="E544" i="2"/>
  <c r="E572" i="2"/>
  <c r="E600" i="2"/>
  <c r="E630" i="2"/>
  <c r="E658" i="2"/>
  <c r="E686" i="2"/>
  <c r="E715" i="2"/>
  <c r="E743" i="2"/>
  <c r="E771" i="2"/>
  <c r="E800" i="2"/>
  <c r="E828" i="2"/>
  <c r="E856" i="2"/>
  <c r="E886" i="2"/>
  <c r="E914" i="2"/>
  <c r="E942" i="2"/>
  <c r="E964" i="2"/>
  <c r="E985" i="2"/>
  <c r="E1006" i="2"/>
  <c r="E159" i="2"/>
  <c r="E308" i="2"/>
  <c r="E406" i="2"/>
  <c r="E482" i="2"/>
  <c r="E547" i="2"/>
  <c r="E604" i="2"/>
  <c r="E662" i="2"/>
  <c r="E718" i="2"/>
  <c r="E775" i="2"/>
  <c r="E832" i="2"/>
  <c r="E888" i="2"/>
  <c r="E945" i="2"/>
  <c r="E988" i="2"/>
  <c r="E60" i="2"/>
  <c r="E208" i="2"/>
  <c r="E355" i="2"/>
  <c r="E433" i="2"/>
  <c r="E507" i="2"/>
  <c r="E567" i="2"/>
  <c r="E624" i="2"/>
  <c r="E680" i="2"/>
  <c r="E738" i="2"/>
  <c r="E795" i="2"/>
  <c r="E851" i="2"/>
  <c r="E908" i="2"/>
  <c r="E960" i="2"/>
  <c r="E1002" i="2"/>
  <c r="E136" i="2"/>
  <c r="E292" i="2"/>
  <c r="E397" i="2"/>
  <c r="E471" i="2"/>
  <c r="E540" i="2"/>
  <c r="E598" i="2"/>
  <c r="E654" i="2"/>
  <c r="E711" i="2"/>
  <c r="E768" i="2"/>
  <c r="E824" i="2"/>
  <c r="E882" i="2"/>
  <c r="E81" i="2"/>
  <c r="E145" i="2"/>
  <c r="E209" i="2"/>
  <c r="E273" i="2"/>
  <c r="E337" i="2"/>
  <c r="E66" i="2"/>
  <c r="E130" i="2"/>
  <c r="E194" i="2"/>
  <c r="E258" i="2"/>
  <c r="E322" i="2"/>
  <c r="E43" i="2"/>
  <c r="E107" i="2"/>
  <c r="E171" i="2"/>
  <c r="E235" i="2"/>
  <c r="E299" i="2"/>
  <c r="E356" i="2"/>
  <c r="E388" i="2"/>
  <c r="E420" i="2"/>
  <c r="E452" i="2"/>
  <c r="E484" i="2"/>
  <c r="E516" i="2"/>
  <c r="E87" i="2"/>
  <c r="E172" i="2"/>
  <c r="E256" i="2"/>
  <c r="E343" i="2"/>
  <c r="E389" i="2"/>
  <c r="E431" i="2"/>
  <c r="E474" i="2"/>
  <c r="E517" i="2"/>
  <c r="E549" i="2"/>
  <c r="E581" i="2"/>
  <c r="E613" i="2"/>
  <c r="E645" i="2"/>
  <c r="E677" i="2"/>
  <c r="E709" i="2"/>
  <c r="E741" i="2"/>
  <c r="E773" i="2"/>
  <c r="E805" i="2"/>
  <c r="E837" i="2"/>
  <c r="E869" i="2"/>
  <c r="E901" i="2"/>
  <c r="E933" i="2"/>
  <c r="E84" i="2"/>
  <c r="E143" i="2"/>
  <c r="E199" i="2"/>
  <c r="E255" i="2"/>
  <c r="E312" i="2"/>
  <c r="E359" i="2"/>
  <c r="E387" i="2"/>
  <c r="E417" i="2"/>
  <c r="E445" i="2"/>
  <c r="E473" i="2"/>
  <c r="E502" i="2"/>
  <c r="E527" i="2"/>
  <c r="E548" i="2"/>
  <c r="E570" i="2"/>
  <c r="E591" i="2"/>
  <c r="E612" i="2"/>
  <c r="E634" i="2"/>
  <c r="E655" i="2"/>
  <c r="E676" i="2"/>
  <c r="E698" i="2"/>
  <c r="E719" i="2"/>
  <c r="E740" i="2"/>
  <c r="E762" i="2"/>
  <c r="E783" i="2"/>
  <c r="E804" i="2"/>
  <c r="E826" i="2"/>
  <c r="E847" i="2"/>
  <c r="E868" i="2"/>
  <c r="E890" i="2"/>
  <c r="E911" i="2"/>
  <c r="E932" i="2"/>
  <c r="E951" i="2"/>
  <c r="E967" i="2"/>
  <c r="E983" i="2"/>
  <c r="E999" i="2"/>
  <c r="E31" i="2"/>
  <c r="E104" i="2"/>
  <c r="E180" i="2"/>
  <c r="E260" i="2"/>
  <c r="E335" i="2"/>
  <c r="E379" i="2"/>
  <c r="E418" i="2"/>
  <c r="E455" i="2"/>
  <c r="E493" i="2"/>
  <c r="E528" i="2"/>
  <c r="E556" i="2"/>
  <c r="E584" i="2"/>
  <c r="E614" i="2"/>
  <c r="E642" i="2"/>
  <c r="E670" i="2"/>
  <c r="E699" i="2"/>
  <c r="E727" i="2"/>
  <c r="E755" i="2"/>
  <c r="E784" i="2"/>
  <c r="E812" i="2"/>
  <c r="E840" i="2"/>
  <c r="E870" i="2"/>
  <c r="E898" i="2"/>
  <c r="E926" i="2"/>
  <c r="E952" i="2"/>
  <c r="E973" i="2"/>
  <c r="E994" i="2"/>
  <c r="E16" i="2"/>
  <c r="E92" i="2"/>
  <c r="E167" i="2"/>
  <c r="E244" i="2"/>
  <c r="E319" i="2"/>
  <c r="E371" i="2"/>
  <c r="E411" i="2"/>
  <c r="E449" i="2"/>
  <c r="E486" i="2"/>
  <c r="E523" i="2"/>
  <c r="E551" i="2"/>
  <c r="E579" i="2"/>
  <c r="E608" i="2"/>
  <c r="E636" i="2"/>
  <c r="E664" i="2"/>
  <c r="E694" i="2"/>
  <c r="E722" i="2"/>
  <c r="E750" i="2"/>
  <c r="E779" i="2"/>
  <c r="E807" i="2"/>
  <c r="E835" i="2"/>
  <c r="E864" i="2"/>
  <c r="E892" i="2"/>
  <c r="E920" i="2"/>
  <c r="E948" i="2"/>
  <c r="E969" i="2"/>
  <c r="E990" i="2"/>
  <c r="E47" i="2"/>
  <c r="E196" i="2"/>
  <c r="E348" i="2"/>
  <c r="E425" i="2"/>
  <c r="E499" i="2"/>
  <c r="E562" i="2"/>
  <c r="E619" i="2"/>
  <c r="E675" i="2"/>
  <c r="E732" i="2"/>
  <c r="E790" i="2"/>
  <c r="E846" i="2"/>
  <c r="E903" i="2"/>
  <c r="E956" i="2"/>
  <c r="E998" i="2"/>
  <c r="E95" i="2"/>
  <c r="E248" i="2"/>
  <c r="E375" i="2"/>
  <c r="E450" i="2"/>
  <c r="E524" i="2"/>
  <c r="E582" i="2"/>
  <c r="E638" i="2"/>
  <c r="E695" i="2"/>
  <c r="E752" i="2"/>
  <c r="E808" i="2"/>
  <c r="E866" i="2"/>
  <c r="E923" i="2"/>
  <c r="E970" i="2"/>
  <c r="E24" i="2"/>
  <c r="E176" i="2"/>
  <c r="E328" i="2"/>
  <c r="E414" i="2"/>
  <c r="E491" i="2"/>
  <c r="E555" i="2"/>
  <c r="E611" i="2"/>
  <c r="E668" i="2"/>
  <c r="E726" i="2"/>
  <c r="E782" i="2"/>
  <c r="E839" i="2"/>
  <c r="E896" i="2"/>
  <c r="E830" i="2"/>
  <c r="E498" i="2"/>
  <c r="E954" i="2"/>
  <c r="E859" i="2"/>
  <c r="E754" i="2"/>
  <c r="E377" i="2"/>
  <c r="E103" i="2"/>
  <c r="E838" i="2"/>
  <c r="E723" i="2"/>
  <c r="E610" i="2"/>
  <c r="E489" i="2"/>
  <c r="E324" i="2"/>
  <c r="E20" i="2"/>
  <c r="E931" i="2"/>
  <c r="E818" i="2"/>
  <c r="E704" i="2"/>
  <c r="E590" i="2"/>
  <c r="E462" i="2"/>
  <c r="E272" i="2"/>
  <c r="E1001" i="2"/>
  <c r="E958" i="2"/>
  <c r="E907" i="2"/>
  <c r="E850" i="2"/>
  <c r="E792" i="2"/>
  <c r="E736" i="2"/>
  <c r="E679" i="2"/>
  <c r="E622" i="2"/>
  <c r="E566" i="2"/>
  <c r="E505" i="2"/>
  <c r="E429" i="2"/>
  <c r="E354" i="2"/>
  <c r="E207" i="2"/>
  <c r="E52" i="2"/>
  <c r="E984" i="2"/>
  <c r="E940" i="2"/>
  <c r="E883" i="2"/>
  <c r="E827" i="2"/>
  <c r="E770" i="2"/>
  <c r="E712" i="2"/>
  <c r="E656" i="2"/>
  <c r="E599" i="2"/>
  <c r="E542" i="2"/>
  <c r="E475" i="2"/>
  <c r="E398" i="2"/>
  <c r="E295" i="2"/>
  <c r="E144" i="2"/>
  <c r="E1007" i="2"/>
  <c r="E975" i="2"/>
  <c r="E943" i="2"/>
  <c r="E900" i="2"/>
  <c r="E858" i="2"/>
  <c r="E815" i="2"/>
  <c r="E772" i="2"/>
  <c r="E730" i="2"/>
  <c r="E687" i="2"/>
  <c r="E644" i="2"/>
  <c r="E602" i="2"/>
  <c r="E559" i="2"/>
  <c r="E515" i="2"/>
  <c r="E459" i="2"/>
  <c r="E402" i="2"/>
  <c r="E340" i="2"/>
  <c r="E228" i="2"/>
  <c r="E112" i="2"/>
  <c r="E917" i="2"/>
  <c r="E853" i="2"/>
  <c r="E789" i="2"/>
  <c r="E725" i="2"/>
  <c r="E661" i="2"/>
  <c r="E597" i="2"/>
  <c r="E533" i="2"/>
  <c r="E453" i="2"/>
  <c r="E367" i="2"/>
  <c r="E215" i="2"/>
  <c r="E44" i="2"/>
  <c r="E468" i="2"/>
  <c r="E404" i="2"/>
  <c r="E331" i="2"/>
  <c r="E203" i="2"/>
  <c r="E75" i="2"/>
  <c r="E290" i="2"/>
  <c r="E162" i="2"/>
  <c r="E34" i="2"/>
  <c r="E241" i="2"/>
  <c r="E113" i="2"/>
  <c r="F3" i="2"/>
  <c r="H3" i="2" s="1"/>
  <c r="E131" i="2"/>
  <c r="E346" i="2"/>
  <c r="E218" i="2"/>
  <c r="E90" i="2"/>
  <c r="E297" i="2"/>
  <c r="E169" i="2"/>
  <c r="E304" i="2"/>
  <c r="E603" i="2"/>
  <c r="E39" i="2"/>
  <c r="E731" i="2"/>
  <c r="E365" i="2"/>
  <c r="E631" i="2"/>
  <c r="E993" i="2"/>
  <c r="E950" i="2"/>
  <c r="E867" i="2"/>
  <c r="E640" i="2"/>
  <c r="E526" i="2"/>
  <c r="E949" i="2"/>
  <c r="E403" i="2"/>
  <c r="E659" i="2"/>
  <c r="E887" i="2"/>
  <c r="E191" i="2"/>
  <c r="E560" i="2"/>
  <c r="E787" i="2"/>
  <c r="E997" i="2"/>
  <c r="E441" i="2"/>
  <c r="E688" i="2"/>
  <c r="E915" i="2"/>
  <c r="E982" i="2"/>
  <c r="E939" i="2"/>
  <c r="E854" i="2"/>
  <c r="E739" i="2"/>
  <c r="E626" i="2"/>
  <c r="E510" i="2"/>
  <c r="E358" i="2"/>
  <c r="E63" i="2"/>
  <c r="E936" i="2"/>
  <c r="E823" i="2"/>
  <c r="E710" i="2"/>
  <c r="E595" i="2"/>
  <c r="E470" i="2"/>
  <c r="E287" i="2"/>
  <c r="E1009" i="2"/>
  <c r="E918" i="2"/>
  <c r="E803" i="2"/>
  <c r="E690" i="2"/>
  <c r="E576" i="2"/>
  <c r="E443" i="2"/>
  <c r="E232" i="2"/>
  <c r="E996" i="2"/>
  <c r="E953" i="2"/>
  <c r="E899" i="2"/>
  <c r="E843" i="2"/>
  <c r="E786" i="2"/>
  <c r="E728" i="2"/>
  <c r="E672" i="2"/>
  <c r="E615" i="2"/>
  <c r="E558" i="2"/>
  <c r="E497" i="2"/>
  <c r="E419" i="2"/>
  <c r="E336" i="2"/>
  <c r="E188" i="2"/>
  <c r="E36" i="2"/>
  <c r="E978" i="2"/>
  <c r="E934" i="2"/>
  <c r="E876" i="2"/>
  <c r="E819" i="2"/>
  <c r="E763" i="2"/>
  <c r="E706" i="2"/>
  <c r="E648" i="2"/>
  <c r="E592" i="2"/>
  <c r="E535" i="2"/>
  <c r="E465" i="2"/>
  <c r="E390" i="2"/>
  <c r="E276" i="2"/>
  <c r="E124" i="2"/>
  <c r="E1003" i="2"/>
  <c r="E971" i="2"/>
  <c r="E938" i="2"/>
  <c r="E895" i="2"/>
  <c r="E852" i="2"/>
  <c r="E810" i="2"/>
  <c r="E767" i="2"/>
  <c r="E724" i="2"/>
  <c r="E682" i="2"/>
  <c r="E639" i="2"/>
  <c r="E596" i="2"/>
  <c r="E554" i="2"/>
  <c r="E509" i="2"/>
  <c r="E451" i="2"/>
  <c r="E395" i="2"/>
  <c r="E327" i="2"/>
  <c r="E212" i="2"/>
  <c r="E100" i="2"/>
  <c r="E913" i="2"/>
  <c r="E849" i="2"/>
  <c r="E785" i="2"/>
  <c r="E721" i="2"/>
  <c r="E657" i="2"/>
  <c r="E593" i="2"/>
  <c r="E529" i="2"/>
  <c r="E447" i="2"/>
  <c r="E362" i="2"/>
  <c r="E204" i="2"/>
  <c r="E32" i="2"/>
  <c r="E464" i="2"/>
  <c r="E400" i="2"/>
  <c r="E323" i="2"/>
  <c r="E195" i="2"/>
  <c r="E67" i="2"/>
  <c r="E282" i="2"/>
  <c r="E154" i="2"/>
  <c r="E26" i="2"/>
  <c r="E233" i="2"/>
  <c r="E105" i="2"/>
  <c r="K2" i="2"/>
  <c r="L2" i="2" s="1"/>
  <c r="E33" i="2"/>
  <c r="E25" i="2"/>
  <c r="E49" i="2"/>
  <c r="E17" i="2"/>
  <c r="E350" i="2"/>
  <c r="E334" i="2"/>
  <c r="E318" i="2"/>
  <c r="E302" i="2"/>
  <c r="E286" i="2"/>
  <c r="E270" i="2"/>
  <c r="E254" i="2"/>
  <c r="E238" i="2"/>
  <c r="E222" i="2"/>
  <c r="E206" i="2"/>
  <c r="E190" i="2"/>
  <c r="E174" i="2"/>
  <c r="E158" i="2"/>
  <c r="E142" i="2"/>
  <c r="E126" i="2"/>
  <c r="E110" i="2"/>
  <c r="E94" i="2"/>
  <c r="E78" i="2"/>
  <c r="E62" i="2"/>
  <c r="E46" i="2"/>
  <c r="E30" i="2"/>
  <c r="E14" i="2"/>
  <c r="E333" i="2"/>
  <c r="E317" i="2"/>
  <c r="E301" i="2"/>
  <c r="E285" i="2"/>
  <c r="E269" i="2"/>
  <c r="E253" i="2"/>
  <c r="E237" i="2"/>
  <c r="E221" i="2"/>
  <c r="E205" i="2"/>
  <c r="E189" i="2"/>
  <c r="E173" i="2"/>
  <c r="E157" i="2"/>
  <c r="E141" i="2"/>
  <c r="E125" i="2"/>
  <c r="E109" i="2"/>
  <c r="E93" i="2"/>
  <c r="E77" i="2"/>
  <c r="E61" i="2"/>
  <c r="E45" i="2"/>
  <c r="E29" i="2"/>
  <c r="E264" i="2"/>
  <c r="E531" i="2"/>
  <c r="E646" i="2"/>
  <c r="E759" i="2"/>
  <c r="E816" i="2"/>
  <c r="E930" i="2"/>
  <c r="E116" i="2"/>
  <c r="E461" i="2"/>
  <c r="E588" i="2"/>
  <c r="E702" i="2"/>
  <c r="E872" i="2"/>
  <c r="E976" i="2"/>
  <c r="E385" i="2"/>
  <c r="E342" i="2"/>
  <c r="E326" i="2"/>
  <c r="E310" i="2"/>
  <c r="E294" i="2"/>
  <c r="E278" i="2"/>
  <c r="E262" i="2"/>
  <c r="E246" i="2"/>
  <c r="E230" i="2"/>
  <c r="E214" i="2"/>
  <c r="E198" i="2"/>
  <c r="E182" i="2"/>
  <c r="E166" i="2"/>
  <c r="E150" i="2"/>
  <c r="E134" i="2"/>
  <c r="E118" i="2"/>
  <c r="E102" i="2"/>
  <c r="E86" i="2"/>
  <c r="E70" i="2"/>
  <c r="E54" i="2"/>
  <c r="E38" i="2"/>
  <c r="E22" i="2"/>
  <c r="E341" i="2"/>
  <c r="E325" i="2"/>
  <c r="E309" i="2"/>
  <c r="E293" i="2"/>
  <c r="E277" i="2"/>
  <c r="E261" i="2"/>
  <c r="E245" i="2"/>
  <c r="E229" i="2"/>
  <c r="E213" i="2"/>
  <c r="E197" i="2"/>
  <c r="E181" i="2"/>
  <c r="E165" i="2"/>
  <c r="E149" i="2"/>
  <c r="E133" i="2"/>
  <c r="E117" i="2"/>
  <c r="E101" i="2"/>
  <c r="E85" i="2"/>
  <c r="E69" i="2"/>
  <c r="E53" i="2"/>
  <c r="E37" i="2"/>
  <c r="E21" i="2"/>
  <c r="E1008" i="2"/>
  <c r="E4" i="2"/>
  <c r="E7" i="1"/>
  <c r="H6" i="1" s="1"/>
  <c r="D4" i="2"/>
  <c r="F4" i="2" l="1"/>
  <c r="I3" i="2"/>
  <c r="K3" i="2"/>
  <c r="L3" i="2" s="1"/>
  <c r="C8" i="1"/>
  <c r="C11" i="1"/>
  <c r="B13" i="1"/>
  <c r="C10" i="1"/>
  <c r="C12" i="1"/>
  <c r="B14" i="1"/>
  <c r="C9" i="1"/>
  <c r="D9" i="1" s="1"/>
  <c r="D10" i="1" l="1"/>
  <c r="G4" i="2"/>
  <c r="D360" i="2" s="1"/>
  <c r="D786" i="2" l="1"/>
  <c r="D437" i="2"/>
  <c r="D262" i="2"/>
  <c r="D111" i="2"/>
  <c r="D174" i="2"/>
  <c r="D361" i="2"/>
  <c r="D653" i="2"/>
  <c r="D619" i="2"/>
  <c r="D114" i="2"/>
  <c r="D470" i="2"/>
  <c r="D819" i="2"/>
  <c r="D66" i="2"/>
  <c r="D450" i="2"/>
  <c r="D340" i="2"/>
  <c r="D526" i="2"/>
  <c r="D373" i="2"/>
  <c r="D750" i="2"/>
  <c r="D891" i="2"/>
  <c r="D734" i="2"/>
  <c r="D73" i="2"/>
  <c r="D547" i="2"/>
  <c r="D725" i="2"/>
  <c r="D44" i="2"/>
  <c r="D83" i="2"/>
  <c r="D712" i="2"/>
  <c r="D877" i="2"/>
  <c r="D167" i="2"/>
  <c r="D302" i="2"/>
  <c r="D631" i="2"/>
  <c r="D233" i="2"/>
  <c r="D38" i="2"/>
  <c r="D626" i="2"/>
  <c r="D347" i="2"/>
  <c r="D634" i="2"/>
  <c r="D507" i="2"/>
  <c r="D224" i="2"/>
  <c r="D157" i="2"/>
  <c r="D239" i="2"/>
  <c r="D416" i="2"/>
  <c r="D166" i="2"/>
  <c r="D136" i="2"/>
  <c r="D458" i="2"/>
  <c r="D540" i="2"/>
  <c r="D840" i="2"/>
  <c r="D337" i="2"/>
  <c r="D516" i="2"/>
  <c r="D892" i="2"/>
  <c r="D672" i="2"/>
  <c r="D370" i="2"/>
  <c r="D182" i="2"/>
  <c r="D85" i="2"/>
  <c r="D606" i="2"/>
  <c r="D688" i="2"/>
  <c r="D542" i="2"/>
  <c r="D286" i="2"/>
  <c r="D927" i="2"/>
  <c r="D453" i="2"/>
  <c r="D902" i="2"/>
  <c r="D244" i="2"/>
  <c r="D377" i="2"/>
  <c r="D897" i="2"/>
  <c r="D844" i="2"/>
  <c r="D274" i="2"/>
  <c r="D706" i="2"/>
  <c r="D133" i="2"/>
  <c r="D422" i="2"/>
  <c r="D249" i="2"/>
  <c r="D138" i="2"/>
  <c r="D37" i="2"/>
  <c r="D811" i="2"/>
  <c r="D106" i="2"/>
  <c r="D405" i="2"/>
  <c r="D80" i="2"/>
  <c r="D125" i="2"/>
  <c r="D21" i="2"/>
  <c r="D455" i="2"/>
  <c r="D257" i="2"/>
  <c r="D847" i="2"/>
  <c r="D108" i="2"/>
  <c r="D946" i="2"/>
  <c r="D503" i="2"/>
  <c r="D829" i="2"/>
  <c r="D572" i="2"/>
  <c r="D78" i="2"/>
  <c r="D194" i="2"/>
  <c r="D530" i="2"/>
  <c r="D127" i="2"/>
  <c r="D240" i="2"/>
  <c r="D294" i="2"/>
  <c r="D762" i="2"/>
  <c r="D229" i="2"/>
  <c r="D298" i="2"/>
  <c r="D180" i="2"/>
  <c r="D581" i="2"/>
  <c r="D971" i="2"/>
  <c r="D362" i="2"/>
  <c r="D160" i="2"/>
  <c r="D538" i="2"/>
  <c r="D683" i="2"/>
  <c r="D383" i="2"/>
  <c r="D650" i="2"/>
  <c r="D915" i="2"/>
  <c r="D796" i="2"/>
  <c r="D428" i="2"/>
  <c r="D576" i="2"/>
  <c r="D732" i="2"/>
  <c r="D541" i="2"/>
  <c r="D131" i="2"/>
  <c r="D621" i="2"/>
  <c r="D96" i="2"/>
  <c r="D14" i="2"/>
  <c r="D630" i="2"/>
  <c r="D228" i="2"/>
  <c r="D331" i="2"/>
  <c r="D629" i="2"/>
  <c r="D823" i="2"/>
  <c r="D963" i="2"/>
  <c r="D221" i="2"/>
  <c r="D504" i="2"/>
  <c r="D647" i="2"/>
  <c r="D781" i="2"/>
  <c r="D886" i="2"/>
  <c r="D993" i="2"/>
  <c r="D151" i="2"/>
  <c r="D356" i="2"/>
  <c r="D492" i="2"/>
  <c r="D584" i="2"/>
  <c r="D691" i="2"/>
  <c r="D791" i="2"/>
  <c r="D866" i="2"/>
  <c r="D941" i="2"/>
  <c r="D24" i="2"/>
  <c r="D163" i="2"/>
  <c r="D291" i="2"/>
  <c r="D387" i="2"/>
  <c r="D457" i="2"/>
  <c r="D536" i="2"/>
  <c r="D615" i="2"/>
  <c r="D685" i="2"/>
  <c r="D764" i="2"/>
  <c r="D830" i="2"/>
  <c r="D884" i="2"/>
  <c r="D942" i="2"/>
  <c r="D990" i="2"/>
  <c r="D199" i="2"/>
  <c r="D473" i="2"/>
  <c r="D616" i="2"/>
  <c r="D787" i="2"/>
  <c r="D896" i="2"/>
  <c r="D1002" i="2"/>
  <c r="D145" i="2"/>
  <c r="D695" i="2"/>
  <c r="D39" i="2"/>
  <c r="D295" i="2"/>
  <c r="D452" i="2"/>
  <c r="D595" i="2"/>
  <c r="D765" i="2"/>
  <c r="D880" i="2"/>
  <c r="D986" i="2"/>
  <c r="D220" i="2"/>
  <c r="D403" i="2"/>
  <c r="D573" i="2"/>
  <c r="D744" i="2"/>
  <c r="D906" i="2"/>
  <c r="D188" i="2"/>
  <c r="D580" i="2"/>
  <c r="D890" i="2"/>
  <c r="D552" i="2"/>
  <c r="D414" i="2"/>
  <c r="D313" i="2"/>
  <c r="D544" i="2"/>
  <c r="D851" i="2"/>
  <c r="D104" i="2"/>
  <c r="D525" i="2"/>
  <c r="D745" i="2"/>
  <c r="D908" i="2"/>
  <c r="D97" i="2"/>
  <c r="D385" i="2"/>
  <c r="D556" i="2"/>
  <c r="D705" i="2"/>
  <c r="D845" i="2"/>
  <c r="D957" i="2"/>
  <c r="D120" i="2"/>
  <c r="D312" i="2"/>
  <c r="D436" i="2"/>
  <c r="D551" i="2"/>
  <c r="D664" i="2"/>
  <c r="D777" i="2"/>
  <c r="D868" i="2"/>
  <c r="D953" i="2"/>
  <c r="D324" i="2"/>
  <c r="D699" i="2"/>
  <c r="D983" i="2"/>
  <c r="D553" i="2"/>
  <c r="D812" i="2"/>
  <c r="D12" i="2"/>
  <c r="D392" i="2"/>
  <c r="D612" i="2"/>
  <c r="D808" i="2"/>
  <c r="D962" i="2"/>
  <c r="D205" i="2"/>
  <c r="D401" i="2"/>
  <c r="D557" i="2"/>
  <c r="D707" i="2"/>
  <c r="D841" i="2"/>
  <c r="D958" i="2"/>
  <c r="D284" i="2"/>
  <c r="D759" i="2"/>
  <c r="D60" i="2"/>
  <c r="D252" i="2"/>
  <c r="D737" i="2"/>
  <c r="D177" i="2"/>
  <c r="D716" i="2"/>
  <c r="D524" i="2"/>
  <c r="D976" i="2"/>
  <c r="D64" i="2"/>
  <c r="D720" i="2"/>
  <c r="D19" i="2"/>
  <c r="D561" i="2"/>
  <c r="D822" i="2"/>
  <c r="D33" i="2"/>
  <c r="D407" i="2"/>
  <c r="D620" i="2"/>
  <c r="D824" i="2"/>
  <c r="D973" i="2"/>
  <c r="D216" i="2"/>
  <c r="D415" i="2"/>
  <c r="D564" i="2"/>
  <c r="D713" i="2"/>
  <c r="D852" i="2"/>
  <c r="D964" i="2"/>
  <c r="D327" i="2"/>
  <c r="D848" i="2"/>
  <c r="D687" i="2"/>
  <c r="D965" i="2"/>
  <c r="D424" i="2"/>
  <c r="D970" i="2"/>
  <c r="D588" i="2"/>
  <c r="D921" i="2"/>
  <c r="D657" i="2"/>
  <c r="D359" i="2"/>
  <c r="D914" i="2"/>
  <c r="D548" i="2"/>
  <c r="D956" i="2"/>
  <c r="D412" i="2"/>
  <c r="D539" i="2"/>
  <c r="D826" i="2"/>
  <c r="D17" i="2"/>
  <c r="D305" i="2"/>
  <c r="D680" i="2"/>
  <c r="D933" i="2"/>
  <c r="D832" i="2"/>
  <c r="D28" i="2"/>
  <c r="D798" i="2"/>
  <c r="D500" i="2"/>
  <c r="D99" i="2"/>
  <c r="D733" i="2"/>
  <c r="D268" i="2"/>
  <c r="D717" i="2"/>
  <c r="D895" i="2"/>
  <c r="D47" i="2"/>
  <c r="D353" i="2"/>
  <c r="D460" i="2"/>
  <c r="D793" i="2"/>
  <c r="D124" i="2"/>
  <c r="D917" i="2"/>
  <c r="D241" i="2"/>
  <c r="D836" i="2"/>
  <c r="D543" i="2"/>
  <c r="D195" i="2"/>
  <c r="D802" i="2"/>
  <c r="D364" i="2"/>
  <c r="D801" i="2"/>
  <c r="D979" i="2"/>
  <c r="D303" i="2"/>
  <c r="D88" i="2"/>
  <c r="D968" i="2"/>
  <c r="D882" i="2"/>
  <c r="D797" i="2"/>
  <c r="D684" i="2"/>
  <c r="D569" i="2"/>
  <c r="D449" i="2"/>
  <c r="D279" i="2"/>
  <c r="D55" i="2"/>
  <c r="D918" i="2"/>
  <c r="D806" i="2"/>
  <c r="D660" i="2"/>
  <c r="D483" i="2"/>
  <c r="D168" i="2"/>
  <c r="D919" i="2"/>
  <c r="D757" i="2"/>
  <c r="D491" i="2"/>
  <c r="D43" i="2"/>
  <c r="D710" i="2"/>
  <c r="D478" i="2"/>
  <c r="D278" i="2"/>
  <c r="D456" i="2"/>
  <c r="D343" i="2"/>
  <c r="D172" i="2"/>
  <c r="D1009" i="2"/>
  <c r="D924" i="2"/>
  <c r="D838" i="2"/>
  <c r="D739" i="2"/>
  <c r="D625" i="2"/>
  <c r="D497" i="2"/>
  <c r="D275" i="2"/>
  <c r="D999" i="2"/>
  <c r="D887" i="2"/>
  <c r="D763" i="2"/>
  <c r="D587" i="2"/>
  <c r="D293" i="2"/>
  <c r="D265" i="2"/>
  <c r="D714" i="2"/>
  <c r="D426" i="2"/>
  <c r="D126" i="2"/>
  <c r="D454" i="2"/>
  <c r="D118" i="2"/>
  <c r="D461" i="2"/>
  <c r="D296" i="2"/>
  <c r="D61" i="2"/>
  <c r="D947" i="2"/>
  <c r="D863" i="2"/>
  <c r="D768" i="2"/>
  <c r="D640" i="2"/>
  <c r="D459" i="2"/>
  <c r="D213" i="2"/>
  <c r="D271" i="2"/>
  <c r="D794" i="2"/>
  <c r="D598" i="2"/>
  <c r="D390" i="2"/>
  <c r="D186" i="2"/>
  <c r="D592" i="2"/>
  <c r="D448" i="2"/>
  <c r="D251" i="2"/>
  <c r="D53" i="2"/>
  <c r="D185" i="2"/>
  <c r="D774" i="2"/>
  <c r="D622" i="2"/>
  <c r="D474" i="2"/>
  <c r="D318" i="2"/>
  <c r="D158" i="2"/>
  <c r="D419" i="2"/>
  <c r="D285" i="2"/>
  <c r="D115" i="2"/>
  <c r="D987" i="2"/>
  <c r="D923" i="2"/>
  <c r="D859" i="2"/>
  <c r="D795" i="2"/>
  <c r="D709" i="2"/>
  <c r="D624" i="2"/>
  <c r="D523" i="2"/>
  <c r="D411" i="2"/>
  <c r="D267" i="2"/>
  <c r="D107" i="2"/>
  <c r="D292" i="2"/>
  <c r="D143" i="2"/>
  <c r="D778" i="2"/>
  <c r="D666" i="2"/>
  <c r="D554" i="2"/>
  <c r="D438" i="2"/>
  <c r="D326" i="2"/>
  <c r="D214" i="2"/>
  <c r="D571" i="2"/>
  <c r="D485" i="2"/>
  <c r="D400" i="2"/>
  <c r="D288" i="2"/>
  <c r="D171" i="2"/>
  <c r="D59" i="2"/>
  <c r="D281" i="2"/>
  <c r="D164" i="2"/>
  <c r="D52" i="2"/>
  <c r="D742" i="2"/>
  <c r="D654" i="2"/>
  <c r="D570" i="2"/>
  <c r="D486" i="2"/>
  <c r="D398" i="2"/>
  <c r="D314" i="2"/>
  <c r="D230" i="2"/>
  <c r="D122" i="2"/>
  <c r="D154" i="2"/>
  <c r="D368" i="2"/>
  <c r="D283" i="2"/>
  <c r="D197" i="2"/>
  <c r="D112" i="2"/>
  <c r="D27" i="2"/>
  <c r="D276" i="2"/>
  <c r="D191" i="2"/>
  <c r="D105" i="2"/>
  <c r="D20" i="2"/>
  <c r="D738" i="2"/>
  <c r="D674" i="2"/>
  <c r="D610" i="2"/>
  <c r="D546" i="2"/>
  <c r="D482" i="2"/>
  <c r="D418" i="2"/>
  <c r="D354" i="2"/>
  <c r="D290" i="2"/>
  <c r="D226" i="2"/>
  <c r="D162" i="2"/>
  <c r="D86" i="2"/>
  <c r="D70" i="2"/>
  <c r="D98" i="2"/>
  <c r="D34" i="2"/>
  <c r="D62" i="2"/>
  <c r="D670" i="2"/>
  <c r="D128" i="2"/>
  <c r="D661" i="2"/>
  <c r="D899" i="2"/>
  <c r="D253" i="2"/>
  <c r="D589" i="2"/>
  <c r="D788" i="2"/>
  <c r="D940" i="2"/>
  <c r="D183" i="2"/>
  <c r="D435" i="2"/>
  <c r="D591" i="2"/>
  <c r="D748" i="2"/>
  <c r="D872" i="2"/>
  <c r="D984" i="2"/>
  <c r="D184" i="2"/>
  <c r="D351" i="2"/>
  <c r="D465" i="2"/>
  <c r="D579" i="2"/>
  <c r="D692" i="2"/>
  <c r="D804" i="2"/>
  <c r="D889" i="2"/>
  <c r="D534" i="2"/>
  <c r="D235" i="2"/>
  <c r="D784" i="2"/>
  <c r="D147" i="2"/>
  <c r="D611" i="2"/>
  <c r="D854" i="2"/>
  <c r="D119" i="2"/>
  <c r="D463" i="2"/>
  <c r="D663" i="2"/>
  <c r="D850" i="2"/>
  <c r="D1000" i="2"/>
  <c r="D259" i="2"/>
  <c r="D444" i="2"/>
  <c r="D593" i="2"/>
  <c r="D743" i="2"/>
  <c r="D873" i="2"/>
  <c r="D980" i="2"/>
  <c r="D417" i="2"/>
  <c r="D853" i="2"/>
  <c r="D495" i="2"/>
  <c r="D396" i="2"/>
  <c r="D837" i="2"/>
  <c r="D345" i="2"/>
  <c r="D821" i="2"/>
  <c r="D780" i="2"/>
  <c r="D558" i="2"/>
  <c r="D245" i="2"/>
  <c r="D815" i="2"/>
  <c r="D189" i="2"/>
  <c r="D632" i="2"/>
  <c r="D876" i="2"/>
  <c r="D140" i="2"/>
  <c r="D471" i="2"/>
  <c r="D676" i="2"/>
  <c r="D856" i="2"/>
  <c r="D1005" i="2"/>
  <c r="D280" i="2"/>
  <c r="D451" i="2"/>
  <c r="D600" i="2"/>
  <c r="D756" i="2"/>
  <c r="D878" i="2"/>
  <c r="D985" i="2"/>
  <c r="D445" i="2"/>
  <c r="D439" i="2"/>
  <c r="D545" i="2"/>
  <c r="D858" i="2"/>
  <c r="D209" i="2"/>
  <c r="D981" i="2"/>
  <c r="D388" i="2"/>
  <c r="D862" i="2"/>
  <c r="D585" i="2"/>
  <c r="D248" i="2"/>
  <c r="D834" i="2"/>
  <c r="D441" i="2"/>
  <c r="D849" i="2"/>
  <c r="D93" i="2"/>
  <c r="D181" i="2"/>
  <c r="D273" i="2"/>
  <c r="D800" i="2"/>
  <c r="D92" i="2"/>
  <c r="D537" i="2"/>
  <c r="D409" i="2"/>
  <c r="D701" i="2"/>
  <c r="D969" i="2"/>
  <c r="D728" i="2"/>
  <c r="D423" i="2"/>
  <c r="D978" i="2"/>
  <c r="D641" i="2"/>
  <c r="D65" i="2"/>
  <c r="D575" i="2"/>
  <c r="D747" i="2"/>
  <c r="D751" i="2"/>
  <c r="D949" i="2"/>
  <c r="D263" i="2"/>
  <c r="D652" i="2"/>
  <c r="D805" i="2"/>
  <c r="D810" i="2"/>
  <c r="D996" i="2"/>
  <c r="D771" i="2"/>
  <c r="D472" i="2"/>
  <c r="D35" i="2"/>
  <c r="D697" i="2"/>
  <c r="D193" i="2"/>
  <c r="D668" i="2"/>
  <c r="D604" i="2"/>
  <c r="D648" i="2"/>
  <c r="D429" i="2"/>
  <c r="D974" i="2"/>
  <c r="D609" i="2"/>
  <c r="D135" i="2"/>
  <c r="D467" i="2"/>
  <c r="D937" i="2"/>
  <c r="D679" i="2"/>
  <c r="D372" i="2"/>
  <c r="D936" i="2"/>
  <c r="D577" i="2"/>
  <c r="D972" i="2"/>
  <c r="D476" i="2"/>
  <c r="D613" i="2"/>
  <c r="D665" i="2"/>
  <c r="D601" i="2"/>
  <c r="D623" i="2"/>
  <c r="D431" i="2"/>
  <c r="D113" i="2"/>
  <c r="D814" i="2"/>
  <c r="D515" i="2"/>
  <c r="D141" i="2"/>
  <c r="D761" i="2"/>
  <c r="D311" i="2"/>
  <c r="D753" i="2"/>
  <c r="D931" i="2"/>
  <c r="D116" i="2"/>
  <c r="D846" i="2"/>
  <c r="D636" i="2"/>
  <c r="D408" i="2"/>
  <c r="D67" i="2"/>
  <c r="D813" i="2"/>
  <c r="D520" i="2"/>
  <c r="D23" i="2"/>
  <c r="D689" i="2"/>
  <c r="D1007" i="2"/>
  <c r="D432" i="2"/>
  <c r="D366" i="2"/>
  <c r="D94" i="2"/>
  <c r="D82" i="2"/>
  <c r="D102" i="2"/>
  <c r="D130" i="2"/>
  <c r="D210" i="2"/>
  <c r="D306" i="2"/>
  <c r="D386" i="2"/>
  <c r="D466" i="2"/>
  <c r="D562" i="2"/>
  <c r="D642" i="2"/>
  <c r="D722" i="2"/>
  <c r="D41" i="2"/>
  <c r="D148" i="2"/>
  <c r="D255" i="2"/>
  <c r="D48" i="2"/>
  <c r="D155" i="2"/>
  <c r="D261" i="2"/>
  <c r="D389" i="2"/>
  <c r="D198" i="2"/>
  <c r="D206" i="2"/>
  <c r="D334" i="2"/>
  <c r="D442" i="2"/>
  <c r="D550" i="2"/>
  <c r="D678" i="2"/>
  <c r="D782" i="2"/>
  <c r="D137" i="2"/>
  <c r="D308" i="2"/>
  <c r="D117" i="2"/>
  <c r="D256" i="2"/>
  <c r="D421" i="2"/>
  <c r="D528" i="2"/>
  <c r="D170" i="2"/>
  <c r="D350" i="2"/>
  <c r="D494" i="2"/>
  <c r="D638" i="2"/>
  <c r="D31" i="2"/>
  <c r="D217" i="2"/>
  <c r="D75" i="2"/>
  <c r="D299" i="2"/>
  <c r="D469" i="2"/>
  <c r="D603" i="2"/>
  <c r="D731" i="2"/>
  <c r="D827" i="2"/>
  <c r="D907" i="2"/>
  <c r="D1003" i="2"/>
  <c r="D200" i="2"/>
  <c r="D391" i="2"/>
  <c r="D202" i="2"/>
  <c r="D394" i="2"/>
  <c r="D586" i="2"/>
  <c r="D36" i="2"/>
  <c r="D287" i="2"/>
  <c r="D208" i="2"/>
  <c r="D480" i="2"/>
  <c r="D651" i="2"/>
  <c r="D342" i="2"/>
  <c r="D646" i="2"/>
  <c r="D153" i="2"/>
  <c r="D139" i="2"/>
  <c r="D512" i="2"/>
  <c r="D715" i="2"/>
  <c r="D839" i="2"/>
  <c r="D967" i="2"/>
  <c r="D179" i="2"/>
  <c r="D425" i="2"/>
  <c r="D254" i="2"/>
  <c r="D222" i="2"/>
  <c r="D346" i="2"/>
  <c r="D790" i="2"/>
  <c r="D123" i="2"/>
  <c r="D533" i="2"/>
  <c r="D803" i="2"/>
  <c r="D943" i="2"/>
  <c r="D211" i="2"/>
  <c r="D532" i="2"/>
  <c r="D681" i="2"/>
  <c r="D817" i="2"/>
  <c r="D945" i="2"/>
  <c r="D87" i="2"/>
  <c r="D300" i="2"/>
  <c r="D218" i="2"/>
  <c r="D566" i="2"/>
  <c r="D618" i="2"/>
  <c r="D165" i="2"/>
  <c r="D656" i="2"/>
  <c r="D879" i="2"/>
  <c r="D264" i="2"/>
  <c r="D583" i="2"/>
  <c r="D775" i="2"/>
  <c r="D950" i="2"/>
  <c r="D161" i="2"/>
  <c r="D413" i="2"/>
  <c r="D599" i="2"/>
  <c r="D740" i="2"/>
  <c r="D861" i="2"/>
  <c r="D989" i="2"/>
  <c r="D173" i="2"/>
  <c r="D835" i="2"/>
  <c r="D998" i="2"/>
  <c r="D952" i="2"/>
  <c r="D700" i="2"/>
  <c r="D673" i="2"/>
  <c r="D481" i="2"/>
  <c r="D772" i="2"/>
  <c r="D501" i="2"/>
  <c r="D934" i="2"/>
  <c r="D909" i="2"/>
  <c r="D649" i="2"/>
  <c r="D559" i="2"/>
  <c r="D367" i="2"/>
  <c r="D659" i="2"/>
  <c r="D57" i="2"/>
  <c r="D724" i="2"/>
  <c r="D755" i="2"/>
  <c r="D508" i="2"/>
  <c r="D71" i="2"/>
  <c r="D997" i="2"/>
  <c r="D375" i="2"/>
  <c r="D912" i="2"/>
  <c r="D905" i="2"/>
  <c r="D643" i="2"/>
  <c r="D333" i="2"/>
  <c r="D893" i="2"/>
  <c r="D527" i="2"/>
  <c r="D929" i="2"/>
  <c r="D339" i="2"/>
  <c r="D475" i="2"/>
  <c r="D885" i="2"/>
  <c r="D488" i="2"/>
  <c r="D509" i="2"/>
  <c r="D938" i="2"/>
  <c r="D1001" i="2"/>
  <c r="D785" i="2"/>
  <c r="D479" i="2"/>
  <c r="D56" i="2"/>
  <c r="D719" i="2"/>
  <c r="D204" i="2"/>
  <c r="D675" i="2"/>
  <c r="D867" i="2"/>
  <c r="D730" i="2"/>
  <c r="D825" i="2"/>
  <c r="D607" i="2"/>
  <c r="D380" i="2"/>
  <c r="D13" i="2"/>
  <c r="D783" i="2"/>
  <c r="D477" i="2"/>
  <c r="D982" i="2"/>
  <c r="D639" i="2"/>
  <c r="D951" i="2"/>
  <c r="D320" i="2"/>
  <c r="D30" i="2"/>
  <c r="D18" i="2"/>
  <c r="D22" i="2"/>
  <c r="D42" i="2"/>
  <c r="D146" i="2"/>
  <c r="D242" i="2"/>
  <c r="D322" i="2"/>
  <c r="D402" i="2"/>
  <c r="D498" i="2"/>
  <c r="D578" i="2"/>
  <c r="D658" i="2"/>
  <c r="D754" i="2"/>
  <c r="D63" i="2"/>
  <c r="D169" i="2"/>
  <c r="D297" i="2"/>
  <c r="D69" i="2"/>
  <c r="D176" i="2"/>
  <c r="D304" i="2"/>
  <c r="D110" i="2"/>
  <c r="D58" i="2"/>
  <c r="D250" i="2"/>
  <c r="D358" i="2"/>
  <c r="D462" i="2"/>
  <c r="D590" i="2"/>
  <c r="D698" i="2"/>
  <c r="D25" i="2"/>
  <c r="D196" i="2"/>
  <c r="D335" i="2"/>
  <c r="D144" i="2"/>
  <c r="D315" i="2"/>
  <c r="D443" i="2"/>
  <c r="D549" i="2"/>
  <c r="D238" i="2"/>
  <c r="D382" i="2"/>
  <c r="D522" i="2"/>
  <c r="D694" i="2"/>
  <c r="D68" i="2"/>
  <c r="D260" i="2"/>
  <c r="D149" i="2"/>
  <c r="D336" i="2"/>
  <c r="D496" i="2"/>
  <c r="D645" i="2"/>
  <c r="D752" i="2"/>
  <c r="D843" i="2"/>
  <c r="D939" i="2"/>
  <c r="D29" i="2"/>
  <c r="D243" i="2"/>
  <c r="D447" i="2"/>
  <c r="D246" i="2"/>
  <c r="D430" i="2"/>
  <c r="D662" i="2"/>
  <c r="D89" i="2"/>
  <c r="D11" i="2"/>
  <c r="D309" i="2"/>
  <c r="D517" i="2"/>
  <c r="D677" i="2"/>
  <c r="D446" i="2"/>
  <c r="D686" i="2"/>
  <c r="D207" i="2"/>
  <c r="D277" i="2"/>
  <c r="D565" i="2"/>
  <c r="D741" i="2"/>
  <c r="D883" i="2"/>
  <c r="D991" i="2"/>
  <c r="D232" i="2"/>
  <c r="D489" i="2"/>
  <c r="D310" i="2"/>
  <c r="D190" i="2"/>
  <c r="D518" i="2"/>
  <c r="D95" i="2"/>
  <c r="D192" i="2"/>
  <c r="D635" i="2"/>
  <c r="D831" i="2"/>
  <c r="D975" i="2"/>
  <c r="D355" i="2"/>
  <c r="D568" i="2"/>
  <c r="D711" i="2"/>
  <c r="D860" i="2"/>
  <c r="D966" i="2"/>
  <c r="D129" i="2"/>
  <c r="D371" i="2"/>
  <c r="D406" i="2"/>
  <c r="D330" i="2"/>
  <c r="D15" i="2"/>
  <c r="D272" i="2"/>
  <c r="D704" i="2"/>
  <c r="D959" i="2"/>
  <c r="D369" i="2"/>
  <c r="D617" i="2"/>
  <c r="D833" i="2"/>
  <c r="D977" i="2"/>
  <c r="D225" i="2"/>
  <c r="D484" i="2"/>
  <c r="D627" i="2"/>
  <c r="D769" i="2"/>
  <c r="D904" i="2"/>
  <c r="D1010" i="2"/>
  <c r="D682" i="2"/>
  <c r="D307" i="2"/>
  <c r="D499" i="2"/>
  <c r="D301" i="2"/>
  <c r="D894" i="2"/>
  <c r="D842" i="2"/>
  <c r="D901" i="2"/>
  <c r="D637" i="2"/>
  <c r="D40" i="2"/>
  <c r="D420" i="2"/>
  <c r="D237" i="2"/>
  <c r="D857" i="2"/>
  <c r="D960" i="2"/>
  <c r="D816" i="2"/>
  <c r="D381" i="2"/>
  <c r="D779" i="2"/>
  <c r="D76" i="2"/>
  <c r="D994" i="2"/>
  <c r="D735" i="2"/>
  <c r="D729" i="2"/>
  <c r="D567" i="2"/>
  <c r="D864" i="2"/>
  <c r="D156" i="2"/>
  <c r="D820" i="2"/>
  <c r="D529" i="2"/>
  <c r="D152" i="2"/>
  <c r="D776" i="2"/>
  <c r="D349" i="2"/>
  <c r="D760" i="2"/>
  <c r="D935" i="2"/>
  <c r="D201" i="2"/>
  <c r="D231" i="2"/>
  <c r="D1008" i="2"/>
  <c r="D81" i="2"/>
  <c r="D644" i="2"/>
  <c r="D926" i="2"/>
  <c r="D671" i="2"/>
  <c r="D365" i="2"/>
  <c r="D920" i="2"/>
  <c r="D563" i="2"/>
  <c r="D961" i="2"/>
  <c r="D440" i="2"/>
  <c r="D597" i="2"/>
  <c r="D932" i="2"/>
  <c r="D749" i="2"/>
  <c r="D521" i="2"/>
  <c r="D269" i="2"/>
  <c r="D930" i="2"/>
  <c r="D669" i="2"/>
  <c r="D321" i="2"/>
  <c r="D870" i="2"/>
  <c r="D468" i="2"/>
  <c r="D789" i="2"/>
  <c r="D159" i="2"/>
  <c r="D46" i="2"/>
  <c r="D50" i="2"/>
  <c r="D26" i="2"/>
  <c r="D54" i="2"/>
  <c r="D178" i="2"/>
  <c r="D258" i="2"/>
  <c r="D338" i="2"/>
  <c r="D434" i="2"/>
  <c r="D514" i="2"/>
  <c r="D594" i="2"/>
  <c r="D690" i="2"/>
  <c r="D770" i="2"/>
  <c r="D84" i="2"/>
  <c r="D212" i="2"/>
  <c r="D319" i="2"/>
  <c r="D91" i="2"/>
  <c r="D219" i="2"/>
  <c r="D325" i="2"/>
  <c r="D134" i="2"/>
  <c r="D150" i="2"/>
  <c r="D270" i="2"/>
  <c r="D378" i="2"/>
  <c r="D506" i="2"/>
  <c r="D614" i="2"/>
  <c r="D718" i="2"/>
  <c r="D79" i="2"/>
  <c r="D223" i="2"/>
  <c r="D32" i="2"/>
  <c r="D203" i="2"/>
  <c r="D341" i="2"/>
  <c r="D464" i="2"/>
  <c r="D90" i="2"/>
  <c r="D266" i="2"/>
  <c r="D410" i="2"/>
  <c r="D582" i="2"/>
  <c r="D726" i="2"/>
  <c r="D100" i="2"/>
  <c r="D329" i="2"/>
  <c r="D187" i="2"/>
  <c r="D379" i="2"/>
  <c r="D555" i="2"/>
  <c r="D667" i="2"/>
  <c r="D773" i="2"/>
  <c r="D875" i="2"/>
  <c r="D955" i="2"/>
  <c r="D72" i="2"/>
  <c r="D328" i="2"/>
  <c r="D74" i="2"/>
  <c r="D282" i="2"/>
  <c r="D510" i="2"/>
  <c r="D702" i="2"/>
  <c r="D132" i="2"/>
  <c r="D101" i="2"/>
  <c r="D357" i="2"/>
  <c r="D560" i="2"/>
  <c r="D234" i="2"/>
  <c r="D490" i="2"/>
  <c r="D746" i="2"/>
  <c r="D16" i="2"/>
  <c r="D352" i="2"/>
  <c r="D608" i="2"/>
  <c r="D799" i="2"/>
  <c r="D903" i="2"/>
  <c r="D1011" i="2"/>
  <c r="D348" i="2"/>
  <c r="D519" i="2"/>
  <c r="D374" i="2"/>
  <c r="D142" i="2"/>
  <c r="D574" i="2"/>
  <c r="D175" i="2"/>
  <c r="D384" i="2"/>
  <c r="D693" i="2"/>
  <c r="D855" i="2"/>
  <c r="D51" i="2"/>
  <c r="D404" i="2"/>
  <c r="D596" i="2"/>
  <c r="D767" i="2"/>
  <c r="D881" i="2"/>
  <c r="D988" i="2"/>
  <c r="D215" i="2"/>
  <c r="D399" i="2"/>
  <c r="D502" i="2"/>
  <c r="D602" i="2"/>
  <c r="D121" i="2"/>
  <c r="D395" i="2"/>
  <c r="D807" i="2"/>
  <c r="D995" i="2"/>
  <c r="D433" i="2"/>
  <c r="D696" i="2"/>
  <c r="D865" i="2"/>
  <c r="D1004" i="2"/>
  <c r="D332" i="2"/>
  <c r="D513" i="2"/>
  <c r="D655" i="2"/>
  <c r="D818" i="2"/>
  <c r="D925" i="2"/>
  <c r="D45" i="2"/>
  <c r="D363" i="2"/>
  <c r="D511" i="2"/>
  <c r="D605" i="2"/>
  <c r="D393" i="2"/>
  <c r="D948" i="2"/>
  <c r="D316" i="2"/>
  <c r="D49" i="2"/>
  <c r="D954" i="2"/>
  <c r="D397" i="2"/>
  <c r="D535" i="2"/>
  <c r="D344" i="2"/>
  <c r="D916" i="2"/>
  <c r="D928" i="2"/>
  <c r="D944" i="2"/>
  <c r="D723" i="2"/>
  <c r="D911" i="2"/>
  <c r="D289" i="2"/>
  <c r="D109" i="2"/>
  <c r="D809" i="2"/>
  <c r="D874" i="2"/>
  <c r="D708" i="2"/>
  <c r="D103" i="2"/>
  <c r="D1006" i="2"/>
  <c r="D792" i="2"/>
  <c r="D487" i="2"/>
  <c r="D77" i="2"/>
  <c r="D727" i="2"/>
  <c r="D236" i="2"/>
  <c r="D703" i="2"/>
  <c r="D871" i="2"/>
  <c r="D758" i="2"/>
  <c r="D992" i="2"/>
  <c r="D922" i="2"/>
  <c r="D869" i="2"/>
  <c r="D531" i="2"/>
  <c r="D900" i="2"/>
  <c r="D628" i="2"/>
  <c r="D323" i="2"/>
  <c r="D888" i="2"/>
  <c r="D505" i="2"/>
  <c r="D913" i="2"/>
  <c r="D317" i="2"/>
  <c r="D427" i="2"/>
  <c r="D910" i="2"/>
  <c r="D721" i="2"/>
  <c r="D493" i="2"/>
  <c r="D227" i="2"/>
  <c r="D898" i="2"/>
  <c r="D633" i="2"/>
  <c r="D247" i="2"/>
  <c r="D828" i="2"/>
  <c r="D376" i="2"/>
  <c r="D736" i="2"/>
  <c r="D766" i="2"/>
  <c r="C15" i="1"/>
  <c r="D15" i="1" s="1"/>
  <c r="D11" i="1"/>
  <c r="D2" i="2"/>
  <c r="B1005" i="2" l="1"/>
  <c r="B984" i="2"/>
  <c r="B962" i="2"/>
  <c r="B941" i="2"/>
  <c r="B920" i="2"/>
  <c r="B898" i="2"/>
  <c r="B874" i="2"/>
  <c r="B842" i="2"/>
  <c r="B810" i="2"/>
  <c r="B778" i="2"/>
  <c r="B736" i="2"/>
  <c r="B694" i="2"/>
  <c r="B651" i="2"/>
  <c r="B608" i="2"/>
  <c r="B566" i="2"/>
  <c r="B523" i="2"/>
  <c r="B480" i="2"/>
  <c r="B438" i="2"/>
  <c r="B395" i="2"/>
  <c r="B352" i="2"/>
  <c r="B297" i="2"/>
  <c r="B239" i="2"/>
  <c r="B182" i="2"/>
  <c r="B126" i="2"/>
  <c r="B69" i="2"/>
  <c r="B11" i="2"/>
  <c r="B993" i="2"/>
  <c r="B972" i="2"/>
  <c r="B950" i="2"/>
  <c r="B929" i="2"/>
  <c r="B908" i="2"/>
  <c r="B886" i="2"/>
  <c r="B857" i="2"/>
  <c r="B825" i="2"/>
  <c r="B793" i="2"/>
  <c r="B756" i="2"/>
  <c r="B714" i="2"/>
  <c r="B671" i="2"/>
  <c r="B628" i="2"/>
  <c r="B586" i="2"/>
  <c r="B543" i="2"/>
  <c r="B500" i="2"/>
  <c r="B458" i="2"/>
  <c r="B415" i="2"/>
  <c r="B372" i="2"/>
  <c r="B323" i="2"/>
  <c r="B266" i="2"/>
  <c r="B209" i="2"/>
  <c r="B153" i="2"/>
  <c r="B95" i="2"/>
  <c r="B38" i="2"/>
  <c r="B997" i="2"/>
  <c r="B976" i="2"/>
  <c r="B954" i="2"/>
  <c r="B933" i="2"/>
  <c r="B912" i="2"/>
  <c r="B890" i="2"/>
  <c r="B862" i="2"/>
  <c r="B830" i="2"/>
  <c r="B798" i="2"/>
  <c r="B763" i="2"/>
  <c r="B720" i="2"/>
  <c r="B678" i="2"/>
  <c r="B635" i="2"/>
  <c r="B592" i="2"/>
  <c r="B550" i="2"/>
  <c r="B507" i="2"/>
  <c r="B464" i="2"/>
  <c r="B422" i="2"/>
  <c r="B379" i="2"/>
  <c r="B331" i="2"/>
  <c r="B275" i="2"/>
  <c r="B218" i="2"/>
  <c r="B161" i="2"/>
  <c r="B105" i="2"/>
  <c r="B47" i="2"/>
  <c r="B1001" i="2"/>
  <c r="B980" i="2"/>
  <c r="B958" i="2"/>
  <c r="B937" i="2"/>
  <c r="B916" i="2"/>
  <c r="B894" i="2"/>
  <c r="B869" i="2"/>
  <c r="B837" i="2"/>
  <c r="B805" i="2"/>
  <c r="B772" i="2"/>
  <c r="B730" i="2"/>
  <c r="B687" i="2"/>
  <c r="B644" i="2"/>
  <c r="B602" i="2"/>
  <c r="B559" i="2"/>
  <c r="B516" i="2"/>
  <c r="B474" i="2"/>
  <c r="B431" i="2"/>
  <c r="B388" i="2"/>
  <c r="B345" i="2"/>
  <c r="B287" i="2"/>
  <c r="B230" i="2"/>
  <c r="B174" i="2"/>
  <c r="B117" i="2"/>
  <c r="B59" i="2"/>
  <c r="B880" i="2"/>
  <c r="B864" i="2"/>
  <c r="B848" i="2"/>
  <c r="B832" i="2"/>
  <c r="B816" i="2"/>
  <c r="B800" i="2"/>
  <c r="B784" i="2"/>
  <c r="B766" i="2"/>
  <c r="B744" i="2"/>
  <c r="B723" i="2"/>
  <c r="B702" i="2"/>
  <c r="B680" i="2"/>
  <c r="B659" i="2"/>
  <c r="B638" i="2"/>
  <c r="B616" i="2"/>
  <c r="B595" i="2"/>
  <c r="B574" i="2"/>
  <c r="B552" i="2"/>
  <c r="B531" i="2"/>
  <c r="B510" i="2"/>
  <c r="B488" i="2"/>
  <c r="B467" i="2"/>
  <c r="B1000" i="2"/>
  <c r="B978" i="2"/>
  <c r="B957" i="2"/>
  <c r="B936" i="2"/>
  <c r="B914" i="2"/>
  <c r="B893" i="2"/>
  <c r="B866" i="2"/>
  <c r="B834" i="2"/>
  <c r="B802" i="2"/>
  <c r="B768" i="2"/>
  <c r="B726" i="2"/>
  <c r="B683" i="2"/>
  <c r="B640" i="2"/>
  <c r="B598" i="2"/>
  <c r="B555" i="2"/>
  <c r="B512" i="2"/>
  <c r="B470" i="2"/>
  <c r="B994" i="2"/>
  <c r="B973" i="2"/>
  <c r="B952" i="2"/>
  <c r="B930" i="2"/>
  <c r="B909" i="2"/>
  <c r="B888" i="2"/>
  <c r="B858" i="2"/>
  <c r="B826" i="2"/>
  <c r="B794" i="2"/>
  <c r="B758" i="2"/>
  <c r="B715" i="2"/>
  <c r="B672" i="2"/>
  <c r="B630" i="2"/>
  <c r="B587" i="2"/>
  <c r="B544" i="2"/>
  <c r="B502" i="2"/>
  <c r="B459" i="2"/>
  <c r="B1010" i="2"/>
  <c r="B989" i="2"/>
  <c r="B968" i="2"/>
  <c r="B946" i="2"/>
  <c r="B925" i="2"/>
  <c r="B904" i="2"/>
  <c r="B882" i="2"/>
  <c r="B850" i="2"/>
  <c r="B818" i="2"/>
  <c r="B786" i="2"/>
  <c r="B747" i="2"/>
  <c r="B704" i="2"/>
  <c r="B662" i="2"/>
  <c r="B619" i="2"/>
  <c r="B576" i="2"/>
  <c r="B534" i="2"/>
  <c r="B491" i="2"/>
  <c r="B448" i="2"/>
  <c r="B446" i="2"/>
  <c r="B424" i="2"/>
  <c r="B403" i="2"/>
  <c r="B382" i="2"/>
  <c r="B360" i="2"/>
  <c r="B335" i="2"/>
  <c r="B307" i="2"/>
  <c r="B278" i="2"/>
  <c r="B250" i="2"/>
  <c r="B222" i="2"/>
  <c r="B193" i="2"/>
  <c r="B165" i="2"/>
  <c r="B137" i="2"/>
  <c r="B107" i="2"/>
  <c r="B79" i="2"/>
  <c r="B51" i="2"/>
  <c r="B22" i="2"/>
  <c r="B1003" i="2"/>
  <c r="B987" i="2"/>
  <c r="B971" i="2"/>
  <c r="B955" i="2"/>
  <c r="B939" i="2"/>
  <c r="B923" i="2"/>
  <c r="B907" i="2"/>
  <c r="B891" i="2"/>
  <c r="B875" i="2"/>
  <c r="B859" i="2"/>
  <c r="B843" i="2"/>
  <c r="B827" i="2"/>
  <c r="B811" i="2"/>
  <c r="B795" i="2"/>
  <c r="B779" i="2"/>
  <c r="B759" i="2"/>
  <c r="B738" i="2"/>
  <c r="B716" i="2"/>
  <c r="B695" i="2"/>
  <c r="B674" i="2"/>
  <c r="B652" i="2"/>
  <c r="B631" i="2"/>
  <c r="B610" i="2"/>
  <c r="B588" i="2"/>
  <c r="B567" i="2"/>
  <c r="B546" i="2"/>
  <c r="B524" i="2"/>
  <c r="B503" i="2"/>
  <c r="B482" i="2"/>
  <c r="B460" i="2"/>
  <c r="B439" i="2"/>
  <c r="B418" i="2"/>
  <c r="B396" i="2"/>
  <c r="B375" i="2"/>
  <c r="B354" i="2"/>
  <c r="B326" i="2"/>
  <c r="B298" i="2"/>
  <c r="B270" i="2"/>
  <c r="B241" i="2"/>
  <c r="B213" i="2"/>
  <c r="B185" i="2"/>
  <c r="B155" i="2"/>
  <c r="B127" i="2"/>
  <c r="B99" i="2"/>
  <c r="B70" i="2"/>
  <c r="B42" i="2"/>
  <c r="B14" i="2"/>
  <c r="B761" i="2"/>
  <c r="B745" i="2"/>
  <c r="B729" i="2"/>
  <c r="B713" i="2"/>
  <c r="B697" i="2"/>
  <c r="B681" i="2"/>
  <c r="B665" i="2"/>
  <c r="B649" i="2"/>
  <c r="B633" i="2"/>
  <c r="B617" i="2"/>
  <c r="B601" i="2"/>
  <c r="B585" i="2"/>
  <c r="B569" i="2"/>
  <c r="B553" i="2"/>
  <c r="B537" i="2"/>
  <c r="B521" i="2"/>
  <c r="B505" i="2"/>
  <c r="B489" i="2"/>
  <c r="B473" i="2"/>
  <c r="B457" i="2"/>
  <c r="B441" i="2"/>
  <c r="B425" i="2"/>
  <c r="B409" i="2"/>
  <c r="B393" i="2"/>
  <c r="B377" i="2"/>
  <c r="B361" i="2"/>
  <c r="B343" i="2"/>
  <c r="B322" i="2"/>
  <c r="B301" i="2"/>
  <c r="B279" i="2"/>
  <c r="B258" i="2"/>
  <c r="B237" i="2"/>
  <c r="B215" i="2"/>
  <c r="B194" i="2"/>
  <c r="B173" i="2"/>
  <c r="B151" i="2"/>
  <c r="B130" i="2"/>
  <c r="B109" i="2"/>
  <c r="B87" i="2"/>
  <c r="B66" i="2"/>
  <c r="B45" i="2"/>
  <c r="B23" i="2"/>
  <c r="B344" i="2"/>
  <c r="B328" i="2"/>
  <c r="B312" i="2"/>
  <c r="B296" i="2"/>
  <c r="B280" i="2"/>
  <c r="B264" i="2"/>
  <c r="B248" i="2"/>
  <c r="B232" i="2"/>
  <c r="B216" i="2"/>
  <c r="B200" i="2"/>
  <c r="B184" i="2"/>
  <c r="B168" i="2"/>
  <c r="B152" i="2"/>
  <c r="B136" i="2"/>
  <c r="B120" i="2"/>
  <c r="B104" i="2"/>
  <c r="B88" i="2"/>
  <c r="B72" i="2"/>
  <c r="B56" i="2"/>
  <c r="B40" i="2"/>
  <c r="B24" i="2"/>
  <c r="B427" i="2"/>
  <c r="B384" i="2"/>
  <c r="B339" i="2"/>
  <c r="B282" i="2"/>
  <c r="B225" i="2"/>
  <c r="B169" i="2"/>
  <c r="B111" i="2"/>
  <c r="B54" i="2"/>
  <c r="B1009" i="2"/>
  <c r="B988" i="2"/>
  <c r="B966" i="2"/>
  <c r="B945" i="2"/>
  <c r="B924" i="2"/>
  <c r="B902" i="2"/>
  <c r="B881" i="2"/>
  <c r="B849" i="2"/>
  <c r="B817" i="2"/>
  <c r="B785" i="2"/>
  <c r="B746" i="2"/>
  <c r="B703" i="2"/>
  <c r="B660" i="2"/>
  <c r="B618" i="2"/>
  <c r="B575" i="2"/>
  <c r="B532" i="2"/>
  <c r="B490" i="2"/>
  <c r="B447" i="2"/>
  <c r="B404" i="2"/>
  <c r="B362" i="2"/>
  <c r="B309" i="2"/>
  <c r="B251" i="2"/>
  <c r="B195" i="2"/>
  <c r="B138" i="2"/>
  <c r="B81" i="2"/>
  <c r="B25" i="2"/>
  <c r="B992" i="2"/>
  <c r="B970" i="2"/>
  <c r="B949" i="2"/>
  <c r="B928" i="2"/>
  <c r="B906" i="2"/>
  <c r="B885" i="2"/>
  <c r="B854" i="2"/>
  <c r="B822" i="2"/>
  <c r="B790" i="2"/>
  <c r="B752" i="2"/>
  <c r="B710" i="2"/>
  <c r="B667" i="2"/>
  <c r="B624" i="2"/>
  <c r="B582" i="2"/>
  <c r="B539" i="2"/>
  <c r="B496" i="2"/>
  <c r="B454" i="2"/>
  <c r="B411" i="2"/>
  <c r="B368" i="2"/>
  <c r="B318" i="2"/>
  <c r="B261" i="2"/>
  <c r="B203" i="2"/>
  <c r="B147" i="2"/>
  <c r="B90" i="2"/>
  <c r="B33" i="2"/>
  <c r="B996" i="2"/>
  <c r="B974" i="2"/>
  <c r="B953" i="2"/>
  <c r="B932" i="2"/>
  <c r="B910" i="2"/>
  <c r="B889" i="2"/>
  <c r="B861" i="2"/>
  <c r="B829" i="2"/>
  <c r="B797" i="2"/>
  <c r="B762" i="2"/>
  <c r="B719" i="2"/>
  <c r="B676" i="2"/>
  <c r="B634" i="2"/>
  <c r="B591" i="2"/>
  <c r="B548" i="2"/>
  <c r="B506" i="2"/>
  <c r="B463" i="2"/>
  <c r="B420" i="2"/>
  <c r="B378" i="2"/>
  <c r="B330" i="2"/>
  <c r="B273" i="2"/>
  <c r="B217" i="2"/>
  <c r="B159" i="2"/>
  <c r="B102" i="2"/>
  <c r="B46" i="2"/>
  <c r="B876" i="2"/>
  <c r="B860" i="2"/>
  <c r="B844" i="2"/>
  <c r="B828" i="2"/>
  <c r="B812" i="2"/>
  <c r="B796" i="2"/>
  <c r="B780" i="2"/>
  <c r="B760" i="2"/>
  <c r="B739" i="2"/>
  <c r="B718" i="2"/>
  <c r="B696" i="2"/>
  <c r="B675" i="2"/>
  <c r="B654" i="2"/>
  <c r="B632" i="2"/>
  <c r="B611" i="2"/>
  <c r="B590" i="2"/>
  <c r="B568" i="2"/>
  <c r="B547" i="2"/>
  <c r="B526" i="2"/>
  <c r="B504" i="2"/>
  <c r="B483" i="2"/>
  <c r="B462" i="2"/>
  <c r="B440" i="2"/>
  <c r="B419" i="2"/>
  <c r="B398" i="2"/>
  <c r="B376" i="2"/>
  <c r="B355" i="2"/>
  <c r="B329" i="2"/>
  <c r="B299" i="2"/>
  <c r="B271" i="2"/>
  <c r="B243" i="2"/>
  <c r="B214" i="2"/>
  <c r="B186" i="2"/>
  <c r="B158" i="2"/>
  <c r="B129" i="2"/>
  <c r="B101" i="2"/>
  <c r="B73" i="2"/>
  <c r="B43" i="2"/>
  <c r="B15" i="2"/>
  <c r="B999" i="2"/>
  <c r="B983" i="2"/>
  <c r="B967" i="2"/>
  <c r="B951" i="2"/>
  <c r="B935" i="2"/>
  <c r="B919" i="2"/>
  <c r="B903" i="2"/>
  <c r="B887" i="2"/>
  <c r="B871" i="2"/>
  <c r="B855" i="2"/>
  <c r="B839" i="2"/>
  <c r="B823" i="2"/>
  <c r="B807" i="2"/>
  <c r="B791" i="2"/>
  <c r="B775" i="2"/>
  <c r="B754" i="2"/>
  <c r="B732" i="2"/>
  <c r="B711" i="2"/>
  <c r="B690" i="2"/>
  <c r="B668" i="2"/>
  <c r="B647" i="2"/>
  <c r="B626" i="2"/>
  <c r="B604" i="2"/>
  <c r="B583" i="2"/>
  <c r="B562" i="2"/>
  <c r="B540" i="2"/>
  <c r="B519" i="2"/>
  <c r="B498" i="2"/>
  <c r="B476" i="2"/>
  <c r="B455" i="2"/>
  <c r="B434" i="2"/>
  <c r="B412" i="2"/>
  <c r="B391" i="2"/>
  <c r="B370" i="2"/>
  <c r="B347" i="2"/>
  <c r="B319" i="2"/>
  <c r="B291" i="2"/>
  <c r="B262" i="2"/>
  <c r="B234" i="2"/>
  <c r="B206" i="2"/>
  <c r="B177" i="2"/>
  <c r="B149" i="2"/>
  <c r="B121" i="2"/>
  <c r="B91" i="2"/>
  <c r="B63" i="2"/>
  <c r="B35" i="2"/>
  <c r="B773" i="2"/>
  <c r="B757" i="2"/>
  <c r="B741" i="2"/>
  <c r="B725" i="2"/>
  <c r="B709" i="2"/>
  <c r="B693" i="2"/>
  <c r="B677" i="2"/>
  <c r="B661" i="2"/>
  <c r="B645" i="2"/>
  <c r="B629" i="2"/>
  <c r="B613" i="2"/>
  <c r="B597" i="2"/>
  <c r="B581" i="2"/>
  <c r="B565" i="2"/>
  <c r="B549" i="2"/>
  <c r="B533" i="2"/>
  <c r="B517" i="2"/>
  <c r="B501" i="2"/>
  <c r="B485" i="2"/>
  <c r="B469" i="2"/>
  <c r="B453" i="2"/>
  <c r="B437" i="2"/>
  <c r="B421" i="2"/>
  <c r="B405" i="2"/>
  <c r="B389" i="2"/>
  <c r="B373" i="2"/>
  <c r="B357" i="2"/>
  <c r="B338" i="2"/>
  <c r="B317" i="2"/>
  <c r="B295" i="2"/>
  <c r="B274" i="2"/>
  <c r="B253" i="2"/>
  <c r="B231" i="2"/>
  <c r="B210" i="2"/>
  <c r="B189" i="2"/>
  <c r="B167" i="2"/>
  <c r="B146" i="2"/>
  <c r="B125" i="2"/>
  <c r="B103" i="2"/>
  <c r="B82" i="2"/>
  <c r="B61" i="2"/>
  <c r="B39" i="2"/>
  <c r="B18" i="2"/>
  <c r="B340" i="2"/>
  <c r="B324" i="2"/>
  <c r="B308" i="2"/>
  <c r="B292" i="2"/>
  <c r="B276" i="2"/>
  <c r="B260" i="2"/>
  <c r="B244" i="2"/>
  <c r="B228" i="2"/>
  <c r="B212" i="2"/>
  <c r="B196" i="2"/>
  <c r="B180" i="2"/>
  <c r="B164" i="2"/>
  <c r="B148" i="2"/>
  <c r="B132" i="2"/>
  <c r="B116" i="2"/>
  <c r="B100" i="2"/>
  <c r="B84" i="2"/>
  <c r="B68" i="2"/>
  <c r="B52" i="2"/>
  <c r="B36" i="2"/>
  <c r="B20" i="2"/>
  <c r="B416" i="2"/>
  <c r="B374" i="2"/>
  <c r="B325" i="2"/>
  <c r="B267" i="2"/>
  <c r="B211" i="2"/>
  <c r="B154" i="2"/>
  <c r="B97" i="2"/>
  <c r="B41" i="2"/>
  <c r="B1004" i="2"/>
  <c r="B982" i="2"/>
  <c r="B961" i="2"/>
  <c r="B940" i="2"/>
  <c r="B918" i="2"/>
  <c r="B897" i="2"/>
  <c r="B873" i="2"/>
  <c r="B841" i="2"/>
  <c r="B809" i="2"/>
  <c r="B777" i="2"/>
  <c r="B735" i="2"/>
  <c r="B692" i="2"/>
  <c r="B650" i="2"/>
  <c r="B607" i="2"/>
  <c r="B564" i="2"/>
  <c r="B522" i="2"/>
  <c r="B479" i="2"/>
  <c r="B436" i="2"/>
  <c r="B394" i="2"/>
  <c r="B351" i="2"/>
  <c r="B294" i="2"/>
  <c r="B238" i="2"/>
  <c r="B181" i="2"/>
  <c r="B123" i="2"/>
  <c r="B67" i="2"/>
  <c r="B1008" i="2"/>
  <c r="B986" i="2"/>
  <c r="B965" i="2"/>
  <c r="B944" i="2"/>
  <c r="B922" i="2"/>
  <c r="B901" i="2"/>
  <c r="B878" i="2"/>
  <c r="B846" i="2"/>
  <c r="B814" i="2"/>
  <c r="B782" i="2"/>
  <c r="B742" i="2"/>
  <c r="B699" i="2"/>
  <c r="B656" i="2"/>
  <c r="B614" i="2"/>
  <c r="B571" i="2"/>
  <c r="B528" i="2"/>
  <c r="B486" i="2"/>
  <c r="B443" i="2"/>
  <c r="B400" i="2"/>
  <c r="B358" i="2"/>
  <c r="B303" i="2"/>
  <c r="B246" i="2"/>
  <c r="B190" i="2"/>
  <c r="B133" i="2"/>
  <c r="B75" i="2"/>
  <c r="B19" i="2"/>
  <c r="B990" i="2"/>
  <c r="B969" i="2"/>
  <c r="B948" i="2"/>
  <c r="B926" i="2"/>
  <c r="B905" i="2"/>
  <c r="B884" i="2"/>
  <c r="B853" i="2"/>
  <c r="B821" i="2"/>
  <c r="B789" i="2"/>
  <c r="B751" i="2"/>
  <c r="B708" i="2"/>
  <c r="B666" i="2"/>
  <c r="B623" i="2"/>
  <c r="B580" i="2"/>
  <c r="B538" i="2"/>
  <c r="B495" i="2"/>
  <c r="B452" i="2"/>
  <c r="B410" i="2"/>
  <c r="B367" i="2"/>
  <c r="B315" i="2"/>
  <c r="B259" i="2"/>
  <c r="B202" i="2"/>
  <c r="B145" i="2"/>
  <c r="B89" i="2"/>
  <c r="B31" i="2"/>
  <c r="B872" i="2"/>
  <c r="B856" i="2"/>
  <c r="B840" i="2"/>
  <c r="B824" i="2"/>
  <c r="B808" i="2"/>
  <c r="B792" i="2"/>
  <c r="B776" i="2"/>
  <c r="B755" i="2"/>
  <c r="B734" i="2"/>
  <c r="B712" i="2"/>
  <c r="B691" i="2"/>
  <c r="B670" i="2"/>
  <c r="B648" i="2"/>
  <c r="B627" i="2"/>
  <c r="B606" i="2"/>
  <c r="B584" i="2"/>
  <c r="B563" i="2"/>
  <c r="B542" i="2"/>
  <c r="B520" i="2"/>
  <c r="B499" i="2"/>
  <c r="B478" i="2"/>
  <c r="B456" i="2"/>
  <c r="B435" i="2"/>
  <c r="B414" i="2"/>
  <c r="B392" i="2"/>
  <c r="B371" i="2"/>
  <c r="B350" i="2"/>
  <c r="B321" i="2"/>
  <c r="B293" i="2"/>
  <c r="B265" i="2"/>
  <c r="B235" i="2"/>
  <c r="B207" i="2"/>
  <c r="B179" i="2"/>
  <c r="B150" i="2"/>
  <c r="B122" i="2"/>
  <c r="B94" i="2"/>
  <c r="B65" i="2"/>
  <c r="B37" i="2"/>
  <c r="B1011" i="2"/>
  <c r="B995" i="2"/>
  <c r="B979" i="2"/>
  <c r="B963" i="2"/>
  <c r="B947" i="2"/>
  <c r="B931" i="2"/>
  <c r="B915" i="2"/>
  <c r="B899" i="2"/>
  <c r="B883" i="2"/>
  <c r="B867" i="2"/>
  <c r="B851" i="2"/>
  <c r="B835" i="2"/>
  <c r="B819" i="2"/>
  <c r="B803" i="2"/>
  <c r="B787" i="2"/>
  <c r="B770" i="2"/>
  <c r="B748" i="2"/>
  <c r="B727" i="2"/>
  <c r="B706" i="2"/>
  <c r="B684" i="2"/>
  <c r="B663" i="2"/>
  <c r="B642" i="2"/>
  <c r="B620" i="2"/>
  <c r="B599" i="2"/>
  <c r="B578" i="2"/>
  <c r="B556" i="2"/>
  <c r="B535" i="2"/>
  <c r="B514" i="2"/>
  <c r="B492" i="2"/>
  <c r="B471" i="2"/>
  <c r="B450" i="2"/>
  <c r="B428" i="2"/>
  <c r="B407" i="2"/>
  <c r="B386" i="2"/>
  <c r="B364" i="2"/>
  <c r="B341" i="2"/>
  <c r="B313" i="2"/>
  <c r="B283" i="2"/>
  <c r="B255" i="2"/>
  <c r="B227" i="2"/>
  <c r="B198" i="2"/>
  <c r="B170" i="2"/>
  <c r="B142" i="2"/>
  <c r="B113" i="2"/>
  <c r="B85" i="2"/>
  <c r="B57" i="2"/>
  <c r="B27" i="2"/>
  <c r="B769" i="2"/>
  <c r="B753" i="2"/>
  <c r="B737" i="2"/>
  <c r="B721" i="2"/>
  <c r="B705" i="2"/>
  <c r="B689" i="2"/>
  <c r="B673" i="2"/>
  <c r="B657" i="2"/>
  <c r="B641" i="2"/>
  <c r="B625" i="2"/>
  <c r="B609" i="2"/>
  <c r="B593" i="2"/>
  <c r="B577" i="2"/>
  <c r="B561" i="2"/>
  <c r="B545" i="2"/>
  <c r="B529" i="2"/>
  <c r="B513" i="2"/>
  <c r="B497" i="2"/>
  <c r="B481" i="2"/>
  <c r="B465" i="2"/>
  <c r="B449" i="2"/>
  <c r="B433" i="2"/>
  <c r="B417" i="2"/>
  <c r="B401" i="2"/>
  <c r="B385" i="2"/>
  <c r="B369" i="2"/>
  <c r="B353" i="2"/>
  <c r="B333" i="2"/>
  <c r="B311" i="2"/>
  <c r="B290" i="2"/>
  <c r="B269" i="2"/>
  <c r="B247" i="2"/>
  <c r="B226" i="2"/>
  <c r="B205" i="2"/>
  <c r="B183" i="2"/>
  <c r="B162" i="2"/>
  <c r="B141" i="2"/>
  <c r="B119" i="2"/>
  <c r="B98" i="2"/>
  <c r="B77" i="2"/>
  <c r="B55" i="2"/>
  <c r="B34" i="2"/>
  <c r="B13" i="2"/>
  <c r="B336" i="2"/>
  <c r="B320" i="2"/>
  <c r="B304" i="2"/>
  <c r="B288" i="2"/>
  <c r="B272" i="2"/>
  <c r="B256" i="2"/>
  <c r="B240" i="2"/>
  <c r="B224" i="2"/>
  <c r="B208" i="2"/>
  <c r="B192" i="2"/>
  <c r="B176" i="2"/>
  <c r="B160" i="2"/>
  <c r="B144" i="2"/>
  <c r="B128" i="2"/>
  <c r="B112" i="2"/>
  <c r="B96" i="2"/>
  <c r="B80" i="2"/>
  <c r="B64" i="2"/>
  <c r="B48" i="2"/>
  <c r="B32" i="2"/>
  <c r="B16" i="2"/>
  <c r="B406" i="2"/>
  <c r="B363" i="2"/>
  <c r="B310" i="2"/>
  <c r="B254" i="2"/>
  <c r="B197" i="2"/>
  <c r="B139" i="2"/>
  <c r="B83" i="2"/>
  <c r="B26" i="2"/>
  <c r="B998" i="2"/>
  <c r="B977" i="2"/>
  <c r="B956" i="2"/>
  <c r="B934" i="2"/>
  <c r="B913" i="2"/>
  <c r="B892" i="2"/>
  <c r="B865" i="2"/>
  <c r="B833" i="2"/>
  <c r="B801" i="2"/>
  <c r="B767" i="2"/>
  <c r="B724" i="2"/>
  <c r="B682" i="2"/>
  <c r="B639" i="2"/>
  <c r="B596" i="2"/>
  <c r="B554" i="2"/>
  <c r="B511" i="2"/>
  <c r="B468" i="2"/>
  <c r="B426" i="2"/>
  <c r="B383" i="2"/>
  <c r="B337" i="2"/>
  <c r="B281" i="2"/>
  <c r="B223" i="2"/>
  <c r="B166" i="2"/>
  <c r="B110" i="2"/>
  <c r="B53" i="2"/>
  <c r="B1002" i="2"/>
  <c r="B981" i="2"/>
  <c r="B960" i="2"/>
  <c r="B938" i="2"/>
  <c r="B917" i="2"/>
  <c r="B896" i="2"/>
  <c r="B870" i="2"/>
  <c r="B838" i="2"/>
  <c r="B806" i="2"/>
  <c r="B774" i="2"/>
  <c r="B731" i="2"/>
  <c r="B688" i="2"/>
  <c r="B646" i="2"/>
  <c r="B603" i="2"/>
  <c r="B560" i="2"/>
  <c r="B518" i="2"/>
  <c r="B475" i="2"/>
  <c r="B432" i="2"/>
  <c r="B390" i="2"/>
  <c r="B346" i="2"/>
  <c r="B289" i="2"/>
  <c r="B233" i="2"/>
  <c r="B175" i="2"/>
  <c r="B118" i="2"/>
  <c r="B62" i="2"/>
  <c r="B1006" i="2"/>
  <c r="B985" i="2"/>
  <c r="B964" i="2"/>
  <c r="B942" i="2"/>
  <c r="B921" i="2"/>
  <c r="B900" i="2"/>
  <c r="B877" i="2"/>
  <c r="B845" i="2"/>
  <c r="B813" i="2"/>
  <c r="B781" i="2"/>
  <c r="B740" i="2"/>
  <c r="B698" i="2"/>
  <c r="B655" i="2"/>
  <c r="B612" i="2"/>
  <c r="B570" i="2"/>
  <c r="B527" i="2"/>
  <c r="B484" i="2"/>
  <c r="B442" i="2"/>
  <c r="B399" i="2"/>
  <c r="B356" i="2"/>
  <c r="B302" i="2"/>
  <c r="B245" i="2"/>
  <c r="B187" i="2"/>
  <c r="B131" i="2"/>
  <c r="B74" i="2"/>
  <c r="B17" i="2"/>
  <c r="B868" i="2"/>
  <c r="B852" i="2"/>
  <c r="B836" i="2"/>
  <c r="B820" i="2"/>
  <c r="B804" i="2"/>
  <c r="B788" i="2"/>
  <c r="B771" i="2"/>
  <c r="B750" i="2"/>
  <c r="B728" i="2"/>
  <c r="B707" i="2"/>
  <c r="B686" i="2"/>
  <c r="B664" i="2"/>
  <c r="B643" i="2"/>
  <c r="B622" i="2"/>
  <c r="B600" i="2"/>
  <c r="B579" i="2"/>
  <c r="B558" i="2"/>
  <c r="B536" i="2"/>
  <c r="B515" i="2"/>
  <c r="B494" i="2"/>
  <c r="B472" i="2"/>
  <c r="B451" i="2"/>
  <c r="B430" i="2"/>
  <c r="B408" i="2"/>
  <c r="B387" i="2"/>
  <c r="B366" i="2"/>
  <c r="B342" i="2"/>
  <c r="B314" i="2"/>
  <c r="B286" i="2"/>
  <c r="B257" i="2"/>
  <c r="B229" i="2"/>
  <c r="B201" i="2"/>
  <c r="B171" i="2"/>
  <c r="B143" i="2"/>
  <c r="B115" i="2"/>
  <c r="B86" i="2"/>
  <c r="B58" i="2"/>
  <c r="B30" i="2"/>
  <c r="B1007" i="2"/>
  <c r="B991" i="2"/>
  <c r="B975" i="2"/>
  <c r="B959" i="2"/>
  <c r="B943" i="2"/>
  <c r="B927" i="2"/>
  <c r="B911" i="2"/>
  <c r="B895" i="2"/>
  <c r="B879" i="2"/>
  <c r="B863" i="2"/>
  <c r="B847" i="2"/>
  <c r="B831" i="2"/>
  <c r="B815" i="2"/>
  <c r="B799" i="2"/>
  <c r="B783" i="2"/>
  <c r="B764" i="2"/>
  <c r="B743" i="2"/>
  <c r="B722" i="2"/>
  <c r="B700" i="2"/>
  <c r="B679" i="2"/>
  <c r="B658" i="2"/>
  <c r="B636" i="2"/>
  <c r="B615" i="2"/>
  <c r="B594" i="2"/>
  <c r="B572" i="2"/>
  <c r="B551" i="2"/>
  <c r="B530" i="2"/>
  <c r="B508" i="2"/>
  <c r="B487" i="2"/>
  <c r="B466" i="2"/>
  <c r="B444" i="2"/>
  <c r="B423" i="2"/>
  <c r="B402" i="2"/>
  <c r="B380" i="2"/>
  <c r="B359" i="2"/>
  <c r="B334" i="2"/>
  <c r="B305" i="2"/>
  <c r="B277" i="2"/>
  <c r="B249" i="2"/>
  <c r="B219" i="2"/>
  <c r="B191" i="2"/>
  <c r="B163" i="2"/>
  <c r="B134" i="2"/>
  <c r="B106" i="2"/>
  <c r="B78" i="2"/>
  <c r="B49" i="2"/>
  <c r="B21" i="2"/>
  <c r="B765" i="2"/>
  <c r="B749" i="2"/>
  <c r="B733" i="2"/>
  <c r="B717" i="2"/>
  <c r="B701" i="2"/>
  <c r="B685" i="2"/>
  <c r="B669" i="2"/>
  <c r="B653" i="2"/>
  <c r="B637" i="2"/>
  <c r="B621" i="2"/>
  <c r="B605" i="2"/>
  <c r="B589" i="2"/>
  <c r="B573" i="2"/>
  <c r="B557" i="2"/>
  <c r="B541" i="2"/>
  <c r="B525" i="2"/>
  <c r="B509" i="2"/>
  <c r="B493" i="2"/>
  <c r="B477" i="2"/>
  <c r="B461" i="2"/>
  <c r="B445" i="2"/>
  <c r="B429" i="2"/>
  <c r="B413" i="2"/>
  <c r="B397" i="2"/>
  <c r="B381" i="2"/>
  <c r="B365" i="2"/>
  <c r="B349" i="2"/>
  <c r="B327" i="2"/>
  <c r="B306" i="2"/>
  <c r="B285" i="2"/>
  <c r="B263" i="2"/>
  <c r="B242" i="2"/>
  <c r="B221" i="2"/>
  <c r="B199" i="2"/>
  <c r="B178" i="2"/>
  <c r="B157" i="2"/>
  <c r="B135" i="2"/>
  <c r="B114" i="2"/>
  <c r="B93" i="2"/>
  <c r="B71" i="2"/>
  <c r="B50" i="2"/>
  <c r="B29" i="2"/>
  <c r="B348" i="2"/>
  <c r="B332" i="2"/>
  <c r="B316" i="2"/>
  <c r="B300" i="2"/>
  <c r="B284" i="2"/>
  <c r="B268" i="2"/>
  <c r="B252" i="2"/>
  <c r="B236" i="2"/>
  <c r="B220" i="2"/>
  <c r="B204" i="2"/>
  <c r="B188" i="2"/>
  <c r="B172" i="2"/>
  <c r="B156" i="2"/>
  <c r="B140" i="2"/>
  <c r="B124" i="2"/>
  <c r="B108" i="2"/>
  <c r="B92" i="2"/>
  <c r="B76" i="2"/>
  <c r="B60" i="2"/>
  <c r="B44" i="2"/>
  <c r="B28" i="2"/>
  <c r="B12" i="2"/>
  <c r="J3" i="2" l="1"/>
  <c r="D14" i="1" s="1"/>
  <c r="D3" i="2"/>
  <c r="D8" i="1" s="1"/>
  <c r="H11" i="1" s="1"/>
  <c r="C140" i="2" l="1"/>
  <c r="C71" i="2"/>
  <c r="C397" i="2"/>
  <c r="C653" i="2"/>
  <c r="C249" i="2"/>
  <c r="C128" i="2"/>
  <c r="C55" i="2"/>
  <c r="C385" i="2"/>
  <c r="C641" i="2"/>
  <c r="C227" i="2"/>
  <c r="C52" i="2"/>
  <c r="C308" i="2"/>
  <c r="C295" i="2"/>
  <c r="C565" i="2"/>
  <c r="C91" i="2"/>
  <c r="C498" i="2"/>
  <c r="C601" i="2"/>
  <c r="C695" i="2"/>
  <c r="C971" i="2"/>
  <c r="C382" i="2"/>
  <c r="C723" i="2"/>
  <c r="C92" i="2"/>
  <c r="C348" i="2"/>
  <c r="C349" i="2"/>
  <c r="C605" i="2"/>
  <c r="C163" i="2"/>
  <c r="C80" i="2"/>
  <c r="C336" i="2"/>
  <c r="C333" i="2"/>
  <c r="C593" i="2"/>
  <c r="C142" i="2"/>
  <c r="C535" i="2"/>
  <c r="C260" i="2"/>
  <c r="C231" i="2"/>
  <c r="C517" i="2"/>
  <c r="C773" i="2"/>
  <c r="C434" i="2"/>
  <c r="C409" i="2"/>
  <c r="C631" i="2"/>
  <c r="C923" i="2"/>
  <c r="C307" i="2"/>
  <c r="C659" i="2"/>
  <c r="C44" i="2"/>
  <c r="C300" i="2"/>
  <c r="C285" i="2"/>
  <c r="C557" i="2"/>
  <c r="C78" i="2"/>
  <c r="C32" i="2"/>
  <c r="C288" i="2"/>
  <c r="C269" i="2"/>
  <c r="C545" i="2"/>
  <c r="C57" i="2"/>
  <c r="C471" i="2"/>
  <c r="C212" i="2"/>
  <c r="C167" i="2"/>
  <c r="C469" i="2"/>
  <c r="C725" i="2"/>
  <c r="C204" i="2"/>
  <c r="C157" i="2"/>
  <c r="C461" i="2"/>
  <c r="C717" i="2"/>
  <c r="C359" i="2"/>
  <c r="C192" i="2"/>
  <c r="C141" i="2"/>
  <c r="C449" i="2"/>
  <c r="C705" i="2"/>
  <c r="C341" i="2"/>
  <c r="C116" i="2"/>
  <c r="C39" i="2"/>
  <c r="C373" i="2"/>
  <c r="C629" i="2"/>
  <c r="C206" i="2"/>
  <c r="C88" i="2"/>
  <c r="C155" i="2"/>
  <c r="C779" i="2"/>
  <c r="C51" i="2"/>
  <c r="C467" i="2"/>
  <c r="C800" i="2"/>
  <c r="C156" i="2"/>
  <c r="C93" i="2"/>
  <c r="C413" i="2"/>
  <c r="C669" i="2"/>
  <c r="C277" i="2"/>
  <c r="C144" i="2"/>
  <c r="C77" i="2"/>
  <c r="C401" i="2"/>
  <c r="C657" i="2"/>
  <c r="C255" i="2"/>
  <c r="C68" i="2"/>
  <c r="C324" i="2"/>
  <c r="C317" i="2"/>
  <c r="C581" i="2"/>
  <c r="C121" i="2"/>
  <c r="C519" i="2"/>
  <c r="C665" i="2"/>
  <c r="C716" i="2"/>
  <c r="C987" i="2"/>
  <c r="C403" i="2"/>
  <c r="C744" i="2"/>
  <c r="C108" i="2"/>
  <c r="C29" i="2"/>
  <c r="C365" i="2"/>
  <c r="C621" i="2"/>
  <c r="C191" i="2"/>
  <c r="C96" i="2"/>
  <c r="C13" i="2"/>
  <c r="C353" i="2"/>
  <c r="C609" i="2"/>
  <c r="C170" i="2"/>
  <c r="C20" i="2"/>
  <c r="C276" i="2"/>
  <c r="C253" i="2"/>
  <c r="C533" i="2"/>
  <c r="C35" i="2"/>
  <c r="C455" i="2"/>
  <c r="C473" i="2"/>
  <c r="C652" i="2"/>
  <c r="C939" i="2"/>
  <c r="C335" i="2"/>
  <c r="C680" i="2"/>
  <c r="C60" i="2"/>
  <c r="C106" i="2"/>
  <c r="C561" i="2"/>
  <c r="C189" i="2"/>
  <c r="C258" i="2"/>
  <c r="C616" i="2"/>
  <c r="C745" i="2"/>
  <c r="C743" i="2"/>
  <c r="C1007" i="2"/>
  <c r="C430" i="2"/>
  <c r="C771" i="2"/>
  <c r="C377" i="2"/>
  <c r="C620" i="2"/>
  <c r="C915" i="2"/>
  <c r="C293" i="2"/>
  <c r="C648" i="2"/>
  <c r="C487" i="2"/>
  <c r="C856" i="2"/>
  <c r="C719" i="2"/>
  <c r="C381" i="2"/>
  <c r="C34" i="2"/>
  <c r="C36" i="2"/>
  <c r="C268" i="2"/>
  <c r="C525" i="2"/>
  <c r="C444" i="2"/>
  <c r="C226" i="2"/>
  <c r="C769" i="2"/>
  <c r="C180" i="2"/>
  <c r="C437" i="2"/>
  <c r="C319" i="2"/>
  <c r="C503" i="2"/>
  <c r="C165" i="2"/>
  <c r="C40" i="2"/>
  <c r="C178" i="2"/>
  <c r="C733" i="2"/>
  <c r="C208" i="2"/>
  <c r="C465" i="2"/>
  <c r="C364" i="2"/>
  <c r="C61" i="2"/>
  <c r="C645" i="2"/>
  <c r="C152" i="2"/>
  <c r="C795" i="2"/>
  <c r="C488" i="2"/>
  <c r="C172" i="2"/>
  <c r="C429" i="2"/>
  <c r="C305" i="2"/>
  <c r="C98" i="2"/>
  <c r="C673" i="2"/>
  <c r="C84" i="2"/>
  <c r="C338" i="2"/>
  <c r="C149" i="2"/>
  <c r="C216" i="2"/>
  <c r="C567" i="2"/>
  <c r="C1003" i="2"/>
  <c r="C510" i="2"/>
  <c r="C168" i="2"/>
  <c r="C48" i="2"/>
  <c r="C492" i="2"/>
  <c r="C391" i="2"/>
  <c r="C232" i="2"/>
  <c r="C572" i="2"/>
  <c r="C943" i="2"/>
  <c r="C515" i="2"/>
  <c r="C120" i="2"/>
  <c r="C524" i="2"/>
  <c r="C979" i="2"/>
  <c r="C478" i="2"/>
  <c r="C328" i="2"/>
  <c r="C159" i="2"/>
  <c r="C124" i="2"/>
  <c r="C112" i="2"/>
  <c r="C292" i="2"/>
  <c r="C476" i="2"/>
  <c r="C360" i="2"/>
  <c r="C553" i="2"/>
  <c r="C679" i="2"/>
  <c r="C959" i="2"/>
  <c r="C366" i="2"/>
  <c r="C707" i="2"/>
  <c r="C130" i="2"/>
  <c r="C556" i="2"/>
  <c r="C867" i="2"/>
  <c r="C207" i="2"/>
  <c r="C584" i="2"/>
  <c r="C322" i="2"/>
  <c r="C632" i="2"/>
  <c r="C591" i="2"/>
  <c r="C147" i="2"/>
  <c r="C854" i="2"/>
  <c r="C791" i="2"/>
  <c r="C135" i="2"/>
  <c r="C176" i="2"/>
  <c r="C313" i="2"/>
  <c r="C613" i="2"/>
  <c r="C759" i="2"/>
  <c r="C23" i="2"/>
  <c r="C508" i="2"/>
  <c r="C847" i="2"/>
  <c r="C171" i="2"/>
  <c r="C558" i="2"/>
  <c r="C868" i="2"/>
  <c r="C761" i="2"/>
  <c r="C748" i="2"/>
  <c r="C1011" i="2"/>
  <c r="C435" i="2"/>
  <c r="C776" i="2"/>
  <c r="C967" i="2"/>
  <c r="C332" i="2"/>
  <c r="C589" i="2"/>
  <c r="C64" i="2"/>
  <c r="C311" i="2"/>
  <c r="C113" i="2"/>
  <c r="C244" i="2"/>
  <c r="C501" i="2"/>
  <c r="C412" i="2"/>
  <c r="C610" i="2"/>
  <c r="C278" i="2"/>
  <c r="C28" i="2"/>
  <c r="C263" i="2"/>
  <c r="C49" i="2"/>
  <c r="C272" i="2"/>
  <c r="C529" i="2"/>
  <c r="C450" i="2"/>
  <c r="C146" i="2"/>
  <c r="C709" i="2"/>
  <c r="C87" i="2"/>
  <c r="C859" i="2"/>
  <c r="C574" i="2"/>
  <c r="C236" i="2"/>
  <c r="C493" i="2"/>
  <c r="C402" i="2"/>
  <c r="C183" i="2"/>
  <c r="C737" i="2"/>
  <c r="C148" i="2"/>
  <c r="C405" i="2"/>
  <c r="C262" i="2"/>
  <c r="C173" i="2"/>
  <c r="C738" i="2"/>
  <c r="C107" i="2"/>
  <c r="C595" i="2"/>
  <c r="C316" i="2"/>
  <c r="C304" i="2"/>
  <c r="C228" i="2"/>
  <c r="C588" i="2"/>
  <c r="C194" i="2"/>
  <c r="C658" i="2"/>
  <c r="C115" i="2"/>
  <c r="C600" i="2"/>
  <c r="C45" i="2"/>
  <c r="C706" i="2"/>
  <c r="C65" i="2"/>
  <c r="C563" i="2"/>
  <c r="C839" i="2"/>
  <c r="C378" i="2"/>
  <c r="C50" i="2"/>
  <c r="C369" i="2"/>
  <c r="C274" i="2"/>
  <c r="C537" i="2"/>
  <c r="C702" i="2"/>
  <c r="C70" i="2"/>
  <c r="C764" i="2"/>
  <c r="C30" i="2"/>
  <c r="C451" i="2"/>
  <c r="C788" i="2"/>
  <c r="C441" i="2"/>
  <c r="C642" i="2"/>
  <c r="C931" i="2"/>
  <c r="C321" i="2"/>
  <c r="C670" i="2"/>
  <c r="C604" i="2"/>
  <c r="C876" i="2"/>
  <c r="C762" i="2"/>
  <c r="C368" i="2"/>
  <c r="C949" i="2"/>
  <c r="C73" i="2"/>
  <c r="C445" i="2"/>
  <c r="C119" i="2"/>
  <c r="C100" i="2"/>
  <c r="C177" i="2"/>
  <c r="C22" i="2"/>
  <c r="C361" i="2"/>
  <c r="C615" i="2"/>
  <c r="C911" i="2"/>
  <c r="C286" i="2"/>
  <c r="C643" i="2"/>
  <c r="C248" i="2"/>
  <c r="C418" i="2"/>
  <c r="C819" i="2"/>
  <c r="C122" i="2"/>
  <c r="C520" i="2"/>
  <c r="C840" i="2"/>
  <c r="C376" i="2"/>
  <c r="C463" i="2"/>
  <c r="C996" i="2"/>
  <c r="C752" i="2"/>
  <c r="C530" i="2"/>
  <c r="C423" i="2"/>
  <c r="C848" i="2"/>
  <c r="C494" i="2"/>
  <c r="C963" i="2"/>
  <c r="C102" i="2"/>
  <c r="C822" i="2"/>
  <c r="C812" i="2"/>
  <c r="C687" i="2"/>
  <c r="C275" i="2"/>
  <c r="C912" i="2"/>
  <c r="C586" i="2"/>
  <c r="C329" i="2"/>
  <c r="C442" i="2"/>
  <c r="C985" i="2"/>
  <c r="C731" i="2"/>
  <c r="C337" i="2"/>
  <c r="C708" i="2"/>
  <c r="C242" i="2"/>
  <c r="C256" i="2"/>
  <c r="C428" i="2"/>
  <c r="C693" i="2"/>
  <c r="C843" i="2"/>
  <c r="C220" i="2"/>
  <c r="C380" i="2"/>
  <c r="C721" i="2"/>
  <c r="C389" i="2"/>
  <c r="C270" i="2"/>
  <c r="C816" i="2"/>
  <c r="C685" i="2"/>
  <c r="C417" i="2"/>
  <c r="C340" i="2"/>
  <c r="C370" i="2"/>
  <c r="C811" i="2"/>
  <c r="C766" i="2"/>
  <c r="C290" i="2"/>
  <c r="C891" i="2"/>
  <c r="C815" i="2"/>
  <c r="C686" i="2"/>
  <c r="C787" i="2"/>
  <c r="C734" i="2"/>
  <c r="C548" i="2"/>
  <c r="C625" i="2"/>
  <c r="C674" i="2"/>
  <c r="C466" i="2"/>
  <c r="C143" i="2"/>
  <c r="C852" i="2"/>
  <c r="C727" i="2"/>
  <c r="C414" i="2"/>
  <c r="C903" i="2"/>
  <c r="C889" i="2"/>
  <c r="C136" i="2"/>
  <c r="C701" i="2"/>
  <c r="C18" i="2"/>
  <c r="C446" i="2"/>
  <c r="C700" i="2"/>
  <c r="C387" i="2"/>
  <c r="C215" i="2"/>
  <c r="C883" i="2"/>
  <c r="C606" i="2"/>
  <c r="C718" i="2"/>
  <c r="C797" i="2"/>
  <c r="C582" i="2"/>
  <c r="C855" i="2"/>
  <c r="C421" i="2"/>
  <c r="C86" i="2"/>
  <c r="C371" i="2"/>
  <c r="C90" i="2"/>
  <c r="C398" i="2"/>
  <c r="C837" i="2"/>
  <c r="C635" i="2"/>
  <c r="C415" i="2"/>
  <c r="C675" i="2"/>
  <c r="C781" i="2"/>
  <c r="C560" i="2"/>
  <c r="C511" i="2"/>
  <c r="C922" i="2"/>
  <c r="C929" i="2"/>
  <c r="C608" i="2"/>
  <c r="C780" i="2"/>
  <c r="C54" i="2"/>
  <c r="C407" i="2"/>
  <c r="C551" i="2"/>
  <c r="C56" i="2"/>
  <c r="C456" i="2"/>
  <c r="C932" i="2"/>
  <c r="C393" i="2"/>
  <c r="C174" i="2"/>
  <c r="C869" i="2"/>
  <c r="C507" i="2"/>
  <c r="C38" i="2"/>
  <c r="C713" i="2"/>
  <c r="C760" i="2"/>
  <c r="C655" i="2"/>
  <c r="C233" i="2"/>
  <c r="C896" i="2"/>
  <c r="C554" i="2"/>
  <c r="C486" i="2"/>
  <c r="C857" i="2"/>
  <c r="C480" i="2"/>
  <c r="C1005" i="2"/>
  <c r="C902" i="2"/>
  <c r="C611" i="2"/>
  <c r="C294" i="2"/>
  <c r="C998" i="2"/>
  <c r="C291" i="2"/>
  <c r="C927" i="2"/>
  <c r="C482" i="2"/>
  <c r="C72" i="2"/>
  <c r="C318" i="2"/>
  <c r="C983" i="2"/>
  <c r="C431" i="2"/>
  <c r="C980" i="2"/>
  <c r="C720" i="2"/>
  <c r="C323" i="2"/>
  <c r="C807" i="2"/>
  <c r="C131" i="2"/>
  <c r="C845" i="2"/>
  <c r="C475" i="2"/>
  <c r="C1002" i="2"/>
  <c r="C129" i="2"/>
  <c r="C138" i="2"/>
  <c r="C972" i="2"/>
  <c r="C694" i="2"/>
  <c r="C666" i="2"/>
  <c r="C339" i="2"/>
  <c r="C751" i="2"/>
  <c r="C682" i="2"/>
  <c r="C765" i="2"/>
  <c r="C796" i="2"/>
  <c r="C218" i="2"/>
  <c r="C399" i="2"/>
  <c r="C538" i="2"/>
  <c r="C123" i="2"/>
  <c r="C479" i="2"/>
  <c r="C491" i="2"/>
  <c r="C1010" i="2"/>
  <c r="C924" i="2"/>
  <c r="C696" i="2"/>
  <c r="C309" i="2"/>
  <c r="C1004" i="2"/>
  <c r="C758" i="2"/>
  <c r="C893" i="2"/>
  <c r="C299" i="2"/>
  <c r="C871" i="2"/>
  <c r="C243" i="2"/>
  <c r="C89" i="2"/>
  <c r="C575" i="2"/>
  <c r="C497" i="2"/>
  <c r="C676" i="2"/>
  <c r="C422" i="2"/>
  <c r="C570" i="2"/>
  <c r="C75" i="2"/>
  <c r="C785" i="2"/>
  <c r="C564" i="2"/>
  <c r="C534" i="2"/>
  <c r="C14" i="2"/>
  <c r="C966" i="2"/>
  <c r="C31" i="2"/>
  <c r="C404" i="2"/>
  <c r="C41" i="2"/>
  <c r="C794" i="2"/>
  <c r="C991" i="2"/>
  <c r="C251" i="2"/>
  <c r="C619" i="2"/>
  <c r="C355" i="2"/>
  <c r="C544" i="2"/>
  <c r="C722" i="2"/>
  <c r="C626" i="2"/>
  <c r="C153" i="2"/>
  <c r="C346" i="2"/>
  <c r="C908" i="2"/>
  <c r="C887" i="2"/>
  <c r="C956" i="2"/>
  <c r="C747" i="2"/>
  <c r="C19" i="2"/>
  <c r="C512" i="2"/>
  <c r="C905" i="2"/>
  <c r="C735" i="2"/>
  <c r="C325" i="2"/>
  <c r="C930" i="2"/>
  <c r="C127" i="2"/>
  <c r="C181" i="2"/>
  <c r="C640" i="2"/>
  <c r="C374" i="2"/>
  <c r="C327" i="2"/>
  <c r="C320" i="2"/>
  <c r="C514" i="2"/>
  <c r="C757" i="2"/>
  <c r="C907" i="2"/>
  <c r="C284" i="2"/>
  <c r="C16" i="2"/>
  <c r="C27" i="2"/>
  <c r="C453" i="2"/>
  <c r="C546" i="2"/>
  <c r="C104" i="2"/>
  <c r="C749" i="2"/>
  <c r="C481" i="2"/>
  <c r="C82" i="2"/>
  <c r="C540" i="2"/>
  <c r="C875" i="2"/>
  <c r="C832" i="2"/>
  <c r="C85" i="2"/>
  <c r="C250" i="2"/>
  <c r="C879" i="2"/>
  <c r="C836" i="2"/>
  <c r="C851" i="2"/>
  <c r="C808" i="2"/>
  <c r="C861" i="2"/>
  <c r="C198" i="2"/>
  <c r="C955" i="2"/>
  <c r="C594" i="2"/>
  <c r="C257" i="2"/>
  <c r="C184" i="2"/>
  <c r="C803" i="2"/>
  <c r="C499" i="2"/>
  <c r="C271" i="2"/>
  <c r="C974" i="2"/>
  <c r="C241" i="2"/>
  <c r="C334" i="2"/>
  <c r="C357" i="2"/>
  <c r="C784" i="2"/>
  <c r="C783" i="2"/>
  <c r="C472" i="2"/>
  <c r="C505" i="2"/>
  <c r="C947" i="2"/>
  <c r="C691" i="2"/>
  <c r="C46" i="2"/>
  <c r="C910" i="2"/>
  <c r="C885" i="2"/>
  <c r="C186" i="2"/>
  <c r="C460" i="2"/>
  <c r="C820" i="2"/>
  <c r="C712" i="2"/>
  <c r="C496" i="2"/>
  <c r="C117" i="2"/>
  <c r="C937" i="2"/>
  <c r="C798" i="2"/>
  <c r="C457" i="2"/>
  <c r="C17" i="2"/>
  <c r="C900" i="2"/>
  <c r="C870" i="2"/>
  <c r="C439" i="2"/>
  <c r="C362" i="2"/>
  <c r="C11" i="2"/>
  <c r="C778" i="2"/>
  <c r="C246" i="2"/>
  <c r="C598" i="2"/>
  <c r="C677" i="2"/>
  <c r="C863" i="2"/>
  <c r="C99" i="2"/>
  <c r="C792" i="2"/>
  <c r="C261" i="2"/>
  <c r="C919" i="2"/>
  <c r="C388" i="2"/>
  <c r="C958" i="2"/>
  <c r="C678" i="2"/>
  <c r="C266" i="2"/>
  <c r="C732" i="2"/>
  <c r="C74" i="2"/>
  <c r="C813" i="2"/>
  <c r="C432" i="2"/>
  <c r="C981" i="2"/>
  <c r="C823" i="2"/>
  <c r="C1008" i="2"/>
  <c r="C950" i="2"/>
  <c r="C651" i="2"/>
  <c r="C315" i="2"/>
  <c r="C225" i="2"/>
  <c r="C580" i="2"/>
  <c r="C639" i="2"/>
  <c r="C509" i="2"/>
  <c r="C137" i="2"/>
  <c r="C314" i="2"/>
  <c r="C835" i="2"/>
  <c r="C462" i="2"/>
  <c r="C667" i="2"/>
  <c r="C654" i="2"/>
  <c r="C602" i="2"/>
  <c r="C161" i="2"/>
  <c r="C862" i="2"/>
  <c r="C500" i="2"/>
  <c r="C101" i="2"/>
  <c r="C356" i="2"/>
  <c r="C942" i="2"/>
  <c r="C646" i="2"/>
  <c r="C223" i="2"/>
  <c r="C367" i="2"/>
  <c r="C532" i="2"/>
  <c r="C126" i="2"/>
  <c r="C842" i="2"/>
  <c r="C901" i="2"/>
  <c r="C834" i="2"/>
  <c r="C358" i="2"/>
  <c r="C833" i="2"/>
  <c r="C531" i="2"/>
  <c r="C790" i="2"/>
  <c r="C890" i="2"/>
  <c r="C964" i="2"/>
  <c r="C618" i="2"/>
  <c r="C936" i="2"/>
  <c r="C865" i="2"/>
  <c r="C662" i="2"/>
  <c r="C495" i="2"/>
  <c r="C282" i="2"/>
  <c r="C623" i="2"/>
  <c r="C650" i="2"/>
  <c r="C211" i="2"/>
  <c r="C888" i="2"/>
  <c r="C280" i="2"/>
  <c r="C474" i="2"/>
  <c r="C877" i="2"/>
  <c r="C767" i="2"/>
  <c r="C881" i="2"/>
  <c r="C982" i="2"/>
  <c r="C681" i="2"/>
  <c r="C992" i="2"/>
  <c r="C976" i="2"/>
  <c r="C118" i="2"/>
  <c r="C793" i="2"/>
  <c r="C1000" i="2"/>
  <c r="C892" i="2"/>
  <c r="C704" i="2"/>
  <c r="C821" i="2"/>
  <c r="C384" i="2"/>
  <c r="C789" i="2"/>
  <c r="C692" i="2"/>
  <c r="C267" i="2"/>
  <c r="C909" i="2"/>
  <c r="C763" i="2"/>
  <c r="C926" i="2"/>
  <c r="C989" i="2"/>
  <c r="C742" i="2"/>
  <c r="C952" i="2"/>
  <c r="C301" i="2"/>
  <c r="C287" i="2"/>
  <c r="C562" i="2"/>
  <c r="C938" i="2"/>
  <c r="C566" i="2"/>
  <c r="C884" i="2"/>
  <c r="C197" i="2"/>
  <c r="C882" i="2"/>
  <c r="C238" i="2"/>
  <c r="C914" i="2"/>
  <c r="C571" i="2"/>
  <c r="C873" i="2"/>
  <c r="C502" i="2"/>
  <c r="C436" i="2"/>
  <c r="C518" i="2"/>
  <c r="C448" i="2"/>
  <c r="C452" i="2"/>
  <c r="C858" i="2"/>
  <c r="C12" i="2"/>
  <c r="C134" i="2"/>
  <c r="C210" i="2"/>
  <c r="C638" i="2"/>
  <c r="C247" i="2"/>
  <c r="C347" i="2"/>
  <c r="C199" i="2"/>
  <c r="C386" i="2"/>
  <c r="C375" i="2"/>
  <c r="C573" i="2"/>
  <c r="C396" i="2"/>
  <c r="C213" i="2"/>
  <c r="C547" i="2"/>
  <c r="C63" i="2"/>
  <c r="C895" i="2"/>
  <c r="C326" i="2"/>
  <c r="C824" i="2"/>
  <c r="C710" i="2"/>
  <c r="C689" i="2"/>
  <c r="C185" i="2"/>
  <c r="C804" i="2"/>
  <c r="C350" i="2"/>
  <c r="C634" i="2"/>
  <c r="C66" i="2"/>
  <c r="C799" i="2"/>
  <c r="C829" i="2"/>
  <c r="C516" i="2"/>
  <c r="C209" i="2"/>
  <c r="C612" i="2"/>
  <c r="C110" i="2"/>
  <c r="C825" i="2"/>
  <c r="C984" i="2"/>
  <c r="C240" i="2"/>
  <c r="C579" i="2"/>
  <c r="C330" i="2"/>
  <c r="C860" i="2"/>
  <c r="C331" i="2"/>
  <c r="C628" i="2"/>
  <c r="C484" i="2"/>
  <c r="C774" i="2"/>
  <c r="C853" i="2"/>
  <c r="C297" i="2"/>
  <c r="C607" i="2"/>
  <c r="C846" i="2"/>
  <c r="C164" i="2"/>
  <c r="C312" i="2"/>
  <c r="C953" i="2"/>
  <c r="C230" i="2"/>
  <c r="C550" i="2"/>
  <c r="C354" i="2"/>
  <c r="C698" i="2"/>
  <c r="C917" i="2"/>
  <c r="C656" i="2"/>
  <c r="C523" i="2"/>
  <c r="C945" i="2"/>
  <c r="C394" i="2"/>
  <c r="C899" i="2"/>
  <c r="C214" i="2"/>
  <c r="C874" i="2"/>
  <c r="C310" i="2"/>
  <c r="C660" i="2"/>
  <c r="C878" i="2"/>
  <c r="C587" i="2"/>
  <c r="C454" i="2"/>
  <c r="C736" i="2"/>
  <c r="C990" i="2"/>
  <c r="C265" i="2"/>
  <c r="C590" i="2"/>
  <c r="C962" i="2"/>
  <c r="C363" i="2"/>
  <c r="C746" i="2"/>
  <c r="C965" i="2"/>
  <c r="C630" i="2"/>
  <c r="C53" i="2"/>
  <c r="C169" i="2"/>
  <c r="C103" i="2"/>
  <c r="C592" i="2"/>
  <c r="C814" i="2"/>
  <c r="C724" i="2"/>
  <c r="C440" i="2"/>
  <c r="C259" i="2"/>
  <c r="C97" i="2"/>
  <c r="C957" i="2"/>
  <c r="C443" i="2"/>
  <c r="C933" i="2"/>
  <c r="C95" i="2"/>
  <c r="C596" i="2"/>
  <c r="C754" i="2"/>
  <c r="C26" i="2"/>
  <c r="C281" i="2"/>
  <c r="C925" i="2"/>
  <c r="C918" i="2"/>
  <c r="C372" i="2"/>
  <c r="C111" i="2"/>
  <c r="C468" i="2"/>
  <c r="C946" i="2"/>
  <c r="C940" i="2"/>
  <c r="C977" i="2"/>
  <c r="C33" i="2"/>
  <c r="C988" i="2"/>
  <c r="C1009" i="2"/>
  <c r="C826" i="2"/>
  <c r="C897" i="2"/>
  <c r="C21" i="2"/>
  <c r="C125" i="2"/>
  <c r="C552" i="2"/>
  <c r="C162" i="2"/>
  <c r="C234" i="2"/>
  <c r="C114" i="2"/>
  <c r="C283" i="2"/>
  <c r="C729" i="2"/>
  <c r="C306" i="2"/>
  <c r="C489" i="2"/>
  <c r="C633" i="2"/>
  <c r="C158" i="2"/>
  <c r="C831" i="2"/>
  <c r="C697" i="2"/>
  <c r="C755" i="2"/>
  <c r="C539" i="2"/>
  <c r="C433" i="2"/>
  <c r="C617" i="2"/>
  <c r="C728" i="2"/>
  <c r="C235" i="2"/>
  <c r="C273" i="2"/>
  <c r="C970" i="2"/>
  <c r="C775" i="2"/>
  <c r="C997" i="2"/>
  <c r="C960" i="2"/>
  <c r="C898" i="2"/>
  <c r="C201" i="2"/>
  <c r="C568" i="2"/>
  <c r="C458" i="2"/>
  <c r="C603" i="2"/>
  <c r="C69" i="2"/>
  <c r="C133" i="2"/>
  <c r="C664" i="2"/>
  <c r="C880" i="2"/>
  <c r="C527" i="2"/>
  <c r="C948" i="2"/>
  <c r="C703" i="2"/>
  <c r="C408" i="2"/>
  <c r="C182" i="2"/>
  <c r="C782" i="2"/>
  <c r="C416" i="2"/>
  <c r="C978" i="2"/>
  <c r="C151" i="2"/>
  <c r="C139" i="2"/>
  <c r="C400" i="2"/>
  <c r="C187" i="2"/>
  <c r="C802" i="2"/>
  <c r="C264" i="2"/>
  <c r="C968" i="2"/>
  <c r="C961" i="2"/>
  <c r="C513" i="2"/>
  <c r="C344" i="2"/>
  <c r="C477" i="2"/>
  <c r="C132" i="2"/>
  <c r="C79" i="2"/>
  <c r="C160" i="2"/>
  <c r="C597" i="2"/>
  <c r="C222" i="2"/>
  <c r="C485" i="2"/>
  <c r="C229" i="2"/>
  <c r="C179" i="2"/>
  <c r="C637" i="2"/>
  <c r="C296" i="2"/>
  <c r="C536" i="2"/>
  <c r="C995" i="2"/>
  <c r="C217" i="2"/>
  <c r="C483" i="2"/>
  <c r="C24" i="2"/>
  <c r="C975" i="2"/>
  <c r="C578" i="2"/>
  <c r="C585" i="2"/>
  <c r="C203" i="2"/>
  <c r="C252" i="2"/>
  <c r="C569" i="2"/>
  <c r="C25" i="2"/>
  <c r="C47" i="2"/>
  <c r="C647" i="2"/>
  <c r="C175" i="2"/>
  <c r="C844" i="2"/>
  <c r="C239" i="2"/>
  <c r="C351" i="2"/>
  <c r="C827" i="2"/>
  <c r="C770" i="2"/>
  <c r="C624" i="2"/>
  <c r="C559" i="2"/>
  <c r="C830" i="2"/>
  <c r="C999" i="2"/>
  <c r="C921" i="2"/>
  <c r="C166" i="2"/>
  <c r="C447" i="2"/>
  <c r="C810" i="2"/>
  <c r="C726" i="2"/>
  <c r="C801" i="2"/>
  <c r="C425" i="2"/>
  <c r="C150" i="2"/>
  <c r="C928" i="2"/>
  <c r="C772" i="2"/>
  <c r="C954" i="2"/>
  <c r="C504" i="2"/>
  <c r="C62" i="2"/>
  <c r="C426" i="2"/>
  <c r="C756" i="2"/>
  <c r="C941" i="2"/>
  <c r="C583" i="2"/>
  <c r="C934" i="2"/>
  <c r="C739" i="2"/>
  <c r="C688" i="2"/>
  <c r="C202" i="2"/>
  <c r="C818" i="2"/>
  <c r="C768" i="2"/>
  <c r="C809" i="2"/>
  <c r="C973" i="2"/>
  <c r="C1001" i="2"/>
  <c r="C254" i="2"/>
  <c r="C715" i="2"/>
  <c r="C59" i="2"/>
  <c r="C838" i="2"/>
  <c r="C410" i="2"/>
  <c r="C850" i="2"/>
  <c r="C866" i="2"/>
  <c r="C841" i="2"/>
  <c r="C994" i="2"/>
  <c r="C969" i="2"/>
  <c r="C777" i="2"/>
  <c r="C627" i="2"/>
  <c r="C864" i="2"/>
  <c r="C15" i="2"/>
  <c r="C406" i="2"/>
  <c r="C817" i="2"/>
  <c r="C81" i="2"/>
  <c r="C672" i="2"/>
  <c r="C993" i="2"/>
  <c r="C195" i="2"/>
  <c r="C76" i="2"/>
  <c r="C577" i="2"/>
  <c r="C343" i="2"/>
  <c r="C541" i="2"/>
  <c r="C196" i="2"/>
  <c r="C193" i="2"/>
  <c r="C224" i="2"/>
  <c r="C661" i="2"/>
  <c r="C424" i="2"/>
  <c r="C741" i="2"/>
  <c r="C342" i="2"/>
  <c r="C392" i="2"/>
  <c r="C219" i="2"/>
  <c r="C279" i="2"/>
  <c r="C622" i="2"/>
  <c r="C94" i="2"/>
  <c r="C420" i="2"/>
  <c r="C188" i="2"/>
  <c r="C42" i="2"/>
  <c r="C58" i="2"/>
  <c r="C663" i="2"/>
  <c r="C690" i="2"/>
  <c r="C411" i="2"/>
  <c r="C753" i="2"/>
  <c r="C684" i="2"/>
  <c r="C711" i="2"/>
  <c r="C464" i="2"/>
  <c r="C935" i="2"/>
  <c r="C390" i="2"/>
  <c r="C303" i="2"/>
  <c r="C438" i="2"/>
  <c r="C849" i="2"/>
  <c r="C109" i="2"/>
  <c r="C37" i="2"/>
  <c r="C906" i="2"/>
  <c r="C730" i="2"/>
  <c r="C419" i="2"/>
  <c r="C1006" i="2"/>
  <c r="C383" i="2"/>
  <c r="C714" i="2"/>
  <c r="C920" i="2"/>
  <c r="C237" i="2"/>
  <c r="C913" i="2"/>
  <c r="C636" i="2"/>
  <c r="C542" i="2"/>
  <c r="C649" i="2"/>
  <c r="C894" i="2"/>
  <c r="C828" i="2"/>
  <c r="C289" i="2"/>
  <c r="C886" i="2"/>
  <c r="C872" i="2"/>
  <c r="C644" i="2"/>
  <c r="C528" i="2"/>
  <c r="C521" i="2"/>
  <c r="C427" i="2"/>
  <c r="C786" i="2"/>
  <c r="C805" i="2"/>
  <c r="C699" i="2"/>
  <c r="C668" i="2"/>
  <c r="C555" i="2"/>
  <c r="C154" i="2"/>
  <c r="C740" i="2"/>
  <c r="C576" i="2"/>
  <c r="C490" i="2"/>
  <c r="C470" i="2"/>
  <c r="C549" i="2"/>
  <c r="C298" i="2"/>
  <c r="C345" i="2"/>
  <c r="C245" i="2"/>
  <c r="C671" i="2"/>
  <c r="C221" i="2"/>
  <c r="C43" i="2"/>
  <c r="C105" i="2"/>
  <c r="C302" i="2"/>
  <c r="C145" i="2"/>
  <c r="C614" i="2"/>
  <c r="C205" i="2"/>
  <c r="C506" i="2"/>
  <c r="C379" i="2"/>
  <c r="C200" i="2"/>
  <c r="C806" i="2"/>
  <c r="C352" i="2"/>
  <c r="C944" i="2"/>
  <c r="C543" i="2"/>
  <c r="C83" i="2"/>
  <c r="C190" i="2"/>
  <c r="C599" i="2"/>
  <c r="C526" i="2"/>
  <c r="C750" i="2"/>
  <c r="C395" i="2"/>
  <c r="C986" i="2"/>
  <c r="C459" i="2"/>
  <c r="C522" i="2"/>
  <c r="C916" i="2"/>
  <c r="C67" i="2"/>
  <c r="C951" i="2"/>
  <c r="C683" i="2"/>
  <c r="C904" i="2"/>
  <c r="I2" i="2"/>
  <c r="D13" i="1" s="1"/>
  <c r="D12" i="1"/>
  <c r="H543" i="2"/>
  <c r="H832" i="2"/>
  <c r="H704" i="2"/>
  <c r="H185" i="2"/>
  <c r="H104" i="2"/>
  <c r="H33" i="2"/>
  <c r="H15" i="2"/>
  <c r="H501" i="2"/>
  <c r="H777" i="2"/>
  <c r="H145" i="2"/>
  <c r="H599" i="2"/>
  <c r="H55" i="2"/>
  <c r="H838" i="2"/>
  <c r="H472" i="2"/>
  <c r="H21" i="2"/>
  <c r="H12" i="2"/>
  <c r="H550" i="2"/>
  <c r="H866" i="2"/>
  <c r="H987" i="2"/>
  <c r="H473" i="2"/>
  <c r="H703" i="2"/>
  <c r="H46" i="2"/>
  <c r="H562" i="2"/>
  <c r="H292" i="2"/>
  <c r="H666" i="2"/>
  <c r="H205" i="2"/>
  <c r="H622" i="2"/>
  <c r="H124" i="2"/>
  <c r="H544" i="2"/>
  <c r="H651" i="2"/>
  <c r="H1001" i="2"/>
  <c r="H994" i="2"/>
  <c r="H811" i="2"/>
  <c r="H279" i="2"/>
  <c r="H195" i="2"/>
  <c r="H696" i="2"/>
  <c r="H319" i="2"/>
  <c r="H180" i="2"/>
  <c r="H303" i="2"/>
  <c r="H150" i="2"/>
  <c r="H577" i="2"/>
  <c r="H913" i="2"/>
  <c r="H399" i="2"/>
  <c r="H700" i="2"/>
  <c r="H157" i="2"/>
  <c r="H671" i="2"/>
  <c r="H880" i="2"/>
  <c r="H818" i="2"/>
  <c r="H270" i="2"/>
  <c r="H152" i="2"/>
  <c r="H203" i="2"/>
  <c r="H101" i="2"/>
  <c r="H549" i="2"/>
  <c r="H735" i="2"/>
  <c r="H578" i="2"/>
  <c r="H806" i="2"/>
  <c r="H765" i="2"/>
  <c r="H388" i="2"/>
  <c r="H439" i="2"/>
  <c r="H368" i="2"/>
  <c r="H297" i="2"/>
  <c r="H805" i="2"/>
  <c r="H794" i="2"/>
  <c r="H652" i="2"/>
  <c r="H109" i="2"/>
  <c r="H906" i="2"/>
  <c r="H526" i="2"/>
  <c r="H91" i="2"/>
  <c r="H52" i="2"/>
  <c r="H948" i="2"/>
  <c r="H963" i="2"/>
  <c r="H449" i="2"/>
  <c r="H639" i="2"/>
  <c r="H868" i="2"/>
  <c r="H530" i="2"/>
  <c r="H332" i="2"/>
  <c r="H323" i="2"/>
  <c r="H744" i="2"/>
  <c r="H491" i="2"/>
  <c r="H42" i="2"/>
  <c r="H24" i="2"/>
  <c r="H910" i="2"/>
  <c r="H935" i="2"/>
  <c r="H421" i="2"/>
  <c r="H181" i="2"/>
  <c r="H198" i="2"/>
  <c r="H62" i="2"/>
  <c r="H509" i="2"/>
  <c r="H723" i="2"/>
  <c r="H14" i="2"/>
  <c r="H762" i="2"/>
  <c r="H338" i="2"/>
  <c r="H909" i="2"/>
  <c r="H611" i="2"/>
  <c r="H37" i="2"/>
  <c r="H615" i="2"/>
  <c r="H662" i="2"/>
  <c r="H999" i="2"/>
  <c r="H475" i="2"/>
  <c r="H924" i="2"/>
  <c r="H340" i="2"/>
  <c r="H207" i="2"/>
  <c r="H865" i="2"/>
  <c r="H743" i="2"/>
  <c r="H586" i="2"/>
  <c r="H747" i="2"/>
  <c r="H120" i="2"/>
  <c r="H967" i="2"/>
  <c r="H809" i="2"/>
  <c r="H706" i="2"/>
  <c r="H960" i="2"/>
  <c r="H49" i="2"/>
  <c r="H821" i="2"/>
  <c r="H433" i="2"/>
  <c r="H852" i="2"/>
  <c r="H316" i="2"/>
  <c r="H559" i="2"/>
  <c r="H610" i="2"/>
  <c r="H854" i="2"/>
  <c r="H35" i="2"/>
  <c r="H905" i="2"/>
  <c r="H481" i="2"/>
  <c r="H836" i="2"/>
  <c r="H29" i="2"/>
  <c r="H396" i="2"/>
  <c r="H629" i="2"/>
  <c r="H226" i="2"/>
  <c r="H890" i="2"/>
  <c r="H510" i="2"/>
  <c r="H222" i="2"/>
  <c r="H617" i="2"/>
  <c r="H966" i="2"/>
  <c r="H506" i="2"/>
  <c r="H754" i="2"/>
  <c r="H210" i="2"/>
  <c r="H1008" i="2"/>
  <c r="H627" i="2"/>
  <c r="H227" i="2"/>
  <c r="H128" i="2"/>
  <c r="H118" i="2"/>
  <c r="H58" i="2"/>
  <c r="H525" i="2"/>
  <c r="H608" i="2"/>
  <c r="H894" i="2"/>
  <c r="H888" i="2"/>
  <c r="H716" i="2"/>
  <c r="H173" i="2"/>
  <c r="H970" i="2"/>
  <c r="H590" i="2"/>
  <c r="H177" i="2"/>
  <c r="H36" i="2"/>
  <c r="H520" i="2"/>
  <c r="H363" i="2"/>
  <c r="H895" i="2"/>
  <c r="H678" i="2"/>
  <c r="H278" i="2"/>
  <c r="H950" i="2"/>
  <c r="H474" i="2"/>
  <c r="H459" i="2"/>
  <c r="H482" i="2"/>
  <c r="H296" i="2"/>
  <c r="H624" i="2"/>
  <c r="H355" i="2"/>
  <c r="H693" i="2"/>
  <c r="H154" i="2"/>
  <c r="H708" i="2"/>
  <c r="H835" i="2"/>
  <c r="H311" i="2"/>
  <c r="H281" i="2"/>
  <c r="H728" i="2"/>
  <c r="H359" i="2"/>
  <c r="H204" i="2"/>
  <c r="H954" i="2"/>
  <c r="H574" i="2"/>
  <c r="H307" i="2"/>
  <c r="H665" i="2"/>
  <c r="H54" i="2"/>
  <c r="H634" i="2"/>
  <c r="H807" i="2"/>
  <c r="H189" i="2"/>
  <c r="H782" i="2"/>
  <c r="H625" i="2"/>
  <c r="H527" i="2"/>
  <c r="H221" i="2"/>
  <c r="H936" i="2"/>
  <c r="H521" i="2"/>
  <c r="H876" i="2"/>
  <c r="H714" i="2"/>
  <c r="H59" i="2"/>
  <c r="H850" i="2"/>
  <c r="H298" i="2"/>
  <c r="H168" i="2"/>
  <c r="H261" i="2"/>
  <c r="H129" i="2"/>
  <c r="H565" i="2"/>
  <c r="H897" i="2"/>
  <c r="H367" i="2"/>
  <c r="H684" i="2"/>
  <c r="H141" i="2"/>
  <c r="H938" i="2"/>
  <c r="H558" i="2"/>
  <c r="H134" i="2"/>
  <c r="H76" i="2"/>
  <c r="H720" i="2"/>
  <c r="H957" i="2"/>
  <c r="H79" i="2"/>
  <c r="H537" i="2"/>
  <c r="H849" i="2"/>
  <c r="H273" i="2"/>
  <c r="H647" i="2"/>
  <c r="H18" i="2"/>
  <c r="H926" i="2"/>
  <c r="H369" i="2"/>
  <c r="H788" i="2"/>
  <c r="H252" i="2"/>
  <c r="H952" i="2"/>
  <c r="H151" i="2"/>
  <c r="H568" i="2"/>
  <c r="H148" i="2"/>
  <c r="H738" i="2"/>
  <c r="H206" i="2"/>
  <c r="H513" i="2"/>
  <c r="H71" i="2"/>
  <c r="H155" i="2"/>
  <c r="H485" i="2"/>
  <c r="H637" i="2"/>
  <c r="H420" i="2"/>
  <c r="H692" i="2"/>
  <c r="H471" i="2"/>
  <c r="H774" i="2"/>
  <c r="H685" i="2"/>
  <c r="H275" i="2"/>
  <c r="H827" i="2"/>
  <c r="H447" i="2"/>
  <c r="H434" i="2"/>
  <c r="H528" i="2"/>
  <c r="H721" i="2"/>
  <c r="H781" i="2"/>
  <c r="H349" i="2"/>
  <c r="H606" i="2"/>
  <c r="H176" i="2"/>
  <c r="H143" i="2"/>
  <c r="H566" i="2"/>
  <c r="H467" i="2"/>
  <c r="H585" i="2"/>
  <c r="H591" i="2"/>
  <c r="H253" i="2"/>
  <c r="H670" i="2"/>
  <c r="H160" i="2"/>
  <c r="H115" i="2"/>
  <c r="H857" i="2"/>
  <c r="H232" i="2"/>
  <c r="H982" i="2"/>
  <c r="H53" i="2"/>
  <c r="H810" i="2"/>
  <c r="H69" i="2"/>
  <c r="H644" i="2"/>
  <c r="H630" i="2"/>
  <c r="H567" i="2"/>
  <c r="H23" i="2"/>
  <c r="H790" i="2"/>
  <c r="H440" i="2"/>
  <c r="H757" i="2"/>
  <c r="H374" i="2"/>
  <c r="H853" i="2"/>
  <c r="H899" i="2"/>
  <c r="H385" i="2"/>
  <c r="H468" i="2"/>
  <c r="H804" i="2"/>
  <c r="H444" i="2"/>
  <c r="H268" i="2"/>
  <c r="H95" i="2"/>
  <c r="H659" i="2"/>
  <c r="H403" i="2"/>
  <c r="H729" i="2"/>
  <c r="H282" i="2"/>
  <c r="H797" i="2"/>
  <c r="H871" i="2"/>
  <c r="H274" i="2"/>
  <c r="H986" i="2"/>
  <c r="H753" i="2"/>
  <c r="H845" i="2"/>
  <c r="H381" i="2"/>
  <c r="H552" i="2"/>
  <c r="H649" i="2"/>
  <c r="H763" i="2"/>
  <c r="H978" i="2"/>
  <c r="H107" i="2"/>
  <c r="H553" i="2"/>
  <c r="H881" i="2"/>
  <c r="H330" i="2"/>
  <c r="H668" i="2"/>
  <c r="H125" i="2"/>
  <c r="H922" i="2"/>
  <c r="H542" i="2"/>
  <c r="H113" i="2"/>
  <c r="H64" i="2"/>
  <c r="H964" i="2"/>
  <c r="H975" i="2"/>
  <c r="H461" i="2"/>
  <c r="H438" i="2"/>
  <c r="H772" i="2"/>
  <c r="H758" i="2"/>
  <c r="H631" i="2"/>
  <c r="H87" i="2"/>
  <c r="H885" i="2"/>
  <c r="H504" i="2"/>
  <c r="H63" i="2"/>
  <c r="H325" i="2"/>
  <c r="H350" i="2"/>
  <c r="H977" i="2"/>
  <c r="H764" i="2"/>
  <c r="H507" i="2"/>
  <c r="H51" i="2"/>
  <c r="H660" i="2"/>
  <c r="H920" i="2"/>
  <c r="H422" i="2"/>
  <c r="H768" i="2"/>
  <c r="H939" i="2"/>
  <c r="H425" i="2"/>
  <c r="H575" i="2"/>
  <c r="H844" i="2"/>
  <c r="H498" i="2"/>
  <c r="H308" i="2"/>
  <c r="H656" i="2"/>
  <c r="H371" i="2"/>
  <c r="H705" i="2"/>
  <c r="H197" i="2"/>
  <c r="H740" i="2"/>
  <c r="H847" i="2"/>
  <c r="H327" i="2"/>
  <c r="H929" i="2"/>
  <c r="H431" i="2"/>
  <c r="H1010" i="2"/>
  <c r="H460" i="2"/>
  <c r="H280" i="2"/>
  <c r="H582" i="2"/>
  <c r="H329" i="2"/>
  <c r="H677" i="2"/>
  <c r="H961" i="2"/>
  <c r="H883" i="2"/>
  <c r="H426" i="2"/>
  <c r="H423" i="2"/>
  <c r="H958" i="2"/>
  <c r="H695" i="2"/>
  <c r="H949" i="2"/>
  <c r="H149" i="2"/>
  <c r="H916" i="2"/>
  <c r="H992" i="2"/>
  <c r="H75" i="2"/>
  <c r="H187" i="2"/>
  <c r="H816" i="2"/>
  <c r="H996" i="2"/>
  <c r="H407" i="2"/>
  <c r="H127" i="2"/>
  <c r="H725" i="2"/>
  <c r="H31" i="2"/>
  <c r="H288" i="2"/>
  <c r="H430" i="2"/>
  <c r="H842" i="2"/>
  <c r="H470" i="2"/>
  <c r="H377" i="2"/>
  <c r="H796" i="2"/>
  <c r="H260" i="2"/>
  <c r="H392" i="2"/>
  <c r="H254" i="2"/>
  <c r="H863" i="2"/>
  <c r="H901" i="2"/>
  <c r="H313" i="2"/>
  <c r="H289" i="2"/>
  <c r="H573" i="2"/>
  <c r="H38" i="2"/>
  <c r="H165" i="2"/>
  <c r="H1009" i="2"/>
  <c r="H791" i="2"/>
  <c r="H123" i="2"/>
  <c r="H386" i="2"/>
  <c r="H233" i="2"/>
  <c r="H621" i="2"/>
  <c r="H946" i="2"/>
  <c r="H243" i="2"/>
  <c r="H770" i="2"/>
  <c r="H218" i="2"/>
  <c r="H404" i="2"/>
  <c r="H486" i="2"/>
  <c r="H570" i="2"/>
  <c r="H230" i="2"/>
  <c r="H411" i="2"/>
  <c r="H748" i="2"/>
  <c r="H524" i="2"/>
  <c r="H70" i="2"/>
  <c r="H437" i="2"/>
  <c r="H320" i="2"/>
  <c r="H984" i="2"/>
  <c r="H409" i="2"/>
  <c r="H228" i="2"/>
  <c r="H736" i="2"/>
  <c r="H976" i="2"/>
  <c r="H111" i="2"/>
  <c r="H238" i="2"/>
  <c r="H346" i="2"/>
  <c r="H980" i="2"/>
  <c r="H138" i="2"/>
  <c r="H691" i="2"/>
  <c r="H382" i="2"/>
  <c r="H194" i="2"/>
  <c r="H88" i="2"/>
  <c r="H400" i="2"/>
  <c r="H848" i="2"/>
  <c r="H410" i="2"/>
  <c r="H947" i="2"/>
  <c r="H715" i="2"/>
  <c r="H995" i="2"/>
  <c r="H454" i="2"/>
  <c r="H140" i="2"/>
  <c r="H601" i="2"/>
  <c r="H103" i="2"/>
  <c r="H50" i="2"/>
  <c r="H654" i="2"/>
  <c r="H351" i="2"/>
  <c r="H283" i="2"/>
  <c r="H432" i="2"/>
  <c r="H557" i="2"/>
  <c r="H937" i="2"/>
  <c r="H674" i="2"/>
  <c r="H25" i="2"/>
  <c r="H234" i="2"/>
  <c r="H133" i="2"/>
  <c r="H593" i="2"/>
  <c r="H442" i="2"/>
  <c r="H178" i="2"/>
  <c r="H435" i="2"/>
  <c r="H48" i="2"/>
  <c r="H959" i="2"/>
  <c r="H395" i="2"/>
  <c r="H834" i="2"/>
  <c r="H457" i="2"/>
  <c r="H217" i="2"/>
  <c r="H82" i="2"/>
  <c r="H499" i="2"/>
  <c r="H32" i="2"/>
  <c r="H943" i="2"/>
  <c r="H153" i="2"/>
  <c r="H339" i="2"/>
  <c r="H436" i="2"/>
  <c r="H518" i="2"/>
  <c r="H161" i="2"/>
  <c r="H362" i="2"/>
  <c r="H840" i="2"/>
  <c r="H786" i="2"/>
  <c r="H455" i="2"/>
  <c r="H789" i="2"/>
  <c r="H269" i="2"/>
  <c r="H771" i="2"/>
  <c r="H236" i="2"/>
  <c r="H531" i="2"/>
  <c r="H633" i="2"/>
  <c r="H548" i="2"/>
  <c r="H231" i="2"/>
  <c r="H734" i="2"/>
  <c r="H208" i="2"/>
  <c r="H201" i="2"/>
  <c r="H357" i="2"/>
  <c r="H663" i="2"/>
  <c r="H1002" i="2"/>
  <c r="H106" i="2"/>
  <c r="H628" i="2"/>
  <c r="H619" i="2"/>
  <c r="H136" i="2"/>
  <c r="H186" i="2"/>
  <c r="H841" i="2"/>
  <c r="H727" i="2"/>
  <c r="H896" i="2"/>
  <c r="H191" i="2"/>
  <c r="H814" i="2"/>
  <c r="H1011" i="2"/>
  <c r="H98" i="2"/>
  <c r="H505" i="2"/>
  <c r="H80" i="2"/>
  <c r="H646" i="2"/>
  <c r="H427" i="2"/>
  <c r="H603" i="2"/>
  <c r="H837" i="2"/>
  <c r="H759" i="2"/>
  <c r="H928" i="2"/>
  <c r="H121" i="2"/>
  <c r="H884" i="2"/>
  <c r="H401" i="2"/>
  <c r="H820" i="2"/>
  <c r="H284" i="2"/>
  <c r="H893" i="2"/>
  <c r="H587" i="2"/>
  <c r="H167" i="2"/>
  <c r="H886" i="2"/>
  <c r="H1004" i="2"/>
  <c r="H19" i="2"/>
  <c r="H869" i="2"/>
  <c r="H190" i="2"/>
  <c r="H126" i="2"/>
  <c r="H502" i="2"/>
  <c r="H312" i="2"/>
  <c r="H462" i="2"/>
  <c r="H211" i="2"/>
  <c r="H787" i="2"/>
  <c r="H110" i="2"/>
  <c r="H380" i="2"/>
  <c r="H314" i="2"/>
  <c r="H769" i="2"/>
  <c r="H594" i="2"/>
  <c r="H598" i="2"/>
  <c r="H780" i="2"/>
  <c r="H265" i="2"/>
  <c r="H783" i="2"/>
  <c r="H925" i="2"/>
  <c r="H214" i="2"/>
  <c r="H917" i="2"/>
  <c r="H372" i="2"/>
  <c r="H40" i="2"/>
  <c r="H607" i="2"/>
  <c r="H688" i="2"/>
  <c r="H379" i="2"/>
  <c r="H532" i="2"/>
  <c r="H315" i="2"/>
  <c r="H989" i="2"/>
  <c r="H595" i="2"/>
  <c r="H676" i="2"/>
  <c r="H712" i="2"/>
  <c r="H171" i="2"/>
  <c r="H973" i="2"/>
  <c r="H675" i="2"/>
  <c r="H112" i="2"/>
  <c r="H225" i="2"/>
  <c r="H116" i="2"/>
  <c r="H564" i="2"/>
  <c r="H545" i="2"/>
  <c r="H213" i="2"/>
  <c r="H162" i="2"/>
  <c r="H596" i="2"/>
  <c r="H66" i="2"/>
  <c r="H724" i="2"/>
  <c r="H538" i="2"/>
  <c r="H862" i="2"/>
  <c r="H945" i="2"/>
  <c r="H246" i="2"/>
  <c r="H683" i="2"/>
  <c r="H626" i="2"/>
  <c r="H990" i="2"/>
  <c r="H417" i="2"/>
  <c r="H74" i="2"/>
  <c r="H300" i="2"/>
  <c r="H616" i="2"/>
  <c r="H761" i="2"/>
  <c r="H719" i="2"/>
  <c r="H389" i="2"/>
  <c r="H872" i="2"/>
  <c r="H336" i="2"/>
  <c r="H408" i="2"/>
  <c r="H239" i="2"/>
  <c r="H819" i="2"/>
  <c r="H223" i="2"/>
  <c r="H334" i="2"/>
  <c r="H793" i="2"/>
  <c r="H904" i="2"/>
  <c r="H264" i="2"/>
  <c r="H398" i="2"/>
  <c r="H41" i="2"/>
  <c r="H803" i="2"/>
  <c r="H383" i="2"/>
  <c r="H305" i="2"/>
  <c r="H680" i="2"/>
  <c r="H829" i="2"/>
  <c r="H792" i="2"/>
  <c r="H286" i="2"/>
  <c r="H555" i="2"/>
  <c r="H760" i="2"/>
  <c r="H240" i="2"/>
  <c r="H328" i="2"/>
  <c r="H469" i="2"/>
  <c r="H584" i="2"/>
  <c r="H96" i="2"/>
  <c r="H1007" i="2"/>
  <c r="H972" i="2"/>
  <c r="H672" i="2"/>
  <c r="H45" i="2"/>
  <c r="H376" i="2"/>
  <c r="H416" i="2"/>
  <c r="H979" i="2"/>
  <c r="H682" i="2"/>
  <c r="H551" i="2"/>
  <c r="H443" i="2"/>
  <c r="H689" i="2"/>
  <c r="H698" i="2"/>
  <c r="H306" i="2"/>
  <c r="H105" i="2"/>
  <c r="H843" i="2"/>
  <c r="H490" i="2"/>
  <c r="H540" i="2"/>
  <c r="H571" i="2"/>
  <c r="H673" i="2"/>
  <c r="H655" i="2"/>
  <c r="H365" i="2"/>
  <c r="H877" i="2"/>
  <c r="H907" i="2"/>
  <c r="H600" i="2"/>
  <c r="H159" i="2"/>
  <c r="H991" i="2"/>
  <c r="H701" i="2"/>
  <c r="H919" i="2"/>
  <c r="H749" i="2"/>
  <c r="H702" i="2"/>
  <c r="H697" i="2"/>
  <c r="H861" i="2"/>
  <c r="H317" i="2"/>
  <c r="H648" i="2"/>
  <c r="H144" i="2"/>
  <c r="H86" i="2"/>
  <c r="H941" i="2"/>
  <c r="H102" i="2"/>
  <c r="H419" i="2"/>
  <c r="H414" i="2"/>
  <c r="H968" i="2"/>
  <c r="H851" i="2"/>
  <c r="H561" i="2"/>
  <c r="H779" i="2"/>
  <c r="H609" i="2"/>
  <c r="H798" i="2"/>
  <c r="H137" i="2"/>
  <c r="H902" i="2"/>
  <c r="H690" i="2"/>
  <c r="H944" i="2"/>
  <c r="H27" i="2"/>
  <c r="H900" i="2"/>
  <c r="H477" i="2"/>
  <c r="H93" i="2"/>
  <c r="H397" i="2"/>
  <c r="H974" i="2"/>
  <c r="H361" i="2"/>
  <c r="H244" i="2"/>
  <c r="H998" i="2"/>
  <c r="H825" i="2"/>
  <c r="H216" i="2"/>
  <c r="H873" i="2"/>
  <c r="H730" i="2"/>
  <c r="H534" i="2"/>
  <c r="H951" i="2"/>
  <c r="H514" i="2"/>
  <c r="H717" i="2"/>
  <c r="H923" i="2"/>
  <c r="H476" i="2"/>
  <c r="H451" i="2"/>
  <c r="H1005" i="2"/>
  <c r="H681" i="2"/>
  <c r="H295" i="2"/>
  <c r="H192" i="2"/>
  <c r="H778" i="2"/>
  <c r="H258" i="2"/>
  <c r="H100" i="2"/>
  <c r="H933" i="2"/>
  <c r="H480" i="2"/>
  <c r="H500" i="2"/>
  <c r="H983" i="2"/>
  <c r="H114" i="2"/>
  <c r="H453" i="2"/>
  <c r="H92" i="2"/>
  <c r="H908" i="2"/>
  <c r="H20" i="2"/>
  <c r="H287" i="2"/>
  <c r="H249" i="2"/>
  <c r="H193" i="2"/>
  <c r="H732" i="2"/>
  <c r="H131" i="2"/>
  <c r="H309" i="2"/>
  <c r="H212" i="2"/>
  <c r="H931" i="2"/>
  <c r="H554" i="2"/>
  <c r="H572" i="2"/>
  <c r="H209" i="2"/>
  <c r="H446" i="2"/>
  <c r="H384" i="2"/>
  <c r="H839" i="2"/>
  <c r="H479" i="2"/>
  <c r="H535" i="2"/>
  <c r="H731" i="2"/>
  <c r="H669" i="2"/>
  <c r="H495" i="2"/>
  <c r="H290" i="2"/>
  <c r="H707" i="2"/>
  <c r="H188" i="2"/>
  <c r="H864" i="2"/>
  <c r="H354" i="2"/>
  <c r="H539" i="2"/>
  <c r="H661" i="2"/>
  <c r="H623" i="2"/>
  <c r="H353" i="2"/>
  <c r="H686" i="2"/>
  <c r="H172" i="2"/>
  <c r="H745" i="2"/>
  <c r="H373" i="2"/>
  <c r="H256" i="2"/>
  <c r="H898" i="2"/>
  <c r="H343" i="2"/>
  <c r="H164" i="2"/>
  <c r="H266" i="2"/>
  <c r="H299" i="2"/>
  <c r="H965" i="2"/>
  <c r="H170" i="2"/>
  <c r="H1006" i="2"/>
  <c r="H429" i="2"/>
  <c r="H687" i="2"/>
  <c r="H503" i="2"/>
  <c r="H822" i="2"/>
  <c r="H773" i="2"/>
  <c r="H969" i="2"/>
  <c r="H465" i="2"/>
  <c r="H17" i="2"/>
  <c r="H348" i="2"/>
  <c r="H235" i="2"/>
  <c r="H139" i="2"/>
  <c r="H831" i="2"/>
  <c r="H182" i="2"/>
  <c r="H512" i="2"/>
  <c r="H322" i="2"/>
  <c r="H812" i="2"/>
  <c r="H276" i="2"/>
  <c r="H321" i="2"/>
  <c r="H310" i="2"/>
  <c r="H815" i="2"/>
  <c r="H746" i="2"/>
  <c r="H752" i="2"/>
  <c r="H452" i="2"/>
  <c r="H802" i="2"/>
  <c r="H563" i="2"/>
  <c r="H492" i="2"/>
  <c r="H448" i="2"/>
  <c r="H556" i="2"/>
  <c r="H997" i="2"/>
  <c r="H360" i="2"/>
  <c r="H169" i="2"/>
  <c r="H903" i="2"/>
  <c r="H294" i="2"/>
  <c r="H255" i="2"/>
  <c r="H175" i="2"/>
  <c r="H605" i="2"/>
  <c r="H733" i="2"/>
  <c r="H911" i="2"/>
  <c r="H72" i="2"/>
  <c r="H879" i="2"/>
  <c r="H158" i="2"/>
  <c r="H277" i="2"/>
  <c r="H135" i="2"/>
  <c r="H370" i="2"/>
  <c r="H199" i="2"/>
  <c r="H1000" i="2"/>
  <c r="H569" i="2"/>
  <c r="H378" i="2"/>
  <c r="H146" i="2"/>
  <c r="H478" i="2"/>
  <c r="H16" i="2"/>
  <c r="H927" i="2"/>
  <c r="H833" i="2"/>
  <c r="H583" i="2"/>
  <c r="H741" i="2"/>
  <c r="H642" i="2"/>
  <c r="H22" i="2"/>
  <c r="H875" i="2"/>
  <c r="H375" i="2"/>
  <c r="H932" i="2"/>
  <c r="H828" i="2"/>
  <c r="H823" i="2"/>
  <c r="H291" i="2"/>
  <c r="H174" i="2"/>
  <c r="H508" i="2"/>
  <c r="H488" i="2"/>
  <c r="H597" i="2"/>
  <c r="H352" i="2"/>
  <c r="H132" i="2"/>
  <c r="H614" i="2"/>
  <c r="H830" i="2"/>
  <c r="H878" i="2"/>
  <c r="H424" i="2"/>
  <c r="H859" i="2"/>
  <c r="H267" i="2"/>
  <c r="H912" i="2"/>
  <c r="H67" i="2"/>
  <c r="H89" i="2"/>
  <c r="H800" i="2"/>
  <c r="H259" i="2"/>
  <c r="H602" i="2"/>
  <c r="H394" i="2"/>
  <c r="H930" i="2"/>
  <c r="H915" i="2"/>
  <c r="H456" i="2"/>
  <c r="H337" i="2"/>
  <c r="H516" i="2"/>
  <c r="H580" i="2"/>
  <c r="H1003" i="2"/>
  <c r="H78" i="2"/>
  <c r="H846" i="2"/>
  <c r="H776" i="2"/>
  <c r="H638" i="2"/>
  <c r="H824" i="2"/>
  <c r="H756" i="2"/>
  <c r="H882" i="2"/>
  <c r="H184" i="2"/>
  <c r="H271" i="2"/>
  <c r="H918" i="2"/>
  <c r="H620" i="2"/>
  <c r="H870" i="2"/>
  <c r="H163" i="2"/>
  <c r="H39" i="2"/>
  <c r="H97" i="2"/>
  <c r="H737" i="2"/>
  <c r="H326" i="2"/>
  <c r="H333" i="2"/>
  <c r="H892" i="2"/>
  <c r="H237" i="2"/>
  <c r="H956" i="2"/>
  <c r="H47" i="2"/>
  <c r="H891" i="2"/>
  <c r="H251" i="2"/>
  <c r="H358" i="2"/>
  <c r="H962" i="2"/>
  <c r="H219" i="2"/>
  <c r="H200" i="2"/>
  <c r="H855" i="2"/>
  <c r="H497" i="2"/>
  <c r="H934" i="2"/>
  <c r="H921" i="2"/>
  <c r="H988" i="2"/>
  <c r="H515" i="2"/>
  <c r="H522" i="2"/>
  <c r="H83" i="2"/>
  <c r="H664" i="2"/>
  <c r="H985" i="2"/>
  <c r="H418" i="2"/>
  <c r="H202" i="2"/>
  <c r="H494" i="2"/>
  <c r="H73" i="2"/>
  <c r="H993" i="2"/>
  <c r="H694" i="2"/>
  <c r="H196" i="2"/>
  <c r="H245" i="2"/>
  <c r="H412" i="2"/>
  <c r="H613" i="2"/>
  <c r="H856" i="2"/>
  <c r="H34" i="2"/>
  <c r="H341" i="2"/>
  <c r="H30" i="2"/>
  <c r="H484" i="2"/>
  <c r="H483" i="2"/>
  <c r="H463" i="2"/>
  <c r="H755" i="2"/>
  <c r="H826" i="2"/>
  <c r="H179" i="2"/>
  <c r="H85" i="2"/>
  <c r="H971" i="2"/>
  <c r="H57" i="2"/>
  <c r="H887" i="2"/>
  <c r="H391" i="2"/>
  <c r="H867" i="2"/>
  <c r="H250" i="2"/>
  <c r="H364" i="2"/>
  <c r="H119" i="2"/>
  <c r="H241" i="2"/>
  <c r="H183" i="2"/>
  <c r="H262" i="2"/>
  <c r="H458" i="2"/>
  <c r="H130" i="2"/>
  <c r="H511" i="2"/>
  <c r="H767" i="2"/>
  <c r="H356" i="2"/>
  <c r="H588" i="2"/>
  <c r="H247" i="2"/>
  <c r="H546" i="2"/>
  <c r="H635" i="2"/>
  <c r="H142" i="2"/>
  <c r="H304" i="2"/>
  <c r="H713" i="2"/>
  <c r="H13" i="2"/>
  <c r="H464" i="2"/>
  <c r="H955" i="2"/>
  <c r="H618" i="2"/>
  <c r="H519" i="2"/>
  <c r="H699" i="2"/>
  <c r="H657" i="2"/>
  <c r="H612" i="2"/>
  <c r="H263" i="2"/>
  <c r="H406" i="2"/>
  <c r="H331" i="2"/>
  <c r="H813" i="2"/>
  <c r="H496" i="2"/>
  <c r="H750" i="2"/>
  <c r="H679" i="2"/>
  <c r="H739" i="2"/>
  <c r="H658" i="2"/>
  <c r="H784" i="2"/>
  <c r="H99" i="2"/>
  <c r="H953" i="2"/>
  <c r="H517" i="2"/>
  <c r="H808" i="2"/>
  <c r="H641" i="2"/>
  <c r="H589" i="2"/>
  <c r="H90" i="2"/>
  <c r="H224" i="2"/>
  <c r="H942" i="2"/>
  <c r="H428" i="2"/>
  <c r="H166" i="2"/>
  <c r="H147" i="2"/>
  <c r="H632" i="2"/>
  <c r="H81" i="2"/>
  <c r="H940" i="2"/>
  <c r="H366" i="2"/>
  <c r="H117" i="2"/>
  <c r="H645" i="2"/>
  <c r="H28" i="2"/>
  <c r="H285" i="2"/>
  <c r="H220" i="2"/>
  <c r="H640" i="2"/>
  <c r="H718" i="2"/>
  <c r="H242" i="2"/>
  <c r="H766" i="2"/>
  <c r="H726" i="2"/>
  <c r="H335" i="2"/>
  <c r="H795" i="2"/>
  <c r="H801" i="2"/>
  <c r="H579" i="2"/>
  <c r="H643" i="2"/>
  <c r="H393" i="2"/>
  <c r="H229" i="2"/>
  <c r="H547" i="2"/>
  <c r="H722" i="2"/>
  <c r="H445" i="2"/>
  <c r="H711" i="2"/>
  <c r="H493" i="2"/>
  <c r="H653" i="2"/>
  <c r="H710" i="2"/>
  <c r="H402" i="2"/>
  <c r="H775" i="2"/>
  <c r="H541" i="2"/>
  <c r="H60" i="2"/>
  <c r="H533" i="2"/>
  <c r="H592" i="2"/>
  <c r="H61" i="2"/>
  <c r="H523" i="2"/>
  <c r="H68" i="2"/>
  <c r="H560" i="2"/>
  <c r="H248" i="2"/>
  <c r="H302" i="2"/>
  <c r="H709" i="2"/>
  <c r="H156" i="2"/>
  <c r="H981" i="2"/>
  <c r="H604" i="2"/>
  <c r="H413" i="2"/>
  <c r="H874" i="2"/>
  <c r="H405" i="2"/>
  <c r="H44" i="2"/>
  <c r="H914" i="2"/>
  <c r="H441" i="2"/>
  <c r="H860" i="2"/>
  <c r="H324" i="2"/>
  <c r="H293" i="2"/>
  <c r="H26" i="2"/>
  <c r="H799" i="2"/>
  <c r="H489" i="2"/>
  <c r="H344" i="2"/>
  <c r="H742" i="2"/>
  <c r="H345" i="2"/>
  <c r="H751" i="2"/>
  <c r="H122" i="2"/>
  <c r="H858" i="2"/>
  <c r="H94" i="2"/>
  <c r="H415" i="2"/>
  <c r="H576" i="2"/>
  <c r="H56" i="2"/>
  <c r="H43" i="2"/>
  <c r="H650" i="2"/>
  <c r="H450" i="2"/>
  <c r="H636" i="2"/>
  <c r="H347" i="2"/>
  <c r="H529" i="2"/>
  <c r="H272" i="2"/>
  <c r="H387" i="2"/>
  <c r="H487" i="2"/>
  <c r="H215" i="2"/>
  <c r="H817" i="2"/>
  <c r="H257" i="2"/>
  <c r="H390" i="2"/>
  <c r="H536" i="2"/>
  <c r="H108" i="2"/>
  <c r="H466" i="2"/>
  <c r="H667" i="2"/>
  <c r="H785" i="2"/>
  <c r="H889" i="2"/>
  <c r="H342" i="2"/>
  <c r="H318" i="2"/>
  <c r="H77" i="2"/>
  <c r="H11" i="2"/>
  <c r="H581" i="2"/>
  <c r="H84" i="2"/>
  <c r="H301" i="2"/>
  <c r="H65" i="2"/>
</calcChain>
</file>

<file path=xl/sharedStrings.xml><?xml version="1.0" encoding="utf-8"?>
<sst xmlns="http://schemas.openxmlformats.org/spreadsheetml/2006/main" count="185" uniqueCount="121">
  <si>
    <t>Mass</t>
  </si>
  <si>
    <t>Damping</t>
  </si>
  <si>
    <t>Spring</t>
  </si>
  <si>
    <t>System Constants</t>
  </si>
  <si>
    <t>Initial Conditions</t>
  </si>
  <si>
    <t>Position</t>
  </si>
  <si>
    <t>Velocity</t>
  </si>
  <si>
    <t>Motion Type:</t>
  </si>
  <si>
    <t>Motion Types</t>
  </si>
  <si>
    <t>Simple Harmonic</t>
  </si>
  <si>
    <t>Under-Damped</t>
  </si>
  <si>
    <t>Over-Damped</t>
  </si>
  <si>
    <t>Critically Damped</t>
  </si>
  <si>
    <t>INPUT --&gt;</t>
  </si>
  <si>
    <t>Equation</t>
  </si>
  <si>
    <t>A</t>
  </si>
  <si>
    <t>ø</t>
  </si>
  <si>
    <t>α</t>
  </si>
  <si>
    <t>β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</si>
  <si>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</si>
  <si>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</si>
  <si>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</si>
  <si>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>Shift</t>
  </si>
  <si>
    <t>Condition Key Data:</t>
  </si>
  <si>
    <t>Discriminant</t>
  </si>
  <si>
    <t>Irrelevant</t>
  </si>
  <si>
    <t>Case 1: Un-Damped motion</t>
  </si>
  <si>
    <t>Condition: b=0</t>
  </si>
  <si>
    <t xml:space="preserve">Formula of motion: </t>
  </si>
  <si>
    <t>Parameters:</t>
  </si>
  <si>
    <r>
      <t>m,k and initial position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and velocity v</t>
    </r>
    <r>
      <rPr>
        <vertAlign val="subscript"/>
        <sz val="11"/>
        <color theme="1"/>
        <rFont val="Calibri"/>
        <family val="2"/>
        <scheme val="minor"/>
      </rPr>
      <t>0</t>
    </r>
  </si>
  <si>
    <t>A=</t>
  </si>
  <si>
    <r>
      <t>√(C</t>
    </r>
    <r>
      <rPr>
        <vertAlign val="subscript"/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+c</t>
    </r>
    <r>
      <rPr>
        <vertAlign val="subscript"/>
        <sz val="11"/>
        <color theme="1"/>
        <rFont val="Calibri"/>
        <family val="2"/>
      </rPr>
      <t>2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</si>
  <si>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</si>
  <si>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</si>
  <si>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ω</t>
  </si>
  <si>
    <t>ω=</t>
  </si>
  <si>
    <t>√(k/m)</t>
  </si>
  <si>
    <r>
      <t>y</t>
    </r>
    <r>
      <rPr>
        <vertAlign val="subscript"/>
        <sz val="11"/>
        <color theme="1"/>
        <rFont val="Calibri"/>
        <family val="2"/>
      </rPr>
      <t>0</t>
    </r>
  </si>
  <si>
    <r>
      <t>v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/ω</t>
    </r>
  </si>
  <si>
    <r>
      <t xml:space="preserve">Period </t>
    </r>
    <r>
      <rPr>
        <sz val="11"/>
        <color theme="1"/>
        <rFont val="Calibri"/>
        <family val="2"/>
      </rPr>
      <t>λ=</t>
    </r>
  </si>
  <si>
    <t>2π/ω</t>
  </si>
  <si>
    <t>Frequency=</t>
  </si>
  <si>
    <t>1/λ</t>
  </si>
  <si>
    <r>
      <t>Phase shift for 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; σ=</t>
    </r>
  </si>
  <si>
    <t>Phase shift for cos translation: ø=</t>
  </si>
  <si>
    <r>
      <t>y(t)= 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cos(ωt)+c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sin(ωt) = </t>
    </r>
    <r>
      <rPr>
        <b/>
        <sz val="11"/>
        <color theme="1"/>
        <rFont val="Calibri"/>
        <family val="2"/>
        <scheme val="minor"/>
      </rPr>
      <t>Acos(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>)</t>
    </r>
  </si>
  <si>
    <r>
      <t>[0 for c2=0];[(π/2) for c1=0];[(σ+tan-1(c2/c1)) for all non-zero c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]</t>
    </r>
  </si>
  <si>
    <r>
      <t>[0 for c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&gt;0 and 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&gt;0];[π for all c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&lt;0];[2π for all  c1&lt;0 and c2&lt;0]</t>
    </r>
  </si>
  <si>
    <t>Case 2: Under-Damped</t>
  </si>
  <si>
    <r>
      <t>m,b,k and initial position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and velocity v</t>
    </r>
    <r>
      <rPr>
        <vertAlign val="subscript"/>
        <sz val="11"/>
        <color theme="1"/>
        <rFont val="Calibri"/>
        <family val="2"/>
        <scheme val="minor"/>
      </rPr>
      <t>0</t>
    </r>
  </si>
  <si>
    <r>
      <t>y(t)= e</t>
    </r>
    <r>
      <rPr>
        <vertAlign val="superscript"/>
        <sz val="11"/>
        <color theme="1"/>
        <rFont val="Calibri"/>
        <family val="2"/>
      </rPr>
      <t>αt</t>
    </r>
    <r>
      <rPr>
        <sz val="11"/>
        <color theme="1"/>
        <rFont val="Calibri"/>
        <family val="2"/>
        <scheme val="minor"/>
      </rPr>
      <t>(c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cos(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t)+c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sin(βt)) = </t>
    </r>
    <r>
      <rPr>
        <b/>
        <sz val="11"/>
        <color theme="1"/>
        <rFont val="Calibri"/>
        <family val="2"/>
        <scheme val="minor"/>
      </rPr>
      <t>Ae</t>
    </r>
    <r>
      <rPr>
        <b/>
        <vertAlign val="superscript"/>
        <sz val="11"/>
        <color theme="1"/>
        <rFont val="Calibri"/>
        <family val="2"/>
        <scheme val="minor"/>
      </rPr>
      <t>αt</t>
    </r>
    <r>
      <rPr>
        <b/>
        <sz val="11"/>
        <color theme="1"/>
        <rFont val="Calibri"/>
        <family val="2"/>
        <scheme val="minor"/>
      </rPr>
      <t>cos(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>)</t>
    </r>
  </si>
  <si>
    <t>β=</t>
  </si>
  <si>
    <t>α=</t>
  </si>
  <si>
    <t>2π/β</t>
  </si>
  <si>
    <r>
      <t xml:space="preserve">Quasi-period </t>
    </r>
    <r>
      <rPr>
        <sz val="11"/>
        <color theme="1"/>
        <rFont val="Calibri"/>
        <family val="2"/>
      </rPr>
      <t>λ=</t>
    </r>
  </si>
  <si>
    <t>Quasi-frequency=</t>
  </si>
  <si>
    <r>
      <t>y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-c</t>
    </r>
    <r>
      <rPr>
        <vertAlign val="subscript"/>
        <sz val="11"/>
        <color theme="1"/>
        <rFont val="Calibri"/>
        <family val="2"/>
      </rPr>
      <t>1</t>
    </r>
  </si>
  <si>
    <r>
      <t>2{ (2mv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+y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(b+d))/√(d) }</t>
    </r>
  </si>
  <si>
    <t>N/A</t>
  </si>
  <si>
    <r>
      <t xml:space="preserve">y(t)= 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1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2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  <scheme val="minor"/>
      </rPr>
      <t xml:space="preserve"> </t>
    </r>
  </si>
  <si>
    <r>
      <t>r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</si>
  <si>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</si>
  <si>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t>Case 3: Over-Damped</t>
  </si>
  <si>
    <t>Case 4: Critically Damped</t>
  </si>
  <si>
    <t>(-b+√d)/2m</t>
  </si>
  <si>
    <t>(-b-√d)/2m</t>
  </si>
  <si>
    <r>
      <t>Condition: Discriminant d=b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-4mk&lt;0</t>
    </r>
  </si>
  <si>
    <r>
      <t>Condition: Discriminant d=b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-4mk&gt;0</t>
    </r>
  </si>
  <si>
    <r>
      <t>Condition: Discriminant d=b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-4mk=0</t>
    </r>
  </si>
  <si>
    <t>Unforced Mass-Spring Systems</t>
  </si>
  <si>
    <t xml:space="preserve"> my''+by'+ky=0</t>
  </si>
  <si>
    <t>Unforced Mass Spring Systems are of the form:</t>
  </si>
  <si>
    <t>Where:</t>
  </si>
  <si>
    <t>The mass on the spring=</t>
  </si>
  <si>
    <t>m</t>
  </si>
  <si>
    <t>b</t>
  </si>
  <si>
    <t>k</t>
  </si>
  <si>
    <t>The sping constant=</t>
  </si>
  <si>
    <t>The damping constant=</t>
  </si>
  <si>
    <r>
      <t>v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-y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α</t>
    </r>
  </si>
  <si>
    <r>
      <t xml:space="preserve">y(t)= 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</rPr>
      <t>αt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te</t>
    </r>
    <r>
      <rPr>
        <b/>
        <vertAlign val="superscript"/>
        <sz val="11"/>
        <color theme="1"/>
        <rFont val="Calibri"/>
        <family val="2"/>
      </rPr>
      <t>αt</t>
    </r>
    <r>
      <rPr>
        <b/>
        <sz val="11"/>
        <color theme="1"/>
        <rFont val="Calibri"/>
        <family val="2"/>
        <scheme val="minor"/>
      </rPr>
      <t xml:space="preserve"> </t>
    </r>
  </si>
  <si>
    <t>V1</t>
  </si>
  <si>
    <t>V2</t>
  </si>
  <si>
    <t>V3</t>
  </si>
  <si>
    <t>V4</t>
  </si>
  <si>
    <t>V5</t>
  </si>
  <si>
    <t>V6</t>
  </si>
  <si>
    <t>V7</t>
  </si>
  <si>
    <t>V1s</t>
  </si>
  <si>
    <t>V2s</t>
  </si>
  <si>
    <t>V3s</t>
  </si>
  <si>
    <t>V4s</t>
  </si>
  <si>
    <t>V5s</t>
  </si>
  <si>
    <t>V6s</t>
  </si>
  <si>
    <t>V7s</t>
  </si>
  <si>
    <t>Period λ</t>
  </si>
  <si>
    <t>Frequency</t>
  </si>
  <si>
    <t>Quasi-period λ</t>
  </si>
  <si>
    <t>Quasi-frequency</t>
  </si>
  <si>
    <r>
      <t>r</t>
    </r>
    <r>
      <rPr>
        <vertAlign val="subscript"/>
        <sz val="11"/>
        <color theme="1"/>
        <rFont val="Calibri"/>
        <family val="2"/>
      </rPr>
      <t>2</t>
    </r>
  </si>
  <si>
    <r>
      <t xml:space="preserve"> 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</rPr>
      <t>αt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te</t>
    </r>
    <r>
      <rPr>
        <b/>
        <vertAlign val="superscript"/>
        <sz val="11"/>
        <color theme="1"/>
        <rFont val="Calibri"/>
        <family val="2"/>
      </rPr>
      <t>αt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</si>
  <si>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1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2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</si>
  <si>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Acos(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>)</t>
    </r>
  </si>
  <si>
    <r>
      <t>Ae</t>
    </r>
    <r>
      <rPr>
        <b/>
        <vertAlign val="superscript"/>
        <sz val="11"/>
        <color theme="1"/>
        <rFont val="Calibri"/>
        <family val="2"/>
        <scheme val="minor"/>
      </rPr>
      <t>αt</t>
    </r>
    <r>
      <rPr>
        <b/>
        <sz val="11"/>
        <color theme="1"/>
        <rFont val="Calibri"/>
        <family val="2"/>
        <scheme val="minor"/>
      </rPr>
      <t>cos(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>)</t>
    </r>
  </si>
  <si>
    <t>Equation Form:</t>
  </si>
  <si>
    <t>Equation:</t>
  </si>
  <si>
    <t>offset</t>
  </si>
  <si>
    <t>t</t>
  </si>
  <si>
    <t>Current</t>
  </si>
  <si>
    <t>√(-d)/2m</t>
  </si>
  <si>
    <r>
      <t>(v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-αy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)/β</t>
    </r>
  </si>
  <si>
    <t>b2-4mk=</t>
  </si>
  <si>
    <r>
      <t>Acos(</t>
    </r>
    <r>
      <rPr>
        <b/>
        <sz val="14"/>
        <color theme="1"/>
        <rFont val="Calibri"/>
        <family val="2"/>
      </rPr>
      <t>ω</t>
    </r>
    <r>
      <rPr>
        <b/>
        <sz val="14"/>
        <color theme="1"/>
        <rFont val="Calibri"/>
        <family val="2"/>
        <scheme val="minor"/>
      </rPr>
      <t>t-</t>
    </r>
    <r>
      <rPr>
        <b/>
        <sz val="14"/>
        <color theme="1"/>
        <rFont val="Calibri"/>
        <family val="2"/>
      </rPr>
      <t>ø</t>
    </r>
    <r>
      <rPr>
        <b/>
        <sz val="14"/>
        <color theme="1"/>
        <rFont val="Calibri"/>
        <family val="2"/>
        <scheme val="minor"/>
      </rPr>
      <t>)</t>
    </r>
  </si>
  <si>
    <r>
      <t>Ae</t>
    </r>
    <r>
      <rPr>
        <b/>
        <vertAlign val="superscript"/>
        <sz val="14"/>
        <color theme="1"/>
        <rFont val="Calibri"/>
        <family val="2"/>
        <scheme val="minor"/>
      </rPr>
      <t>αt</t>
    </r>
    <r>
      <rPr>
        <b/>
        <sz val="14"/>
        <color theme="1"/>
        <rFont val="Calibri"/>
        <family val="2"/>
        <scheme val="minor"/>
      </rPr>
      <t>cos(</t>
    </r>
    <r>
      <rPr>
        <b/>
        <sz val="14"/>
        <color theme="1"/>
        <rFont val="Calibri"/>
        <family val="2"/>
      </rPr>
      <t>β</t>
    </r>
    <r>
      <rPr>
        <b/>
        <sz val="14"/>
        <color theme="1"/>
        <rFont val="Calibri"/>
        <family val="2"/>
        <scheme val="minor"/>
      </rPr>
      <t>t-</t>
    </r>
    <r>
      <rPr>
        <b/>
        <sz val="14"/>
        <color theme="1"/>
        <rFont val="Calibri"/>
        <family val="2"/>
      </rPr>
      <t>ø</t>
    </r>
    <r>
      <rPr>
        <b/>
        <sz val="14"/>
        <color theme="1"/>
        <rFont val="Calibri"/>
        <family val="2"/>
        <scheme val="minor"/>
      </rPr>
      <t>)</t>
    </r>
  </si>
  <si>
    <r>
      <t xml:space="preserve"> e</t>
    </r>
    <r>
      <rPr>
        <b/>
        <vertAlign val="superscript"/>
        <sz val="14"/>
        <color theme="1"/>
        <rFont val="Calibri"/>
        <family val="2"/>
      </rPr>
      <t>αt</t>
    </r>
    <r>
      <rPr>
        <b/>
        <sz val="14"/>
        <color theme="1"/>
        <rFont val="Calibri"/>
        <family val="2"/>
      </rPr>
      <t>(c</t>
    </r>
    <r>
      <rPr>
        <b/>
        <vertAlign val="subscript"/>
        <sz val="14"/>
        <color theme="1"/>
        <rFont val="Calibri"/>
        <family val="2"/>
      </rPr>
      <t>1</t>
    </r>
    <r>
      <rPr>
        <b/>
        <sz val="14"/>
        <color theme="1"/>
        <rFont val="Calibri"/>
        <family val="2"/>
      </rPr>
      <t>+c</t>
    </r>
    <r>
      <rPr>
        <b/>
        <vertAlign val="sub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>t)</t>
    </r>
    <r>
      <rPr>
        <b/>
        <sz val="14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</si>
  <si>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e</t>
    </r>
    <r>
      <rPr>
        <b/>
        <vertAlign val="superscript"/>
        <sz val="14"/>
        <color theme="1"/>
        <rFont val="Calibri"/>
        <family val="2"/>
      </rPr>
      <t>r1t</t>
    </r>
    <r>
      <rPr>
        <b/>
        <sz val="14"/>
        <color theme="1"/>
        <rFont val="Calibri"/>
        <family val="2"/>
      </rPr>
      <t>+c</t>
    </r>
    <r>
      <rPr>
        <b/>
        <vertAlign val="sub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>e</t>
    </r>
    <r>
      <rPr>
        <b/>
        <vertAlign val="superscript"/>
        <sz val="14"/>
        <color theme="1"/>
        <rFont val="Calibri"/>
        <family val="2"/>
      </rPr>
      <t>r2t</t>
    </r>
    <r>
      <rPr>
        <b/>
        <sz val="14"/>
        <color theme="1"/>
        <rFont val="Calibri"/>
        <family val="2"/>
        <scheme val="minor"/>
      </rPr>
      <t xml:space="preserve"> </t>
    </r>
  </si>
  <si>
    <t>Take me to the System Analyser</t>
  </si>
  <si>
    <t>Take me to the Kitchen</t>
  </si>
  <si>
    <t>Take me to the Summary</t>
  </si>
  <si>
    <t>Take me to the Systems Analyser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</si>
</sst>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b/>
      <vertAlign val="superscript"/>
      <sz val="8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bscript"/>
      <sz val="14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16" fillId="0" borderId="4" applyNumberFormat="0" applyFill="0" applyAlignment="0" applyProtection="0"/>
    <xf numFmtId="0" fontId="17" fillId="3" borderId="5" applyNumberFormat="0" applyAlignment="0" applyProtection="0"/>
    <xf numFmtId="0" fontId="18" fillId="4" borderId="6" applyNumberFormat="0" applyAlignment="0" applyProtection="0"/>
    <xf numFmtId="0" fontId="19" fillId="4" borderId="5" applyNumberFormat="0" applyAlignment="0" applyProtection="0"/>
    <xf numFmtId="0" fontId="30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5" fillId="0" borderId="0" xfId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3" fillId="0" borderId="0" xfId="0" applyNumberFormat="1" applyFont="1"/>
    <xf numFmtId="0" fontId="8" fillId="0" borderId="0" xfId="0" applyFont="1"/>
    <xf numFmtId="0" fontId="0" fillId="0" borderId="0" xfId="0" applyNumberFormat="1" applyAlignment="1">
      <alignment horizontal="right"/>
    </xf>
    <xf numFmtId="0" fontId="7" fillId="2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6" fillId="0" borderId="1" xfId="2" applyAlignment="1">
      <alignment horizontal="center" vertical="center"/>
    </xf>
    <xf numFmtId="0" fontId="5" fillId="0" borderId="0" xfId="1" applyAlignment="1">
      <alignment horizontal="center"/>
    </xf>
    <xf numFmtId="0" fontId="6" fillId="0" borderId="1" xfId="2" applyAlignment="1">
      <alignment horizontal="center"/>
    </xf>
    <xf numFmtId="0" fontId="8" fillId="0" borderId="0" xfId="0" applyFont="1" applyAlignment="1">
      <alignment horizontal="center"/>
    </xf>
    <xf numFmtId="0" fontId="16" fillId="0" borderId="4" xfId="3" applyAlignment="1">
      <alignment horizontal="center"/>
    </xf>
    <xf numFmtId="0" fontId="20" fillId="3" borderId="5" xfId="4" applyFont="1" applyAlignment="1">
      <alignment horizontal="center" vertical="center"/>
    </xf>
    <xf numFmtId="0" fontId="18" fillId="4" borderId="6" xfId="5" applyAlignment="1">
      <alignment horizontal="right"/>
    </xf>
    <xf numFmtId="0" fontId="19" fillId="4" borderId="7" xfId="6" applyBorder="1" applyAlignment="1">
      <alignment horizontal="left"/>
    </xf>
    <xf numFmtId="0" fontId="19" fillId="4" borderId="0" xfId="6" applyBorder="1" applyAlignment="1">
      <alignment horizontal="left"/>
    </xf>
    <xf numFmtId="0" fontId="18" fillId="4" borderId="0" xfId="5" applyBorder="1" applyAlignment="1">
      <alignment horizontal="right"/>
    </xf>
    <xf numFmtId="0" fontId="18" fillId="4" borderId="8" xfId="5" applyBorder="1" applyAlignment="1">
      <alignment horizontal="right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/>
    </xf>
    <xf numFmtId="0" fontId="29" fillId="4" borderId="6" xfId="5" applyFont="1" applyAlignment="1">
      <alignment horizontal="left"/>
    </xf>
    <xf numFmtId="0" fontId="20" fillId="3" borderId="5" xfId="4" applyFont="1" applyAlignment="1" applyProtection="1">
      <alignment horizontal="center" vertical="center"/>
      <protection locked="0"/>
    </xf>
    <xf numFmtId="0" fontId="30" fillId="0" borderId="0" xfId="7"/>
  </cellXfs>
  <cellStyles count="8">
    <cellStyle name="Calculation" xfId="6" builtinId="22"/>
    <cellStyle name="Heading 1" xfId="2" builtinId="16"/>
    <cellStyle name="Heading 2" xfId="3" builtinId="17"/>
    <cellStyle name="Hyperlink" xfId="7" builtinId="8"/>
    <cellStyle name="Input" xfId="4" builtinId="20"/>
    <cellStyle name="Normal" xfId="0" builtinId="0"/>
    <cellStyle name="Output" xfId="5" builtinId="21"/>
    <cellStyle name="Title" xfId="1" builtinId="15"/>
  </cellStyles>
  <dxfs count="2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'System Analyser'!$H$6</c:f>
              <c:strCache>
                <c:ptCount val="1"/>
                <c:pt idx="0">
                  <c:v>Under-Damped</c:v>
                </c:pt>
              </c:strCache>
            </c:strRef>
          </c:tx>
          <c:marker>
            <c:symbol val="none"/>
          </c:marker>
          <c:cat>
            <c:numRef>
              <c:f>Ref_Table!$G$11:$G$1011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cat>
          <c:val>
            <c:numRef>
              <c:f>Ref_Table!$H$11:$H$1011</c:f>
              <c:numCache>
                <c:formatCode>General</c:formatCode>
                <c:ptCount val="1001"/>
                <c:pt idx="0">
                  <c:v>-0.99999999999999989</c:v>
                </c:pt>
                <c:pt idx="1">
                  <c:v>-0.96985349864769699</c:v>
                </c:pt>
                <c:pt idx="2">
                  <c:v>-0.93942797673268419</c:v>
                </c:pt>
                <c:pt idx="3">
                  <c:v>-0.90874437398782948</c:v>
                </c:pt>
                <c:pt idx="4">
                  <c:v>-0.87782357586130455</c:v>
                </c:pt>
                <c:pt idx="5">
                  <c:v>-0.84668640158852748</c:v>
                </c:pt>
                <c:pt idx="6">
                  <c:v>-0.81535359242232186</c:v>
                </c:pt>
                <c:pt idx="7">
                  <c:v>-0.78384580002674098</c:v>
                </c:pt>
                <c:pt idx="8">
                  <c:v>-0.75218357503985689</c:v>
                </c:pt>
                <c:pt idx="9">
                  <c:v>-0.7203873558106646</c:v>
                </c:pt>
                <c:pt idx="10">
                  <c:v>-0.68847745731508792</c:v>
                </c:pt>
                <c:pt idx="11">
                  <c:v>-0.65647406025592536</c:v>
                </c:pt>
                <c:pt idx="12">
                  <c:v>-0.624397200351412</c:v>
                </c:pt>
                <c:pt idx="13">
                  <c:v>-0.59226675781691429</c:v>
                </c:pt>
                <c:pt idx="14">
                  <c:v>-0.56010244704411527</c:v>
                </c:pt>
                <c:pt idx="15">
                  <c:v>-0.52792380648188919</c:v>
                </c:pt>
                <c:pt idx="16">
                  <c:v>-0.49575018872289445</c:v>
                </c:pt>
                <c:pt idx="17">
                  <c:v>-0.46360075079976154</c:v>
                </c:pt>
                <c:pt idx="18">
                  <c:v>-0.43149444469458065</c:v>
                </c:pt>
                <c:pt idx="19">
                  <c:v>-0.3994500080652304</c:v>
                </c:pt>
                <c:pt idx="20">
                  <c:v>-0.36748595519193122</c:v>
                </c:pt>
                <c:pt idx="21">
                  <c:v>-0.3356205681472329</c:v>
                </c:pt>
                <c:pt idx="22">
                  <c:v>-0.30387188819248462</c:v>
                </c:pt>
                <c:pt idx="23">
                  <c:v>-0.27225770740367328</c:v>
                </c:pt>
                <c:pt idx="24">
                  <c:v>-0.24079556052934273</c:v>
                </c:pt>
                <c:pt idx="25">
                  <c:v>-0.20950271708314802</c:v>
                </c:pt>
                <c:pt idx="26">
                  <c:v>-0.17839617367343061</c:v>
                </c:pt>
                <c:pt idx="27">
                  <c:v>-0.14749264657203418</c:v>
                </c:pt>
                <c:pt idx="28">
                  <c:v>-0.1168085645244174</c:v>
                </c:pt>
                <c:pt idx="29">
                  <c:v>-8.636006180295433E-2</c:v>
                </c:pt>
                <c:pt idx="30">
                  <c:v>-5.6162971505151767E-2</c:v>
                </c:pt>
                <c:pt idx="31">
                  <c:v>-2.6232819098342817E-2</c:v>
                </c:pt>
                <c:pt idx="32">
                  <c:v>3.4151837877349927E-3</c:v>
                </c:pt>
                <c:pt idx="33">
                  <c:v>3.2766145319246008E-2</c:v>
                </c:pt>
                <c:pt idx="34">
                  <c:v>6.1805499166361771E-2</c:v>
                </c:pt>
                <c:pt idx="35">
                  <c:v>9.0519009960251751E-2</c:v>
                </c:pt>
                <c:pt idx="36">
                  <c:v>0.11889277849819888</c:v>
                </c:pt>
                <c:pt idx="37">
                  <c:v>0.14691324669623754</c:v>
                </c:pt>
                <c:pt idx="38">
                  <c:v>0.1745672022888739</c:v>
                </c:pt>
                <c:pt idx="39">
                  <c:v>0.20184178327559227</c:v>
                </c:pt>
                <c:pt idx="40">
                  <c:v>0.22872448211402099</c:v>
                </c:pt>
                <c:pt idx="41">
                  <c:v>0.25520314965976798</c:v>
                </c:pt>
                <c:pt idx="42">
                  <c:v>0.28126599885309977</c:v>
                </c:pt>
                <c:pt idx="43">
                  <c:v>0.30690160815277812</c:v>
                </c:pt>
                <c:pt idx="44">
                  <c:v>0.33209892471752472</c:v>
                </c:pt>
                <c:pt idx="45">
                  <c:v>0.35684726733572164</c:v>
                </c:pt>
                <c:pt idx="46">
                  <c:v>0.381136329104104</c:v>
                </c:pt>
                <c:pt idx="47">
                  <c:v>0.40495617985634824</c:v>
                </c:pt>
                <c:pt idx="48">
                  <c:v>0.42829726834258725</c:v>
                </c:pt>
                <c:pt idx="49">
                  <c:v>0.45115042416103601</c:v>
                </c:pt>
                <c:pt idx="50">
                  <c:v>0.47350685944303578</c:v>
                </c:pt>
                <c:pt idx="51">
                  <c:v>0.49535817029297191</c:v>
                </c:pt>
                <c:pt idx="52">
                  <c:v>0.51669633798463288</c:v>
                </c:pt>
                <c:pt idx="53">
                  <c:v>0.53751372991573443</c:v>
                </c:pt>
                <c:pt idx="54">
                  <c:v>0.5578031003224323</c:v>
                </c:pt>
                <c:pt idx="55">
                  <c:v>0.57755759075579227</c:v>
                </c:pt>
                <c:pt idx="56">
                  <c:v>0.59677073032230143</c:v>
                </c:pt>
                <c:pt idx="57">
                  <c:v>0.61543643569062112</c:v>
                </c:pt>
                <c:pt idx="58">
                  <c:v>0.6335490108669074</c:v>
                </c:pt>
                <c:pt idx="59">
                  <c:v>0.65110314674113212</c:v>
                </c:pt>
                <c:pt idx="60">
                  <c:v>0.66809392040696058</c:v>
                </c:pt>
                <c:pt idx="61">
                  <c:v>0.68451679425783518</c:v>
                </c:pt>
                <c:pt idx="62">
                  <c:v>0.70036761486204124</c:v>
                </c:pt>
                <c:pt idx="63">
                  <c:v>0.71564261161961817</c:v>
                </c:pt>
                <c:pt idx="64">
                  <c:v>0.73033839520409483</c:v>
                </c:pt>
                <c:pt idx="65">
                  <c:v>0.74445195579211387</c:v>
                </c:pt>
                <c:pt idx="66">
                  <c:v>0.75798066108411821</c:v>
                </c:pt>
                <c:pt idx="67">
                  <c:v>0.77092225411935689</c:v>
                </c:pt>
                <c:pt idx="68">
                  <c:v>0.78327485088856263</c:v>
                </c:pt>
                <c:pt idx="69">
                  <c:v>0.79503693774773732</c:v>
                </c:pt>
                <c:pt idx="70">
                  <c:v>0.80620736863657283</c:v>
                </c:pt>
                <c:pt idx="71">
                  <c:v>0.81678536210510688</c:v>
                </c:pt>
                <c:pt idx="72">
                  <c:v>0.82677049815229942</c:v>
                </c:pt>
                <c:pt idx="73">
                  <c:v>0.83616271488028826</c:v>
                </c:pt>
                <c:pt idx="74">
                  <c:v>0.84496230496815483</c:v>
                </c:pt>
                <c:pt idx="75">
                  <c:v>0.85316991196910041</c:v>
                </c:pt>
                <c:pt idx="76">
                  <c:v>0.86078652643500297</c:v>
                </c:pt>
                <c:pt idx="77">
                  <c:v>0.86781348187238116</c:v>
                </c:pt>
                <c:pt idx="78">
                  <c:v>0.8742524505338638</c:v>
                </c:pt>
                <c:pt idx="79">
                  <c:v>0.88010543904930638</c:v>
                </c:pt>
                <c:pt idx="80">
                  <c:v>0.88537478390076507</c:v>
                </c:pt>
                <c:pt idx="81">
                  <c:v>0.89006314674557885</c:v>
                </c:pt>
                <c:pt idx="82">
                  <c:v>0.89417350959186404</c:v>
                </c:pt>
                <c:pt idx="83">
                  <c:v>0.89770916983077265</c:v>
                </c:pt>
                <c:pt idx="84">
                  <c:v>0.9006737351299009</c:v>
                </c:pt>
                <c:pt idx="85">
                  <c:v>0.90307111819228081</c:v>
                </c:pt>
                <c:pt idx="86">
                  <c:v>0.90490553138542262</c:v>
                </c:pt>
                <c:pt idx="87">
                  <c:v>0.90618148124490061</c:v>
                </c:pt>
                <c:pt idx="88">
                  <c:v>0.90690376285702368</c:v>
                </c:pt>
                <c:pt idx="89">
                  <c:v>0.90707745412513319</c:v>
                </c:pt>
                <c:pt idx="90">
                  <c:v>0.90670790992412109</c:v>
                </c:pt>
                <c:pt idx="91">
                  <c:v>0.90580075614776145</c:v>
                </c:pt>
                <c:pt idx="92">
                  <c:v>0.90436188365348225</c:v>
                </c:pt>
                <c:pt idx="93">
                  <c:v>0.90239744210920736</c:v>
                </c:pt>
                <c:pt idx="94">
                  <c:v>0.89991383374691925</c:v>
                </c:pt>
                <c:pt idx="95">
                  <c:v>0.89691770702760043</c:v>
                </c:pt>
                <c:pt idx="96">
                  <c:v>0.89341595022221354</c:v>
                </c:pt>
                <c:pt idx="97">
                  <c:v>0.88941568491339307</c:v>
                </c:pt>
                <c:pt idx="98">
                  <c:v>0.88492425942251007</c:v>
                </c:pt>
                <c:pt idx="99">
                  <c:v>0.87994924216678394</c:v>
                </c:pt>
                <c:pt idx="100">
                  <c:v>0.87449841495109637</c:v>
                </c:pt>
                <c:pt idx="101">
                  <c:v>0.86857976619916655</c:v>
                </c:pt>
                <c:pt idx="102">
                  <c:v>0.8622014841287291</c:v>
                </c:pt>
                <c:pt idx="103">
                  <c:v>0.85537194987534582</c:v>
                </c:pt>
                <c:pt idx="104">
                  <c:v>0.84809973056947219</c:v>
                </c:pt>
                <c:pt idx="105">
                  <c:v>0.8403935723713688</c:v>
                </c:pt>
                <c:pt idx="106">
                  <c:v>0.83226239346844211</c:v>
                </c:pt>
                <c:pt idx="107">
                  <c:v>0.82371527703956426</c:v>
                </c:pt>
                <c:pt idx="108">
                  <c:v>0.81476146419090456</c:v>
                </c:pt>
                <c:pt idx="109">
                  <c:v>0.80541034686776869</c:v>
                </c:pt>
                <c:pt idx="110">
                  <c:v>0.79567146074692041</c:v>
                </c:pt>
                <c:pt idx="111">
                  <c:v>0.7855544781138194</c:v>
                </c:pt>
                <c:pt idx="112">
                  <c:v>0.77506920072918006</c:v>
                </c:pt>
                <c:pt idx="113">
                  <c:v>0.76422555268921566</c:v>
                </c:pt>
                <c:pt idx="114">
                  <c:v>0.75303357328389076</c:v>
                </c:pt>
                <c:pt idx="115">
                  <c:v>0.74150340985746743</c:v>
                </c:pt>
                <c:pt idx="116">
                  <c:v>0.7296453106755848</c:v>
                </c:pt>
                <c:pt idx="117">
                  <c:v>0.71746961780306373</c:v>
                </c:pt>
                <c:pt idx="118">
                  <c:v>0.70498675999658134</c:v>
                </c:pt>
                <c:pt idx="119">
                  <c:v>0.69220724561631353</c:v>
                </c:pt>
                <c:pt idx="120">
                  <c:v>0.67914165556058292</c:v>
                </c:pt>
                <c:pt idx="121">
                  <c:v>0.66580063622750862</c:v>
                </c:pt>
                <c:pt idx="122">
                  <c:v>0.65219489250758222</c:v>
                </c:pt>
                <c:pt idx="123">
                  <c:v>0.63833518081105256</c:v>
                </c:pt>
                <c:pt idx="124">
                  <c:v>0.6242323021339331</c:v>
                </c:pt>
                <c:pt idx="125">
                  <c:v>0.60989709516638591</c:v>
                </c:pt>
                <c:pt idx="126">
                  <c:v>0.59534042944717558</c:v>
                </c:pt>
                <c:pt idx="127">
                  <c:v>0.58057319856782197</c:v>
                </c:pt>
                <c:pt idx="128">
                  <c:v>0.56560631343001522</c:v>
                </c:pt>
                <c:pt idx="129">
                  <c:v>0.55045069555978254</c:v>
                </c:pt>
                <c:pt idx="130">
                  <c:v>0.53511727048184221</c:v>
                </c:pt>
                <c:pt idx="131">
                  <c:v>0.51961696115749434</c:v>
                </c:pt>
                <c:pt idx="132">
                  <c:v>0.50396068148933604</c:v>
                </c:pt>
                <c:pt idx="133">
                  <c:v>0.48815932989601529</c:v>
                </c:pt>
                <c:pt idx="134">
                  <c:v>0.47222378296015782</c:v>
                </c:pt>
                <c:pt idx="135">
                  <c:v>0.45616488915253728</c:v>
                </c:pt>
                <c:pt idx="136">
                  <c:v>0.43999346263546979</c:v>
                </c:pt>
                <c:pt idx="137">
                  <c:v>0.42372027714835003</c:v>
                </c:pt>
                <c:pt idx="138">
                  <c:v>0.4073560599781566</c:v>
                </c:pt>
                <c:pt idx="139">
                  <c:v>0.39091148601768555</c:v>
                </c:pt>
                <c:pt idx="140">
                  <c:v>0.37439717191418087</c:v>
                </c:pt>
                <c:pt idx="141">
                  <c:v>0.35782367031096168</c:v>
                </c:pt>
                <c:pt idx="142">
                  <c:v>0.34120146418455194</c:v>
                </c:pt>
                <c:pt idx="143">
                  <c:v>0.32454096127974896</c:v>
                </c:pt>
                <c:pt idx="144">
                  <c:v>0.30785248864497472</c:v>
                </c:pt>
                <c:pt idx="145">
                  <c:v>0.291146287270175</c:v>
                </c:pt>
                <c:pt idx="146">
                  <c:v>0.27443250682944909</c:v>
                </c:pt>
                <c:pt idx="147">
                  <c:v>0.25772120053050257</c:v>
                </c:pt>
                <c:pt idx="148">
                  <c:v>0.2410223200729405</c:v>
                </c:pt>
                <c:pt idx="149">
                  <c:v>0.22434571071732137</c:v>
                </c:pt>
                <c:pt idx="150">
                  <c:v>0.20770110646681919</c:v>
                </c:pt>
                <c:pt idx="151">
                  <c:v>0.19109812536324644</c:v>
                </c:pt>
                <c:pt idx="152">
                  <c:v>0.17454626489910927</c:v>
                </c:pt>
                <c:pt idx="153">
                  <c:v>0.15805489754727856</c:v>
                </c:pt>
                <c:pt idx="154">
                  <c:v>0.14163326640977583</c:v>
                </c:pt>
                <c:pt idx="155">
                  <c:v>0.12529048098708795</c:v>
                </c:pt>
                <c:pt idx="156">
                  <c:v>0.10903551306933168</c:v>
                </c:pt>
                <c:pt idx="157">
                  <c:v>9.2877192750515883E-2</c:v>
                </c:pt>
                <c:pt idx="158">
                  <c:v>7.6824204567050247E-2</c:v>
                </c:pt>
                <c:pt idx="159">
                  <c:v>6.0885083761572076E-2</c:v>
                </c:pt>
                <c:pt idx="160">
                  <c:v>4.506821267307385E-2</c:v>
                </c:pt>
                <c:pt idx="161">
                  <c:v>2.9381817254229843E-2</c:v>
                </c:pt>
                <c:pt idx="162">
                  <c:v>1.3833963716736938E-2</c:v>
                </c:pt>
                <c:pt idx="163">
                  <c:v>-1.5674446946059284E-3</c:v>
                </c:pt>
                <c:pt idx="164">
                  <c:v>-1.6814670798428941E-2</c:v>
                </c:pt>
                <c:pt idx="165">
                  <c:v>-3.1900146443376493E-2</c:v>
                </c:pt>
                <c:pt idx="166">
                  <c:v>-4.6816475344266334E-2</c:v>
                </c:pt>
                <c:pt idx="167">
                  <c:v>-6.1556435787427873E-2</c:v>
                </c:pt>
                <c:pt idx="168">
                  <c:v>-7.6112983204906448E-2</c:v>
                </c:pt>
                <c:pt idx="169">
                  <c:v>-9.0479252617299583E-2</c:v>
                </c:pt>
                <c:pt idx="170">
                  <c:v>-0.10464856094508043</c:v>
                </c:pt>
                <c:pt idx="171">
                  <c:v>-0.11861440918832578</c:v>
                </c:pt>
                <c:pt idx="172">
                  <c:v>-0.1323704844748689</c:v>
                </c:pt>
                <c:pt idx="173">
                  <c:v>-0.14591066197695815</c:v>
                </c:pt>
                <c:pt idx="174">
                  <c:v>-0.15922900669658061</c:v>
                </c:pt>
                <c:pt idx="175">
                  <c:v>-0.17231977511970456</c:v>
                </c:pt>
                <c:pt idx="176">
                  <c:v>-0.18517741673974178</c:v>
                </c:pt>
                <c:pt idx="177">
                  <c:v>-0.19779657545063736</c:v>
                </c:pt>
                <c:pt idx="178">
                  <c:v>-0.21017209081003765</c:v>
                </c:pt>
                <c:pt idx="179">
                  <c:v>-0.22229899917308682</c:v>
                </c:pt>
                <c:pt idx="180">
                  <c:v>-0.23417253469745786</c:v>
                </c:pt>
                <c:pt idx="181">
                  <c:v>-0.24578813022029411</c:v>
                </c:pt>
                <c:pt idx="182">
                  <c:v>-0.25714141800782514</c:v>
                </c:pt>
                <c:pt idx="183">
                  <c:v>-0.26822823037846033</c:v>
                </c:pt>
                <c:pt idx="184">
                  <c:v>-0.27904460020026345</c:v>
                </c:pt>
                <c:pt idx="185">
                  <c:v>-0.28958676126374577</c:v>
                </c:pt>
                <c:pt idx="186">
                  <c:v>-0.29985114853100808</c:v>
                </c:pt>
                <c:pt idx="187">
                  <c:v>-0.30983439826230785</c:v>
                </c:pt>
                <c:pt idx="188">
                  <c:v>-0.31953334802119193</c:v>
                </c:pt>
                <c:pt idx="189">
                  <c:v>-0.32894503655941043</c:v>
                </c:pt>
                <c:pt idx="190">
                  <c:v>-0.33806670358286384</c:v>
                </c:pt>
                <c:pt idx="191">
                  <c:v>-0.34689578939991927</c:v>
                </c:pt>
                <c:pt idx="192">
                  <c:v>-0.35542993445346566</c:v>
                </c:pt>
                <c:pt idx="193">
                  <c:v>-0.36366697873815107</c:v>
                </c:pt>
                <c:pt idx="194">
                  <c:v>-0.3716049611042912</c:v>
                </c:pt>
                <c:pt idx="195">
                  <c:v>-0.37924211844998751</c:v>
                </c:pt>
                <c:pt idx="196">
                  <c:v>-0.38657688480305824</c:v>
                </c:pt>
                <c:pt idx="197">
                  <c:v>-0.39360789029441612</c:v>
                </c:pt>
                <c:pt idx="198">
                  <c:v>-0.40033396002459792</c:v>
                </c:pt>
                <c:pt idx="199">
                  <c:v>-0.40675411282517332</c:v>
                </c:pt>
                <c:pt idx="200">
                  <c:v>-0.41286755991682778</c:v>
                </c:pt>
                <c:pt idx="201">
                  <c:v>-0.41867370346594557</c:v>
                </c:pt>
                <c:pt idx="202">
                  <c:v>-0.42417213504156098</c:v>
                </c:pt>
                <c:pt idx="203">
                  <c:v>-0.42936263397459773</c:v>
                </c:pt>
                <c:pt idx="204">
                  <c:v>-0.43424516562134025</c:v>
                </c:pt>
                <c:pt idx="205">
                  <c:v>-0.43881987953313395</c:v>
                </c:pt>
                <c:pt idx="206">
                  <c:v>-0.44308710753433223</c:v>
                </c:pt>
                <c:pt idx="207">
                  <c:v>-0.44704736171055881</c:v>
                </c:pt>
                <c:pt idx="208">
                  <c:v>-0.45070133230937315</c:v>
                </c:pt>
                <c:pt idx="209">
                  <c:v>-0.45404988555546472</c:v>
                </c:pt>
                <c:pt idx="210">
                  <c:v>-0.45709406138253289</c:v>
                </c:pt>
                <c:pt idx="211">
                  <c:v>-0.45983507108403371</c:v>
                </c:pt>
                <c:pt idx="212">
                  <c:v>-0.46227429488500321</c:v>
                </c:pt>
                <c:pt idx="213">
                  <c:v>-0.46441327943719396</c:v>
                </c:pt>
                <c:pt idx="214">
                  <c:v>-0.46625373523978048</c:v>
                </c:pt>
                <c:pt idx="215">
                  <c:v>-0.4677975339879164</c:v>
                </c:pt>
                <c:pt idx="216">
                  <c:v>-0.4690467058514432</c:v>
                </c:pt>
                <c:pt idx="217">
                  <c:v>-0.47000343668606925</c:v>
                </c:pt>
                <c:pt idx="218">
                  <c:v>-0.47067006517935717</c:v>
                </c:pt>
                <c:pt idx="219">
                  <c:v>-0.47104907993387163</c:v>
                </c:pt>
                <c:pt idx="220">
                  <c:v>-0.47114311648985391</c:v>
                </c:pt>
                <c:pt idx="221">
                  <c:v>-0.47095495428980233</c:v>
                </c:pt>
                <c:pt idx="222">
                  <c:v>-0.4704875135873488</c:v>
                </c:pt>
                <c:pt idx="223">
                  <c:v>-0.46974385230283172</c:v>
                </c:pt>
                <c:pt idx="224">
                  <c:v>-0.46872716282797111</c:v>
                </c:pt>
                <c:pt idx="225">
                  <c:v>-0.46744076878206231</c:v>
                </c:pt>
                <c:pt idx="226">
                  <c:v>-0.46588812172210409</c:v>
                </c:pt>
                <c:pt idx="227">
                  <c:v>-0.46407279780928756</c:v>
                </c:pt>
                <c:pt idx="228">
                  <c:v>-0.46199849443426549</c:v>
                </c:pt>
                <c:pt idx="229">
                  <c:v>-0.45966902680363098</c:v>
                </c:pt>
                <c:pt idx="230">
                  <c:v>-0.45708832449002634</c:v>
                </c:pt>
                <c:pt idx="231">
                  <c:v>-0.45426042794830546</c:v>
                </c:pt>
                <c:pt idx="232">
                  <c:v>-0.45118948500016581</c:v>
                </c:pt>
                <c:pt idx="233">
                  <c:v>-0.44787974728966362</c:v>
                </c:pt>
                <c:pt idx="234">
                  <c:v>-0.44433556671201696</c:v>
                </c:pt>
                <c:pt idx="235">
                  <c:v>-0.44056139181809523</c:v>
                </c:pt>
                <c:pt idx="236">
                  <c:v>-0.43656176419698289</c:v>
                </c:pt>
                <c:pt idx="237">
                  <c:v>-0.43234131483899502</c:v>
                </c:pt>
                <c:pt idx="238">
                  <c:v>-0.4279047604815116</c:v>
                </c:pt>
                <c:pt idx="239">
                  <c:v>-0.42325689993998095</c:v>
                </c:pt>
                <c:pt idx="240">
                  <c:v>-0.41840261042643218</c:v>
                </c:pt>
                <c:pt idx="241">
                  <c:v>-0.41334684385781734</c:v>
                </c:pt>
                <c:pt idx="242">
                  <c:v>-0.4080946231564892</c:v>
                </c:pt>
                <c:pt idx="243">
                  <c:v>-0.40265103854510093</c:v>
                </c:pt>
                <c:pt idx="244">
                  <c:v>-0.39702124383819476</c:v>
                </c:pt>
                <c:pt idx="245">
                  <c:v>-0.39121045273272748</c:v>
                </c:pt>
                <c:pt idx="246">
                  <c:v>-0.38522393509975739</c:v>
                </c:pt>
                <c:pt idx="247">
                  <c:v>-0.37906701327949383</c:v>
                </c:pt>
                <c:pt idx="248">
                  <c:v>-0.37274505838188926</c:v>
                </c:pt>
                <c:pt idx="249">
                  <c:v>-0.36626348659492625</c:v>
                </c:pt>
                <c:pt idx="250">
                  <c:v>-0.35962775550272752</c:v>
                </c:pt>
                <c:pt idx="251">
                  <c:v>-0.35284336041558728</c:v>
                </c:pt>
                <c:pt idx="252">
                  <c:v>-0.34591583071399928</c:v>
                </c:pt>
                <c:pt idx="253">
                  <c:v>-0.33885072620872209</c:v>
                </c:pt>
                <c:pt idx="254">
                  <c:v>-0.33165363351889648</c:v>
                </c:pt>
                <c:pt idx="255">
                  <c:v>-0.32433016247019675</c:v>
                </c:pt>
                <c:pt idx="256">
                  <c:v>-0.31688594251496782</c:v>
                </c:pt>
                <c:pt idx="257">
                  <c:v>-0.30932661917626514</c:v>
                </c:pt>
                <c:pt idx="258">
                  <c:v>-0.30165785051768346</c:v>
                </c:pt>
                <c:pt idx="259">
                  <c:v>-0.29388530364082488</c:v>
                </c:pt>
                <c:pt idx="260">
                  <c:v>-0.28601465121222214</c:v>
                </c:pt>
                <c:pt idx="261">
                  <c:v>-0.27805156802149739</c:v>
                </c:pt>
                <c:pt idx="262">
                  <c:v>-0.27000172757250068</c:v>
                </c:pt>
                <c:pt idx="263">
                  <c:v>-0.26187079870913416</c:v>
                </c:pt>
                <c:pt idx="264">
                  <c:v>-0.25366444227753276</c:v>
                </c:pt>
                <c:pt idx="265">
                  <c:v>-0.24538830782623025</c:v>
                </c:pt>
                <c:pt idx="266">
                  <c:v>-0.23704803034590455</c:v>
                </c:pt>
                <c:pt idx="267">
                  <c:v>-0.22864922705025181</c:v>
                </c:pt>
                <c:pt idx="268">
                  <c:v>-0.22019749419950863</c:v>
                </c:pt>
                <c:pt idx="269">
                  <c:v>-0.21169840396808187</c:v>
                </c:pt>
                <c:pt idx="270">
                  <c:v>-0.20315750135773408</c:v>
                </c:pt>
                <c:pt idx="271">
                  <c:v>-0.19458030115769548</c:v>
                </c:pt>
                <c:pt idx="272">
                  <c:v>-0.18597228495306825</c:v>
                </c:pt>
                <c:pt idx="273">
                  <c:v>-0.17733889818281179</c:v>
                </c:pt>
                <c:pt idx="274">
                  <c:v>-0.16868554724858809</c:v>
                </c:pt>
                <c:pt idx="275">
                  <c:v>-0.16001759667567053</c:v>
                </c:pt>
                <c:pt idx="276">
                  <c:v>-0.15134036632711079</c:v>
                </c:pt>
                <c:pt idx="277">
                  <c:v>-0.14265912867227792</c:v>
                </c:pt>
                <c:pt idx="278">
                  <c:v>-0.13397910611087882</c:v>
                </c:pt>
                <c:pt idx="279">
                  <c:v>-0.12530546835348605</c:v>
                </c:pt>
                <c:pt idx="280">
                  <c:v>-0.11664332985959376</c:v>
                </c:pt>
                <c:pt idx="281">
                  <c:v>-0.10799774733413978</c:v>
                </c:pt>
                <c:pt idx="282">
                  <c:v>-9.9373717283425325E-2</c:v>
                </c:pt>
                <c:pt idx="283">
                  <c:v>-9.0776173631282375E-2</c:v>
                </c:pt>
                <c:pt idx="284">
                  <c:v>-8.2209985396327082E-2</c:v>
                </c:pt>
                <c:pt idx="285">
                  <c:v>-7.3679954431071684E-2</c:v>
                </c:pt>
                <c:pt idx="286">
                  <c:v>-6.519081322362387E-2</c:v>
                </c:pt>
                <c:pt idx="287">
                  <c:v>-5.6747222762677581E-2</c:v>
                </c:pt>
                <c:pt idx="288">
                  <c:v>-4.8353770466421538E-2</c:v>
                </c:pt>
                <c:pt idx="289">
                  <c:v>-4.0014968175985419E-2</c:v>
                </c:pt>
                <c:pt idx="290">
                  <c:v>-3.1735250213959891E-2</c:v>
                </c:pt>
                <c:pt idx="291">
                  <c:v>-2.3518971508521183E-2</c:v>
                </c:pt>
                <c:pt idx="292">
                  <c:v>-1.5370405783608482E-2</c:v>
                </c:pt>
                <c:pt idx="293">
                  <c:v>-7.2937438155960457E-3</c:v>
                </c:pt>
                <c:pt idx="294">
                  <c:v>7.0690824317968506E-4</c:v>
                </c:pt>
                <c:pt idx="295">
                  <c:v>8.6275304736834341E-3</c:v>
                </c:pt>
                <c:pt idx="296">
                  <c:v>1.6464190731961894E-2</c:v>
                </c:pt>
                <c:pt idx="297">
                  <c:v>2.421304612317416E-2</c:v>
                </c:pt>
                <c:pt idx="298">
                  <c:v>3.1870344407684763E-2</c:v>
                </c:pt>
                <c:pt idx="299">
                  <c:v>3.9432425339037097E-2</c:v>
                </c:pt>
                <c:pt idx="300">
                  <c:v>4.6895721933705045E-2</c:v>
                </c:pt>
                <c:pt idx="301">
                  <c:v>5.4256761672524995E-2</c:v>
                </c:pt>
                <c:pt idx="302">
                  <c:v>6.1512167633789167E-2</c:v>
                </c:pt>
                <c:pt idx="303">
                  <c:v>6.865865955798571E-2</c:v>
                </c:pt>
                <c:pt idx="304">
                  <c:v>7.5693054844247987E-2</c:v>
                </c:pt>
                <c:pt idx="305">
                  <c:v>8.2612269478579803E-2</c:v>
                </c:pt>
                <c:pt idx="306">
                  <c:v>8.9413318893999172E-2</c:v>
                </c:pt>
                <c:pt idx="307">
                  <c:v>9.6093318762746752E-2</c:v>
                </c:pt>
                <c:pt idx="308">
                  <c:v>0.10264948572077964</c:v>
                </c:pt>
                <c:pt idx="309">
                  <c:v>0.10907913802477426</c:v>
                </c:pt>
                <c:pt idx="310">
                  <c:v>0.11537969614193509</c:v>
                </c:pt>
                <c:pt idx="311">
                  <c:v>0.12154868327290855</c:v>
                </c:pt>
                <c:pt idx="312">
                  <c:v>0.12758372580817218</c:v>
                </c:pt>
                <c:pt idx="313">
                  <c:v>0.13348255371827245</c:v>
                </c:pt>
                <c:pt idx="314">
                  <c:v>0.13924300087835215</c:v>
                </c:pt>
                <c:pt idx="315">
                  <c:v>0.14486300532741217</c:v>
                </c:pt>
                <c:pt idx="316">
                  <c:v>0.15034060946281722</c:v>
                </c:pt>
                <c:pt idx="317">
                  <c:v>0.15567396017055879</c:v>
                </c:pt>
                <c:pt idx="318">
                  <c:v>0.16086130889185216</c:v>
                </c:pt>
                <c:pt idx="319">
                  <c:v>0.16590101162664544</c:v>
                </c:pt>
                <c:pt idx="320">
                  <c:v>0.17079152887468182</c:v>
                </c:pt>
                <c:pt idx="321">
                  <c:v>0.17553142551475692</c:v>
                </c:pt>
                <c:pt idx="322">
                  <c:v>0.18011937062287156</c:v>
                </c:pt>
                <c:pt idx="323">
                  <c:v>0.18455413722998618</c:v>
                </c:pt>
                <c:pt idx="324">
                  <c:v>0.18883460202012661</c:v>
                </c:pt>
                <c:pt idx="325">
                  <c:v>0.19295974496961901</c:v>
                </c:pt>
                <c:pt idx="326">
                  <c:v>0.19692864892824508</c:v>
                </c:pt>
                <c:pt idx="327">
                  <c:v>0.20074049914315734</c:v>
                </c:pt>
                <c:pt idx="328">
                  <c:v>0.20439458272639682</c:v>
                </c:pt>
                <c:pt idx="329">
                  <c:v>0.20789028806690321</c:v>
                </c:pt>
                <c:pt idx="330">
                  <c:v>0.21122710418790971</c:v>
                </c:pt>
                <c:pt idx="331">
                  <c:v>0.21440462005066074</c:v>
                </c:pt>
                <c:pt idx="332">
                  <c:v>0.21742252380539159</c:v>
                </c:pt>
                <c:pt idx="333">
                  <c:v>0.22028060199055199</c:v>
                </c:pt>
                <c:pt idx="334">
                  <c:v>0.22297873868125689</c:v>
                </c:pt>
                <c:pt idx="335">
                  <c:v>0.22551691458798773</c:v>
                </c:pt>
                <c:pt idx="336">
                  <c:v>0.22789520610656744</c:v>
                </c:pt>
                <c:pt idx="337">
                  <c:v>0.23011378432047108</c:v>
                </c:pt>
                <c:pt idx="338">
                  <c:v>0.23217291395653228</c:v>
                </c:pt>
                <c:pt idx="339">
                  <c:v>0.23407295229514155</c:v>
                </c:pt>
                <c:pt idx="340">
                  <c:v>0.23581434803603188</c:v>
                </c:pt>
                <c:pt idx="341">
                  <c:v>0.23739764012077813</c:v>
                </c:pt>
                <c:pt idx="342">
                  <c:v>0.2388234565131363</c:v>
                </c:pt>
                <c:pt idx="343">
                  <c:v>0.24009251293837794</c:v>
                </c:pt>
                <c:pt idx="344">
                  <c:v>0.24120561158277395</c:v>
                </c:pt>
                <c:pt idx="345">
                  <c:v>0.24216363975440328</c:v>
                </c:pt>
                <c:pt idx="346">
                  <c:v>0.24296756850647316</c:v>
                </c:pt>
                <c:pt idx="347">
                  <c:v>0.24361845122433992</c:v>
                </c:pt>
                <c:pt idx="348">
                  <c:v>0.24411742217744178</c:v>
                </c:pt>
                <c:pt idx="349">
                  <c:v>0.24446569503735144</c:v>
                </c:pt>
                <c:pt idx="350">
                  <c:v>0.24466456136317441</c:v>
                </c:pt>
                <c:pt idx="351">
                  <c:v>0.24471538905551962</c:v>
                </c:pt>
                <c:pt idx="352">
                  <c:v>0.24461962078027968</c:v>
                </c:pt>
                <c:pt idx="353">
                  <c:v>0.24437877236346059</c:v>
                </c:pt>
                <c:pt idx="354">
                  <c:v>0.24399443115830893</c:v>
                </c:pt>
                <c:pt idx="355">
                  <c:v>0.24346825438598504</c:v>
                </c:pt>
                <c:pt idx="356">
                  <c:v>0.2428019674510381</c:v>
                </c:pt>
                <c:pt idx="357">
                  <c:v>0.24199736223293739</c:v>
                </c:pt>
                <c:pt idx="358">
                  <c:v>0.24105629535491971</c:v>
                </c:pt>
                <c:pt idx="359">
                  <c:v>0.23998068643141071</c:v>
                </c:pt>
                <c:pt idx="360">
                  <c:v>0.23877251629528057</c:v>
                </c:pt>
                <c:pt idx="361">
                  <c:v>0.23743382520619252</c:v>
                </c:pt>
                <c:pt idx="362">
                  <c:v>0.23596671104130154</c:v>
                </c:pt>
                <c:pt idx="363">
                  <c:v>0.23437332746956024</c:v>
                </c:pt>
                <c:pt idx="364">
                  <c:v>0.23265588211088326</c:v>
                </c:pt>
                <c:pt idx="365">
                  <c:v>0.23081663468142122</c:v>
                </c:pt>
                <c:pt idx="366">
                  <c:v>0.2288578951261889</c:v>
                </c:pt>
                <c:pt idx="367">
                  <c:v>0.2267820217402883</c:v>
                </c:pt>
                <c:pt idx="368">
                  <c:v>0.2245914192799619</c:v>
                </c:pt>
                <c:pt idx="369">
                  <c:v>0.22228853706470514</c:v>
                </c:pt>
                <c:pt idx="370">
                  <c:v>0.21987586707165929</c:v>
                </c:pt>
                <c:pt idx="371">
                  <c:v>0.21735594202350023</c:v>
                </c:pt>
                <c:pt idx="372">
                  <c:v>0.21473133347102824</c:v>
                </c:pt>
                <c:pt idx="373">
                  <c:v>0.21200464987165735</c:v>
                </c:pt>
                <c:pt idx="374">
                  <c:v>0.20917853466499059</c:v>
                </c:pt>
                <c:pt idx="375">
                  <c:v>0.20625566434666129</c:v>
                </c:pt>
                <c:pt idx="376">
                  <c:v>0.2032387465416044</c:v>
                </c:pt>
                <c:pt idx="377">
                  <c:v>0.20013051807791757</c:v>
                </c:pt>
                <c:pt idx="378">
                  <c:v>0.19693374306245179</c:v>
                </c:pt>
                <c:pt idx="379">
                  <c:v>0.19365121095926743</c:v>
                </c:pt>
                <c:pt idx="380">
                  <c:v>0.19028573467207008</c:v>
                </c:pt>
                <c:pt idx="381">
                  <c:v>0.18684014863173587</c:v>
                </c:pt>
                <c:pt idx="382">
                  <c:v>0.18331730689001241</c:v>
                </c:pt>
                <c:pt idx="383">
                  <c:v>0.17972008122047606</c:v>
                </c:pt>
                <c:pt idx="384">
                  <c:v>0.17605135922780604</c:v>
                </c:pt>
                <c:pt idx="385">
                  <c:v>0.17231404246641785</c:v>
                </c:pt>
                <c:pt idx="386">
                  <c:v>0.16851104456949273</c:v>
                </c:pt>
                <c:pt idx="387">
                  <c:v>0.16464528938940909</c:v>
                </c:pt>
                <c:pt idx="388">
                  <c:v>0.16071970915057956</c:v>
                </c:pt>
                <c:pt idx="389">
                  <c:v>0.15673724261566668</c:v>
                </c:pt>
                <c:pt idx="390">
                  <c:v>0.15270083326614489</c:v>
                </c:pt>
                <c:pt idx="391">
                  <c:v>0.14861342749814599</c:v>
                </c:pt>
                <c:pt idx="392">
                  <c:v>0.14447797283451957</c:v>
                </c:pt>
                <c:pt idx="393">
                  <c:v>0.14029741615400768</c:v>
                </c:pt>
                <c:pt idx="394">
                  <c:v>0.13607470193842761</c:v>
                </c:pt>
                <c:pt idx="395">
                  <c:v>0.13181277053872256</c:v>
                </c:pt>
                <c:pt idx="396">
                  <c:v>0.12751455646073562</c:v>
                </c:pt>
                <c:pt idx="397">
                  <c:v>0.12318298667152558</c:v>
                </c:pt>
                <c:pt idx="398">
                  <c:v>0.11882097892704009</c:v>
                </c:pt>
                <c:pt idx="399">
                  <c:v>0.11443144012192337</c:v>
                </c:pt>
                <c:pt idx="400">
                  <c:v>0.11001726466223175</c:v>
                </c:pt>
                <c:pt idx="401">
                  <c:v>0.10558133286179212</c:v>
                </c:pt>
                <c:pt idx="402">
                  <c:v>0.10112650936293385</c:v>
                </c:pt>
                <c:pt idx="403">
                  <c:v>9.6655641582287302E-2</c:v>
                </c:pt>
                <c:pt idx="404">
                  <c:v>9.2171558182330485E-2</c:v>
                </c:pt>
                <c:pt idx="405">
                  <c:v>8.7677067569342793E-2</c:v>
                </c:pt>
                <c:pt idx="406">
                  <c:v>8.317495641839226E-2</c:v>
                </c:pt>
                <c:pt idx="407">
                  <c:v>7.8667988225977772E-2</c:v>
                </c:pt>
                <c:pt idx="408">
                  <c:v>7.4158901890904488E-2</c:v>
                </c:pt>
                <c:pt idx="409">
                  <c:v>6.9650410323969458E-2</c:v>
                </c:pt>
                <c:pt idx="410">
                  <c:v>6.5145199086990319E-2</c:v>
                </c:pt>
                <c:pt idx="411">
                  <c:v>6.0645925061707559E-2</c:v>
                </c:pt>
                <c:pt idx="412">
                  <c:v>5.6155215149048025E-2</c:v>
                </c:pt>
                <c:pt idx="413">
                  <c:v>5.167566499923381E-2</c:v>
                </c:pt>
                <c:pt idx="414">
                  <c:v>4.7209837773177964E-2</c:v>
                </c:pt>
                <c:pt idx="415">
                  <c:v>4.2760262935604761E-2</c:v>
                </c:pt>
                <c:pt idx="416">
                  <c:v>3.8329435080289832E-2</c:v>
                </c:pt>
                <c:pt idx="417">
                  <c:v>3.3919812787811414E-2</c:v>
                </c:pt>
                <c:pt idx="418">
                  <c:v>2.9533817516161468E-2</c:v>
                </c:pt>
                <c:pt idx="419">
                  <c:v>2.5173832524561734E-2</c:v>
                </c:pt>
                <c:pt idx="420">
                  <c:v>2.084220183078702E-2</c:v>
                </c:pt>
                <c:pt idx="421">
                  <c:v>1.6541229202294533E-2</c:v>
                </c:pt>
                <c:pt idx="422">
                  <c:v>1.2273177181415405E-2</c:v>
                </c:pt>
                <c:pt idx="423">
                  <c:v>8.0402661448611915E-3</c:v>
                </c:pt>
                <c:pt idx="424">
                  <c:v>3.8446733977555831E-3</c:v>
                </c:pt>
                <c:pt idx="425">
                  <c:v>-3.1146769760157254E-4</c:v>
                </c:pt>
                <c:pt idx="426">
                  <c:v>-4.4260685580732057E-3</c:v>
                </c:pt>
                <c:pt idx="427">
                  <c:v>-8.4970861809650945E-3</c:v>
                </c:pt>
                <c:pt idx="428">
                  <c:v>-1.2522523910127014E-2</c:v>
                </c:pt>
                <c:pt idx="429">
                  <c:v>-1.6500432166760042E-2</c:v>
                </c:pt>
                <c:pt idx="430">
                  <c:v>-2.0428909144847983E-2</c:v>
                </c:pt>
                <c:pt idx="431">
                  <c:v>-2.4306101471152732E-2</c:v>
                </c:pt>
                <c:pt idx="432">
                  <c:v>-2.8130204829724687E-2</c:v>
                </c:pt>
                <c:pt idx="433">
                  <c:v>-3.1899464550917682E-2</c:v>
                </c:pt>
                <c:pt idx="434">
                  <c:v>-3.5612176164900602E-2</c:v>
                </c:pt>
                <c:pt idx="435">
                  <c:v>-3.92666859196978E-2</c:v>
                </c:pt>
                <c:pt idx="436">
                  <c:v>-4.2861391263792743E-2</c:v>
                </c:pt>
                <c:pt idx="437">
                  <c:v>-4.6394741293368652E-2</c:v>
                </c:pt>
                <c:pt idx="438">
                  <c:v>-4.9865237164261791E-2</c:v>
                </c:pt>
                <c:pt idx="439">
                  <c:v>-5.3271432468741643E-2</c:v>
                </c:pt>
                <c:pt idx="440">
                  <c:v>-5.6611933577234194E-2</c:v>
                </c:pt>
                <c:pt idx="441">
                  <c:v>-5.9885399945141783E-2</c:v>
                </c:pt>
                <c:pt idx="442">
                  <c:v>-6.309054438491514E-2</c:v>
                </c:pt>
                <c:pt idx="443">
                  <c:v>-6.6226133303569384E-2</c:v>
                </c:pt>
                <c:pt idx="444">
                  <c:v>-6.9290986905837557E-2</c:v>
                </c:pt>
                <c:pt idx="445">
                  <c:v>-7.2283979363190823E-2</c:v>
                </c:pt>
                <c:pt idx="446">
                  <c:v>-7.5204038948955637E-2</c:v>
                </c:pt>
                <c:pt idx="447">
                  <c:v>-7.8050148139792885E-2</c:v>
                </c:pt>
                <c:pt idx="448">
                  <c:v>-8.0821343683804808E-2</c:v>
                </c:pt>
                <c:pt idx="449">
                  <c:v>-8.3516716635569491E-2</c:v>
                </c:pt>
                <c:pt idx="450">
                  <c:v>-8.6135412358402663E-2</c:v>
                </c:pt>
                <c:pt idx="451">
                  <c:v>-8.8676630494179828E-2</c:v>
                </c:pt>
                <c:pt idx="452">
                  <c:v>-9.1139624901051638E-2</c:v>
                </c:pt>
                <c:pt idx="453">
                  <c:v>-9.3523703559416485E-2</c:v>
                </c:pt>
                <c:pt idx="454">
                  <c:v>-9.5828228446515465E-2</c:v>
                </c:pt>
                <c:pt idx="455">
                  <c:v>-9.805261538004334E-2</c:v>
                </c:pt>
                <c:pt idx="456">
                  <c:v>-0.10019633383117069</c:v>
                </c:pt>
                <c:pt idx="457">
                  <c:v>-0.10225890670739962</c:v>
                </c:pt>
                <c:pt idx="458">
                  <c:v>-0.10423991010567667</c:v>
                </c:pt>
                <c:pt idx="459">
                  <c:v>-0.10613897303621203</c:v>
                </c:pt>
                <c:pt idx="460">
                  <c:v>-0.1079557771174561</c:v>
                </c:pt>
                <c:pt idx="461">
                  <c:v>-0.10969005624270735</c:v>
                </c:pt>
                <c:pt idx="462">
                  <c:v>-0.1113415962188281</c:v>
                </c:pt>
                <c:pt idx="463">
                  <c:v>-0.11291023437756627</c:v>
                </c:pt>
                <c:pt idx="464">
                  <c:v>-0.1143958591599826</c:v>
                </c:pt>
                <c:pt idx="465">
                  <c:v>-0.11579840967450424</c:v>
                </c:pt>
                <c:pt idx="466">
                  <c:v>-0.11711787522912581</c:v>
                </c:pt>
                <c:pt idx="467">
                  <c:v>-0.11835429483829951</c:v>
                </c:pt>
                <c:pt idx="468">
                  <c:v>-0.11950775670505599</c:v>
                </c:pt>
                <c:pt idx="469">
                  <c:v>-0.12057839767891419</c:v>
                </c:pt>
                <c:pt idx="470">
                  <c:v>-0.12156640269014518</c:v>
                </c:pt>
                <c:pt idx="471">
                  <c:v>-0.12247200416095982</c:v>
                </c:pt>
                <c:pt idx="472">
                  <c:v>-0.12329548139420575</c:v>
                </c:pt>
                <c:pt idx="473">
                  <c:v>-0.12403715994015795</c:v>
                </c:pt>
                <c:pt idx="474">
                  <c:v>-0.12469741094200304</c:v>
                </c:pt>
                <c:pt idx="475">
                  <c:v>-0.1252766504606164</c:v>
                </c:pt>
                <c:pt idx="476">
                  <c:v>-0.12577533877924427</c:v>
                </c:pt>
                <c:pt idx="477">
                  <c:v>-0.12619397968870311</c:v>
                </c:pt>
                <c:pt idx="478">
                  <c:v>-0.12653311975371972</c:v>
                </c:pt>
                <c:pt idx="479">
                  <c:v>-0.12679334756103477</c:v>
                </c:pt>
                <c:pt idx="480">
                  <c:v>-0.12697529294990276</c:v>
                </c:pt>
                <c:pt idx="481">
                  <c:v>-0.12707962622562061</c:v>
                </c:pt>
                <c:pt idx="482">
                  <c:v>-0.12710705735672539</c:v>
                </c:pt>
                <c:pt idx="483">
                  <c:v>-0.12705833515650078</c:v>
                </c:pt>
                <c:pt idx="484">
                  <c:v>-0.12693424644943943</c:v>
                </c:pt>
                <c:pt idx="485">
                  <c:v>-0.12673561522330584</c:v>
                </c:pt>
                <c:pt idx="486">
                  <c:v>-0.12646330176745191</c:v>
                </c:pt>
                <c:pt idx="487">
                  <c:v>-0.12611820179803393</c:v>
                </c:pt>
                <c:pt idx="488">
                  <c:v>-0.12570124557078571</c:v>
                </c:pt>
                <c:pt idx="489">
                  <c:v>-0.12521339698199954</c:v>
                </c:pt>
                <c:pt idx="490">
                  <c:v>-0.12465565265837029</c:v>
                </c:pt>
                <c:pt idx="491">
                  <c:v>-0.12402904103635598</c:v>
                </c:pt>
                <c:pt idx="492">
                  <c:v>-0.12333462143170935</c:v>
                </c:pt>
                <c:pt idx="493">
                  <c:v>-0.12257348309983326</c:v>
                </c:pt>
                <c:pt idx="494">
                  <c:v>-0.12174674428761233</c:v>
                </c:pt>
                <c:pt idx="495">
                  <c:v>-0.12085555127737177</c:v>
                </c:pt>
                <c:pt idx="496">
                  <c:v>-0.11990107742361225</c:v>
                </c:pt>
                <c:pt idx="497">
                  <c:v>-0.11888452218316801</c:v>
                </c:pt>
                <c:pt idx="498">
                  <c:v>-0.11780711013943231</c:v>
                </c:pt>
                <c:pt idx="499">
                  <c:v>-0.11667009002129222</c:v>
                </c:pt>
                <c:pt idx="500">
                  <c:v>-0.11547473371741039</c:v>
                </c:pt>
                <c:pt idx="501">
                  <c:v>-0.11422233528648938</c:v>
                </c:pt>
                <c:pt idx="502">
                  <c:v>-0.11291420996414855</c:v>
                </c:pt>
                <c:pt idx="503">
                  <c:v>-0.11155169316704096</c:v>
                </c:pt>
                <c:pt idx="504">
                  <c:v>-0.11013613949483117</c:v>
                </c:pt>
                <c:pt idx="505">
                  <c:v>-0.10866892173065248</c:v>
                </c:pt>
                <c:pt idx="506">
                  <c:v>-0.10715142984065369</c:v>
                </c:pt>
                <c:pt idx="507">
                  <c:v>-0.10558506997324318</c:v>
                </c:pt>
                <c:pt idx="508">
                  <c:v>-0.10397126345863045</c:v>
                </c:pt>
                <c:pt idx="509">
                  <c:v>-0.1023114458092582</c:v>
                </c:pt>
                <c:pt idx="510">
                  <c:v>-0.10060706572171496</c:v>
                </c:pt>
                <c:pt idx="511">
                  <c:v>-9.8859584080706955E-2</c:v>
                </c:pt>
                <c:pt idx="512">
                  <c:v>-9.707047296566583E-2</c:v>
                </c:pt>
                <c:pt idx="513">
                  <c:v>-9.524121466055642E-2</c:v>
                </c:pt>
                <c:pt idx="514">
                  <c:v>-9.3373300667446632E-2</c:v>
                </c:pt>
                <c:pt idx="515">
                  <c:v>-9.1468230724387797E-2</c:v>
                </c:pt>
                <c:pt idx="516">
                  <c:v>-8.9527511828152537E-2</c:v>
                </c:pt>
                <c:pt idx="517">
                  <c:v>-8.7552657262360986E-2</c:v>
                </c:pt>
                <c:pt idx="518">
                  <c:v>-8.5545185631526494E-2</c:v>
                </c:pt>
                <c:pt idx="519">
                  <c:v>-8.3506619901534129E-2</c:v>
                </c:pt>
                <c:pt idx="520">
                  <c:v>-8.1438486447064889E-2</c:v>
                </c:pt>
                <c:pt idx="521">
                  <c:v>-7.9342314106461337E-2</c:v>
                </c:pt>
                <c:pt idx="522">
                  <c:v>-7.7219633244528504E-2</c:v>
                </c:pt>
                <c:pt idx="523">
                  <c:v>-7.5071974823747209E-2</c:v>
                </c:pt>
                <c:pt idx="524">
                  <c:v>-7.2900869484373659E-2</c:v>
                </c:pt>
                <c:pt idx="525">
                  <c:v>-7.0707846633883006E-2</c:v>
                </c:pt>
                <c:pt idx="526">
                  <c:v>-6.8494433546210792E-2</c:v>
                </c:pt>
                <c:pt idx="527">
                  <c:v>-6.626215447122874E-2</c:v>
                </c:pt>
                <c:pt idx="528">
                  <c:v>-6.4012529754889053E-2</c:v>
                </c:pt>
                <c:pt idx="529">
                  <c:v>-6.1747074970451468E-2</c:v>
                </c:pt>
                <c:pt idx="530">
                  <c:v>-5.9467300061206464E-2</c:v>
                </c:pt>
                <c:pt idx="531">
                  <c:v>-5.7174708495087045E-2</c:v>
                </c:pt>
                <c:pt idx="532">
                  <c:v>-5.4870796431560377E-2</c:v>
                </c:pt>
                <c:pt idx="533">
                  <c:v>-5.2557051901169528E-2</c:v>
                </c:pt>
                <c:pt idx="534">
                  <c:v>-5.0234953998094183E-2</c:v>
                </c:pt>
                <c:pt idx="535">
                  <c:v>-4.79059720860779E-2</c:v>
                </c:pt>
                <c:pt idx="536">
                  <c:v>-4.5571565018067826E-2</c:v>
                </c:pt>
                <c:pt idx="537">
                  <c:v>-4.3233180369891475E-2</c:v>
                </c:pt>
                <c:pt idx="538">
                  <c:v>-4.08922536882931E-2</c:v>
                </c:pt>
                <c:pt idx="539">
                  <c:v>-3.8550207753631029E-2</c:v>
                </c:pt>
                <c:pt idx="540">
                  <c:v>-3.6208451857534914E-2</c:v>
                </c:pt>
                <c:pt idx="541">
                  <c:v>-3.386838109580053E-2</c:v>
                </c:pt>
                <c:pt idx="542">
                  <c:v>-3.1531375676797445E-2</c:v>
                </c:pt>
                <c:pt idx="543">
                  <c:v>-2.9198800245643187E-2</c:v>
                </c:pt>
                <c:pt idx="544">
                  <c:v>-2.6872003224395407E-2</c:v>
                </c:pt>
                <c:pt idx="545">
                  <c:v>-2.4552316168491767E-2</c:v>
                </c:pt>
                <c:pt idx="546">
                  <c:v>-2.224105313966394E-2</c:v>
                </c:pt>
                <c:pt idx="547">
                  <c:v>-1.9939510095534661E-2</c:v>
                </c:pt>
                <c:pt idx="548">
                  <c:v>-1.7648964296094544E-2</c:v>
                </c:pt>
                <c:pt idx="549">
                  <c:v>-1.5370673727249061E-2</c:v>
                </c:pt>
                <c:pt idx="550">
                  <c:v>-1.3105876541605062E-2</c:v>
                </c:pt>
                <c:pt idx="551">
                  <c:v>-1.0855790516664162E-2</c:v>
                </c:pt>
                <c:pt idx="552">
                  <c:v>-8.6216125305681752E-3</c:v>
                </c:pt>
                <c:pt idx="553">
                  <c:v>-6.4045180555400488E-3</c:v>
                </c:pt>
                <c:pt idx="554">
                  <c:v>-4.2056606691414627E-3</c:v>
                </c:pt>
                <c:pt idx="555">
                  <c:v>-2.0261715834667686E-3</c:v>
                </c:pt>
                <c:pt idx="556">
                  <c:v>1.3284080762931944E-4</c:v>
                </c:pt>
                <c:pt idx="557">
                  <c:v>2.2702913631742674E-3</c:v>
                </c:pt>
                <c:pt idx="558">
                  <c:v>4.3851186115165443E-3</c:v>
                </c:pt>
                <c:pt idx="559">
                  <c:v>6.4762851484881593E-3</c:v>
                </c:pt>
                <c:pt idx="560">
                  <c:v>8.5427780172401234E-3</c:v>
                </c:pt>
                <c:pt idx="561">
                  <c:v>1.0583609069701424E-2</c:v>
                </c:pt>
                <c:pt idx="562">
                  <c:v>1.2597815309633551E-2</c:v>
                </c:pt>
                <c:pt idx="563">
                  <c:v>1.4584459217253976E-2</c:v>
                </c:pt>
                <c:pt idx="564">
                  <c:v>1.6542629055423069E-2</c:v>
                </c:pt>
                <c:pt idx="565">
                  <c:v>1.8471439157390249E-2</c:v>
                </c:pt>
                <c:pt idx="566">
                  <c:v>2.0370030196115965E-2</c:v>
                </c:pt>
                <c:pt idx="567">
                  <c:v>2.2237569435187104E-2</c:v>
                </c:pt>
                <c:pt idx="568">
                  <c:v>2.4073250961364166E-2</c:v>
                </c:pt>
                <c:pt idx="569">
                  <c:v>2.5876295898799206E-2</c:v>
                </c:pt>
                <c:pt idx="570">
                  <c:v>2.7645952604983867E-2</c:v>
                </c:pt>
                <c:pt idx="571">
                  <c:v>2.9381496848487614E-2</c:v>
                </c:pt>
                <c:pt idx="572">
                  <c:v>3.1082231968565851E-2</c:v>
                </c:pt>
                <c:pt idx="573">
                  <c:v>3.274748901671852E-2</c:v>
                </c:pt>
                <c:pt idx="574">
                  <c:v>3.4376626880298716E-2</c:v>
                </c:pt>
                <c:pt idx="575">
                  <c:v>3.5969032388271753E-2</c:v>
                </c:pt>
                <c:pt idx="576">
                  <c:v>3.7524120399243452E-2</c:v>
                </c:pt>
                <c:pt idx="577">
                  <c:v>3.904133387187729E-2</c:v>
                </c:pt>
                <c:pt idx="578">
                  <c:v>4.0520143917837835E-2</c:v>
                </c:pt>
                <c:pt idx="579">
                  <c:v>4.1960049837398428E-2</c:v>
                </c:pt>
                <c:pt idx="580">
                  <c:v>4.336057913786872E-2</c:v>
                </c:pt>
                <c:pt idx="581">
                  <c:v>4.4721287534997683E-2</c:v>
                </c:pt>
                <c:pt idx="582">
                  <c:v>4.6041758937524761E-2</c:v>
                </c:pt>
                <c:pt idx="583">
                  <c:v>4.7321605415052266E-2</c:v>
                </c:pt>
                <c:pt idx="584">
                  <c:v>4.8560467149427688E-2</c:v>
                </c:pt>
                <c:pt idx="585">
                  <c:v>4.9758012369825654E-2</c:v>
                </c:pt>
                <c:pt idx="586">
                  <c:v>5.0913937271733628E-2</c:v>
                </c:pt>
                <c:pt idx="587">
                  <c:v>5.2027965920047436E-2</c:v>
                </c:pt>
                <c:pt idx="588">
                  <c:v>5.3099850136493508E-2</c:v>
                </c:pt>
                <c:pt idx="589">
                  <c:v>5.4129369371601919E-2</c:v>
                </c:pt>
                <c:pt idx="590">
                  <c:v>5.5116330561458135E-2</c:v>
                </c:pt>
                <c:pt idx="591">
                  <c:v>5.6060567969473216E-2</c:v>
                </c:pt>
                <c:pt idx="592">
                  <c:v>5.6961943013413133E-2</c:v>
                </c:pt>
                <c:pt idx="593">
                  <c:v>5.7820344077939921E-2</c:v>
                </c:pt>
                <c:pt idx="594">
                  <c:v>5.8635686312918066E-2</c:v>
                </c:pt>
                <c:pt idx="595">
                  <c:v>5.9407911417750772E-2</c:v>
                </c:pt>
                <c:pt idx="596">
                  <c:v>6.0136987412011338E-2</c:v>
                </c:pt>
                <c:pt idx="597">
                  <c:v>6.0822908392645349E-2</c:v>
                </c:pt>
                <c:pt idx="598">
                  <c:v>6.14656942780199E-2</c:v>
                </c:pt>
                <c:pt idx="599">
                  <c:v>6.2065390539105897E-2</c:v>
                </c:pt>
                <c:pt idx="600">
                  <c:v>6.2622067918079533E-2</c:v>
                </c:pt>
                <c:pt idx="601">
                  <c:v>6.3135822134638475E-2</c:v>
                </c:pt>
                <c:pt idx="602">
                  <c:v>6.360677358032811E-2</c:v>
                </c:pt>
                <c:pt idx="603">
                  <c:v>6.4035067001181709E-2</c:v>
                </c:pt>
                <c:pt idx="604">
                  <c:v>6.4420871168978197E-2</c:v>
                </c:pt>
                <c:pt idx="605">
                  <c:v>6.4764378541429093E-2</c:v>
                </c:pt>
                <c:pt idx="606">
                  <c:v>6.5065804911605643E-2</c:v>
                </c:pt>
                <c:pt idx="607">
                  <c:v>6.5325389046924365E-2</c:v>
                </c:pt>
                <c:pt idx="608">
                  <c:v>6.5543392318008709E-2</c:v>
                </c:pt>
                <c:pt idx="609">
                  <c:v>6.5720098317750664E-2</c:v>
                </c:pt>
                <c:pt idx="610">
                  <c:v>6.5855812470895905E-2</c:v>
                </c:pt>
                <c:pt idx="611">
                  <c:v>6.5950861634480912E-2</c:v>
                </c:pt>
                <c:pt idx="612">
                  <c:v>6.6005593689450748E-2</c:v>
                </c:pt>
                <c:pt idx="613">
                  <c:v>6.60203771237899E-2</c:v>
                </c:pt>
                <c:pt idx="614">
                  <c:v>6.5995600607498636E-2</c:v>
                </c:pt>
                <c:pt idx="615">
                  <c:v>6.5931672559750437E-2</c:v>
                </c:pt>
                <c:pt idx="616">
                  <c:v>6.5829020708566166E-2</c:v>
                </c:pt>
                <c:pt idx="617">
                  <c:v>6.5688091643342925E-2</c:v>
                </c:pt>
                <c:pt idx="618">
                  <c:v>6.5509350360574939E-2</c:v>
                </c:pt>
                <c:pt idx="619">
                  <c:v>6.5293279803106508E-2</c:v>
                </c:pt>
                <c:pt idx="620">
                  <c:v>6.5040380393255354E-2</c:v>
                </c:pt>
                <c:pt idx="621">
                  <c:v>6.4751169560146871E-2</c:v>
                </c:pt>
                <c:pt idx="622">
                  <c:v>6.4426181261598645E-2</c:v>
                </c:pt>
                <c:pt idx="623">
                  <c:v>6.4065965500894953E-2</c:v>
                </c:pt>
                <c:pt idx="624">
                  <c:v>6.3671087838790802E-2</c:v>
                </c:pt>
                <c:pt idx="625">
                  <c:v>6.3242128901083855E-2</c:v>
                </c:pt>
                <c:pt idx="626">
                  <c:v>6.2779683882092693E-2</c:v>
                </c:pt>
                <c:pt idx="627">
                  <c:v>6.2284362044378559E-2</c:v>
                </c:pt>
                <c:pt idx="628">
                  <c:v>6.1756786215046225E-2</c:v>
                </c:pt>
                <c:pt idx="629">
                  <c:v>6.1197592278959191E-2</c:v>
                </c:pt>
                <c:pt idx="630">
                  <c:v>6.0607428669202164E-2</c:v>
                </c:pt>
                <c:pt idx="631">
                  <c:v>5.9986955855122572E-2</c:v>
                </c:pt>
                <c:pt idx="632">
                  <c:v>5.9336845828280527E-2</c:v>
                </c:pt>
                <c:pt idx="633">
                  <c:v>5.8657781586635517E-2</c:v>
                </c:pt>
                <c:pt idx="634">
                  <c:v>5.7950456617294407E-2</c:v>
                </c:pt>
                <c:pt idx="635">
                  <c:v>5.7215574378144993E-2</c:v>
                </c:pt>
                <c:pt idx="636">
                  <c:v>5.6453847778694305E-2</c:v>
                </c:pt>
                <c:pt idx="637">
                  <c:v>5.5665998660431058E-2</c:v>
                </c:pt>
                <c:pt idx="638">
                  <c:v>5.4852757277025488E-2</c:v>
                </c:pt>
                <c:pt idx="639">
                  <c:v>5.401486177468022E-2</c:v>
                </c:pt>
                <c:pt idx="640">
                  <c:v>5.3153057672939256E-2</c:v>
                </c:pt>
                <c:pt idx="641">
                  <c:v>5.2268097346262074E-2</c:v>
                </c:pt>
                <c:pt idx="642">
                  <c:v>5.1360739506663047E-2</c:v>
                </c:pt>
                <c:pt idx="643">
                  <c:v>5.0431748687716133E-2</c:v>
                </c:pt>
                <c:pt idx="644">
                  <c:v>4.9481894730217642E-2</c:v>
                </c:pt>
                <c:pt idx="645">
                  <c:v>4.8511952269799249E-2</c:v>
                </c:pt>
                <c:pt idx="646">
                  <c:v>4.7522700226776099E-2</c:v>
                </c:pt>
                <c:pt idx="647">
                  <c:v>4.6514921298513916E-2</c:v>
                </c:pt>
                <c:pt idx="648">
                  <c:v>4.5489401454591627E-2</c:v>
                </c:pt>
                <c:pt idx="649">
                  <c:v>4.4446929435034407E-2</c:v>
                </c:pt>
                <c:pt idx="650">
                  <c:v>4.338829625188477E-2</c:v>
                </c:pt>
                <c:pt idx="651">
                  <c:v>4.2314294694377613E-2</c:v>
                </c:pt>
                <c:pt idx="652">
                  <c:v>4.1225718837976918E-2</c:v>
                </c:pt>
                <c:pt idx="653">
                  <c:v>4.0123363557530871E-2</c:v>
                </c:pt>
                <c:pt idx="654">
                  <c:v>3.900802404479272E-2</c:v>
                </c:pt>
                <c:pt idx="655">
                  <c:v>3.7880495330554535E-2</c:v>
                </c:pt>
                <c:pt idx="656">
                  <c:v>3.6741571811630534E-2</c:v>
                </c:pt>
                <c:pt idx="657">
                  <c:v>3.5592046782926823E-2</c:v>
                </c:pt>
                <c:pt idx="658">
                  <c:v>3.4432711974823595E-2</c:v>
                </c:pt>
                <c:pt idx="659">
                  <c:v>3.326435709609582E-2</c:v>
                </c:pt>
                <c:pt idx="660">
                  <c:v>3.2087769382587422E-2</c:v>
                </c:pt>
                <c:pt idx="661">
                  <c:v>3.0903733151853855E-2</c:v>
                </c:pt>
                <c:pt idx="662">
                  <c:v>2.9713029363976944E-2</c:v>
                </c:pt>
                <c:pt idx="663">
                  <c:v>2.8516435188755265E-2</c:v>
                </c:pt>
                <c:pt idx="664">
                  <c:v>2.7314723579462647E-2</c:v>
                </c:pt>
                <c:pt idx="665">
                  <c:v>2.6108662853365747E-2</c:v>
                </c:pt>
                <c:pt idx="666">
                  <c:v>2.4899016279183232E-2</c:v>
                </c:pt>
                <c:pt idx="667">
                  <c:v>2.3686541671662859E-2</c:v>
                </c:pt>
                <c:pt idx="668">
                  <c:v>2.2471990993449566E-2</c:v>
                </c:pt>
                <c:pt idx="669">
                  <c:v>2.1256109964407924E-2</c:v>
                </c:pt>
                <c:pt idx="670">
                  <c:v>2.0039637678558708E-2</c:v>
                </c:pt>
                <c:pt idx="671">
                  <c:v>1.8823306228782949E-2</c:v>
                </c:pt>
                <c:pt idx="672">
                  <c:v>1.760784033943932E-2</c:v>
                </c:pt>
                <c:pt idx="673">
                  <c:v>1.639395700703673E-2</c:v>
                </c:pt>
                <c:pt idx="674">
                  <c:v>1.5182365149094114E-2</c:v>
                </c:pt>
                <c:pt idx="675">
                  <c:v>1.3973765261318676E-2</c:v>
                </c:pt>
                <c:pt idx="676">
                  <c:v>1.2768849083221978E-2</c:v>
                </c:pt>
                <c:pt idx="677">
                  <c:v>1.1568299272291501E-2</c:v>
                </c:pt>
                <c:pt idx="678">
                  <c:v>1.0372789086824281E-2</c:v>
                </c:pt>
                <c:pt idx="679">
                  <c:v>9.1829820775293225E-3</c:v>
                </c:pt>
                <c:pt idx="680">
                  <c:v>7.9995317879927499E-3</c:v>
                </c:pt>
                <c:pt idx="681">
                  <c:v>6.8230814640985087E-3</c:v>
                </c:pt>
                <c:pt idx="682">
                  <c:v>5.6542637724861866E-3</c:v>
                </c:pt>
                <c:pt idx="683">
                  <c:v>4.4937005281275224E-3</c:v>
                </c:pt>
                <c:pt idx="684">
                  <c:v>3.3420024310907787E-3</c:v>
                </c:pt>
                <c:pt idx="685">
                  <c:v>2.1997688125607612E-3</c:v>
                </c:pt>
                <c:pt idx="686">
                  <c:v>1.0675873901712762E-3</c:v>
                </c:pt>
                <c:pt idx="687">
                  <c:v>-5.3965967293173805E-5</c:v>
                </c:pt>
                <c:pt idx="688">
                  <c:v>-1.1643274657819273E-3</c:v>
                </c:pt>
                <c:pt idx="689">
                  <c:v>-2.2629456024057379E-3</c:v>
                </c:pt>
                <c:pt idx="690">
                  <c:v>-3.3492813723749221E-3</c:v>
                </c:pt>
                <c:pt idx="691">
                  <c:v>-4.422808466415685E-3</c:v>
                </c:pt>
                <c:pt idx="692">
                  <c:v>-5.4830134586441219E-3</c:v>
                </c:pt>
                <c:pt idx="693">
                  <c:v>-6.5293959848787622E-3</c:v>
                </c:pt>
                <c:pt idx="694">
                  <c:v>-7.5614689113828841E-3</c:v>
                </c:pt>
                <c:pt idx="695">
                  <c:v>-8.5787584940279094E-3</c:v>
                </c:pt>
                <c:pt idx="696">
                  <c:v>-9.580804527880727E-3</c:v>
                </c:pt>
                <c:pt idx="697">
                  <c:v>-1.0567160487219016E-2</c:v>
                </c:pt>
                <c:pt idx="698">
                  <c:v>-1.1537393655988744E-2</c:v>
                </c:pt>
                <c:pt idx="699">
                  <c:v>-1.2491085248717932E-2</c:v>
                </c:pt>
                <c:pt idx="700">
                  <c:v>-1.3427830521911958E-2</c:v>
                </c:pt>
                <c:pt idx="701">
                  <c:v>-1.4347238875956765E-2</c:v>
                </c:pt>
                <c:pt idx="702">
                  <c:v>-1.5248933947566014E-2</c:v>
                </c:pt>
                <c:pt idx="703">
                  <c:v>-1.6132553692808041E-2</c:v>
                </c:pt>
                <c:pt idx="704">
                  <c:v>-1.69977504607591E-2</c:v>
                </c:pt>
                <c:pt idx="705">
                  <c:v>-1.7844191057831357E-2</c:v>
                </c:pt>
                <c:pt idx="706">
                  <c:v>-1.8671556802829392E-2</c:v>
                </c:pt>
                <c:pt idx="707">
                  <c:v>-1.9479543572796666E-2</c:v>
                </c:pt>
                <c:pt idx="708">
                  <c:v>-2.0267861839713401E-2</c:v>
                </c:pt>
                <c:pt idx="709">
                  <c:v>-2.1036236698117314E-2</c:v>
                </c:pt>
                <c:pt idx="710">
                  <c:v>-2.1784407883719287E-2</c:v>
                </c:pt>
                <c:pt idx="711">
                  <c:v>-2.2512129783094647E-2</c:v>
                </c:pt>
                <c:pt idx="712">
                  <c:v>-2.3219171434530478E-2</c:v>
                </c:pt>
                <c:pt idx="713">
                  <c:v>-2.3905316520118399E-2</c:v>
                </c:pt>
                <c:pt idx="714">
                  <c:v>-2.4570363349183333E-2</c:v>
                </c:pt>
                <c:pt idx="715">
                  <c:v>-2.5214124833146133E-2</c:v>
                </c:pt>
                <c:pt idx="716">
                  <c:v>-2.5836428451917977E-2</c:v>
                </c:pt>
                <c:pt idx="717">
                  <c:v>-2.643711621193276E-2</c:v>
                </c:pt>
                <c:pt idx="718">
                  <c:v>-2.7016044595924379E-2</c:v>
                </c:pt>
                <c:pt idx="719">
                  <c:v>-2.757308450456273E-2</c:v>
                </c:pt>
                <c:pt idx="720">
                  <c:v>-2.8108121190062157E-2</c:v>
                </c:pt>
                <c:pt idx="721">
                  <c:v>-2.8621054181883543E-2</c:v>
                </c:pt>
                <c:pt idx="722">
                  <c:v>-2.9111797204651874E-2</c:v>
                </c:pt>
                <c:pt idx="723">
                  <c:v>-2.9580278088417261E-2</c:v>
                </c:pt>
                <c:pt idx="724">
                  <c:v>-3.002643867138724E-2</c:v>
                </c:pt>
                <c:pt idx="725">
                  <c:v>-3.0450234695264883E-2</c:v>
                </c:pt>
                <c:pt idx="726">
                  <c:v>-3.0851635693327745E-2</c:v>
                </c:pt>
                <c:pt idx="727">
                  <c:v>-3.123062487138786E-2</c:v>
                </c:pt>
                <c:pt idx="728">
                  <c:v>-3.1587198981773291E-2</c:v>
                </c:pt>
                <c:pt idx="729">
                  <c:v>-3.1921368190476924E-2</c:v>
                </c:pt>
                <c:pt idx="730">
                  <c:v>-3.2233155937619135E-2</c:v>
                </c:pt>
                <c:pt idx="731">
                  <c:v>-3.2522598791375153E-2</c:v>
                </c:pt>
                <c:pt idx="732">
                  <c:v>-3.2789746295517938E-2</c:v>
                </c:pt>
                <c:pt idx="733">
                  <c:v>-3.3034660810732371E-2</c:v>
                </c:pt>
                <c:pt idx="734">
                  <c:v>-3.3257417349856454E-2</c:v>
                </c:pt>
                <c:pt idx="735">
                  <c:v>-3.3458103407209512E-2</c:v>
                </c:pt>
                <c:pt idx="736">
                  <c:v>-3.3636818782166775E-2</c:v>
                </c:pt>
                <c:pt idx="737">
                  <c:v>-3.3793675397143848E-2</c:v>
                </c:pt>
                <c:pt idx="738">
                  <c:v>-3.3928797110154806E-2</c:v>
                </c:pt>
                <c:pt idx="739">
                  <c:v>-3.4042319522110592E-2</c:v>
                </c:pt>
                <c:pt idx="740">
                  <c:v>-3.4134389779023881E-2</c:v>
                </c:pt>
                <c:pt idx="741">
                  <c:v>-3.420516636929033E-2</c:v>
                </c:pt>
                <c:pt idx="742">
                  <c:v>-3.4254818916215367E-2</c:v>
                </c:pt>
                <c:pt idx="743">
                  <c:v>-3.4283527965958495E-2</c:v>
                </c:pt>
                <c:pt idx="744">
                  <c:v>-3.4291484771066423E-2</c:v>
                </c:pt>
                <c:pt idx="745">
                  <c:v>-3.427889106976887E-2</c:v>
                </c:pt>
                <c:pt idx="746">
                  <c:v>-3.4245958861210471E-2</c:v>
                </c:pt>
                <c:pt idx="747">
                  <c:v>-3.4192910176793732E-2</c:v>
                </c:pt>
                <c:pt idx="748">
                  <c:v>-3.4119976847808105E-2</c:v>
                </c:pt>
                <c:pt idx="749">
                  <c:v>-3.4027400269520759E-2</c:v>
                </c:pt>
                <c:pt idx="750">
                  <c:v>-3.3915431161905256E-2</c:v>
                </c:pt>
                <c:pt idx="751">
                  <c:v>-3.3784329327184295E-2</c:v>
                </c:pt>
                <c:pt idx="752">
                  <c:v>-3.3634363404363148E-2</c:v>
                </c:pt>
                <c:pt idx="753">
                  <c:v>-3.3465810620929924E-2</c:v>
                </c:pt>
                <c:pt idx="754">
                  <c:v>-3.3278956541899579E-2</c:v>
                </c:pt>
                <c:pt idx="755">
                  <c:v>-3.3074094816377388E-2</c:v>
                </c:pt>
                <c:pt idx="756">
                  <c:v>-3.2851526921818294E-2</c:v>
                </c:pt>
                <c:pt idx="757">
                  <c:v>-3.2611561906157431E-2</c:v>
                </c:pt>
                <c:pt idx="758">
                  <c:v>-3.2354516127987135E-2</c:v>
                </c:pt>
                <c:pt idx="759">
                  <c:v>-3.2080712994954914E-2</c:v>
                </c:pt>
                <c:pt idx="760">
                  <c:v>-3.1790482700556191E-2</c:v>
                </c:pt>
                <c:pt idx="761">
                  <c:v>-3.1484161959495077E-2</c:v>
                </c:pt>
                <c:pt idx="762">
                  <c:v>-3.1162093741785264E-2</c:v>
                </c:pt>
                <c:pt idx="763">
                  <c:v>-3.0824627005762391E-2</c:v>
                </c:pt>
                <c:pt idx="764">
                  <c:v>-3.0472116430177987E-2</c:v>
                </c:pt>
                <c:pt idx="765">
                  <c:v>-3.0104922145544302E-2</c:v>
                </c:pt>
                <c:pt idx="766">
                  <c:v>-2.9723409464897516E-2</c:v>
                </c:pt>
                <c:pt idx="767">
                  <c:v>-2.9327948614146344E-2</c:v>
                </c:pt>
                <c:pt idx="768">
                  <c:v>-2.8918914462170368E-2</c:v>
                </c:pt>
                <c:pt idx="769">
                  <c:v>-2.8496686250832612E-2</c:v>
                </c:pt>
                <c:pt idx="770">
                  <c:v>-2.8061647325067666E-2</c:v>
                </c:pt>
                <c:pt idx="771">
                  <c:v>-2.7614184863206329E-2</c:v>
                </c:pt>
                <c:pt idx="772">
                  <c:v>-2.7154689607694651E-2</c:v>
                </c:pt>
                <c:pt idx="773">
                  <c:v>-2.6683555596365063E-2</c:v>
                </c:pt>
                <c:pt idx="774">
                  <c:v>-2.6201179894413937E-2</c:v>
                </c:pt>
                <c:pt idx="775">
                  <c:v>-2.5707962327238931E-2</c:v>
                </c:pt>
                <c:pt idx="776">
                  <c:v>-2.5204305214286456E-2</c:v>
                </c:pt>
                <c:pt idx="777">
                  <c:v>-2.4690613104058921E-2</c:v>
                </c:pt>
                <c:pt idx="778">
                  <c:v>-2.4167292510427759E-2</c:v>
                </c:pt>
                <c:pt idx="779">
                  <c:v>-2.3634751650397197E-2</c:v>
                </c:pt>
                <c:pt idx="780">
                  <c:v>-2.3093400183460035E-2</c:v>
                </c:pt>
                <c:pt idx="781">
                  <c:v>-2.2543648952686256E-2</c:v>
                </c:pt>
                <c:pt idx="782">
                  <c:v>-2.1985909727681083E-2</c:v>
                </c:pt>
                <c:pt idx="783">
                  <c:v>-2.1420594949547438E-2</c:v>
                </c:pt>
                <c:pt idx="784">
                  <c:v>-2.0848117477985546E-2</c:v>
                </c:pt>
                <c:pt idx="785">
                  <c:v>-2.0268890340658402E-2</c:v>
                </c:pt>
                <c:pt idx="786">
                  <c:v>-1.9683326484951469E-2</c:v>
                </c:pt>
                <c:pt idx="787">
                  <c:v>-1.9091838532249931E-2</c:v>
                </c:pt>
                <c:pt idx="788">
                  <c:v>-1.8494838534855965E-2</c:v>
                </c:pt>
                <c:pt idx="789">
                  <c:v>-1.7892737735663765E-2</c:v>
                </c:pt>
                <c:pt idx="790">
                  <c:v>-1.7285946330709717E-2</c:v>
                </c:pt>
                <c:pt idx="791">
                  <c:v>-1.6674873234709786E-2</c:v>
                </c:pt>
                <c:pt idx="792">
                  <c:v>-1.605992584969523E-2</c:v>
                </c:pt>
                <c:pt idx="793">
                  <c:v>-1.5441509836852664E-2</c:v>
                </c:pt>
                <c:pt idx="794">
                  <c:v>-1.4820028891674409E-2</c:v>
                </c:pt>
                <c:pt idx="795">
                  <c:v>-1.4195884522519129E-2</c:v>
                </c:pt>
                <c:pt idx="796">
                  <c:v>-1.3569475832682001E-2</c:v>
                </c:pt>
                <c:pt idx="797">
                  <c:v>-1.2941199306068251E-2</c:v>
                </c:pt>
                <c:pt idx="798">
                  <c:v>-1.231144859656386E-2</c:v>
                </c:pt>
                <c:pt idx="799">
                  <c:v>-1.1680614321190986E-2</c:v>
                </c:pt>
                <c:pt idx="800">
                  <c:v>-1.1049083857135027E-2</c:v>
                </c:pt>
                <c:pt idx="801">
                  <c:v>-1.0417241142724534E-2</c:v>
                </c:pt>
                <c:pt idx="802">
                  <c:v>-9.7854664824452049E-3</c:v>
                </c:pt>
                <c:pt idx="803">
                  <c:v>-9.1541363560628183E-3</c:v>
                </c:pt>
                <c:pt idx="804">
                  <c:v>-8.5236232319292633E-3</c:v>
                </c:pt>
                <c:pt idx="805">
                  <c:v>-7.8942953845400309E-3</c:v>
                </c:pt>
                <c:pt idx="806">
                  <c:v>-7.2665167164115878E-3</c:v>
                </c:pt>
                <c:pt idx="807">
                  <c:v>-6.6406465843405448E-3</c:v>
                </c:pt>
                <c:pt idx="808">
                  <c:v>-6.0170396301058105E-3</c:v>
                </c:pt>
                <c:pt idx="809">
                  <c:v>-5.396045615669187E-3</c:v>
                </c:pt>
                <c:pt idx="810">
                  <c:v>-4.7780092629297636E-3</c:v>
                </c:pt>
                <c:pt idx="811">
                  <c:v>-4.163270098081086E-3</c:v>
                </c:pt>
                <c:pt idx="812">
                  <c:v>-3.5521623006192528E-3</c:v>
                </c:pt>
                <c:pt idx="813">
                  <c:v>-2.9450145570443986E-3</c:v>
                </c:pt>
                <c:pt idx="814">
                  <c:v>-2.3421499192979572E-3</c:v>
                </c:pt>
                <c:pt idx="815">
                  <c:v>-1.7438856679716983E-3</c:v>
                </c:pt>
                <c:pt idx="816">
                  <c:v>-1.1505331803237551E-3</c:v>
                </c:pt>
                <c:pt idx="817">
                  <c:v>-5.6239780313121937E-4</c:v>
                </c:pt>
                <c:pt idx="818">
                  <c:v>2.0221269591179125E-5</c:v>
                </c:pt>
                <c:pt idx="819">
                  <c:v>5.9703111398311758E-4</c:v>
                </c:pt>
                <c:pt idx="820">
                  <c:v>1.1677451888189821E-3</c:v>
                </c:pt>
                <c:pt idx="821">
                  <c:v>1.7320834430595198E-3</c:v>
                </c:pt>
                <c:pt idx="822">
                  <c:v>2.289772418457969E-3</c:v>
                </c:pt>
                <c:pt idx="823">
                  <c:v>2.8405453472099022E-3</c:v>
                </c:pt>
                <c:pt idx="824">
                  <c:v>3.3841422446373717E-3</c:v>
                </c:pt>
                <c:pt idx="825">
                  <c:v>3.9203099969010273E-3</c:v>
                </c:pt>
                <c:pt idx="826">
                  <c:v>4.4488024437385615E-3</c:v>
                </c:pt>
                <c:pt idx="827">
                  <c:v>4.9693804562279094E-3</c:v>
                </c:pt>
                <c:pt idx="828">
                  <c:v>5.4818120095796244E-3</c:v>
                </c:pt>
                <c:pt idx="829">
                  <c:v>5.9858722509634503E-3</c:v>
                </c:pt>
                <c:pt idx="830">
                  <c:v>6.4813435623792713E-3</c:v>
                </c:pt>
                <c:pt idx="831">
                  <c:v>6.9680156185826705E-3</c:v>
                </c:pt>
                <c:pt idx="832">
                  <c:v>7.4456854400809245E-3</c:v>
                </c:pt>
                <c:pt idx="833">
                  <c:v>7.9141574412159854E-3</c:v>
                </c:pt>
                <c:pt idx="834">
                  <c:v>8.3732434733558032E-3</c:v>
                </c:pt>
                <c:pt idx="835">
                  <c:v>8.8227628632153565E-3</c:v>
                </c:pt>
                <c:pt idx="836">
                  <c:v>9.2625424463342338E-3</c:v>
                </c:pt>
                <c:pt idx="837">
                  <c:v>9.692416595738022E-3</c:v>
                </c:pt>
                <c:pt idx="838">
                  <c:v>1.0112227245815513E-2</c:v>
                </c:pt>
                <c:pt idx="839">
                  <c:v>1.0521823911443628E-2</c:v>
                </c:pt>
                <c:pt idx="840">
                  <c:v>1.0921063702397062E-2</c:v>
                </c:pt>
                <c:pt idx="841">
                  <c:v>1.1309811333080143E-2</c:v>
                </c:pt>
                <c:pt idx="842">
                  <c:v>1.1687939127622723E-2</c:v>
                </c:pt>
                <c:pt idx="843">
                  <c:v>1.2055327020381829E-2</c:v>
                </c:pt>
                <c:pt idx="844">
                  <c:v>1.2411862551895577E-2</c:v>
                </c:pt>
                <c:pt idx="845">
                  <c:v>1.2757440860336202E-2</c:v>
                </c:pt>
                <c:pt idx="846">
                  <c:v>1.3091964668513152E-2</c:v>
                </c:pt>
                <c:pt idx="847">
                  <c:v>1.3415344266476984E-2</c:v>
                </c:pt>
                <c:pt idx="848">
                  <c:v>1.3727497489779233E-2</c:v>
                </c:pt>
                <c:pt idx="849">
                  <c:v>1.4028349693443735E-2</c:v>
                </c:pt>
                <c:pt idx="850">
                  <c:v>1.4317833721708532E-2</c:v>
                </c:pt>
                <c:pt idx="851">
                  <c:v>1.4595889873597386E-2</c:v>
                </c:pt>
                <c:pt idx="852">
                  <c:v>1.4862465864383816E-2</c:v>
                </c:pt>
                <c:pt idx="853">
                  <c:v>1.5117516783010923E-2</c:v>
                </c:pt>
                <c:pt idx="854">
                  <c:v>1.5361005045533459E-2</c:v>
                </c:pt>
                <c:pt idx="855">
                  <c:v>1.559290034464852E-2</c:v>
                </c:pt>
                <c:pt idx="856">
                  <c:v>1.58131795953847E-2</c:v>
                </c:pt>
                <c:pt idx="857">
                  <c:v>1.6021826877019772E-2</c:v>
                </c:pt>
                <c:pt idx="858">
                  <c:v>1.621883337129985E-2</c:v>
                </c:pt>
                <c:pt idx="859">
                  <c:v>1.640419729703279E-2</c:v>
                </c:pt>
                <c:pt idx="860">
                  <c:v>1.6577923841131621E-2</c:v>
                </c:pt>
                <c:pt idx="861">
                  <c:v>1.6740025086184326E-2</c:v>
                </c:pt>
                <c:pt idx="862">
                  <c:v>1.6890519934627486E-2</c:v>
                </c:pt>
                <c:pt idx="863">
                  <c:v>1.7029434029603514E-2</c:v>
                </c:pt>
                <c:pt idx="864">
                  <c:v>1.7156799672580901E-2</c:v>
                </c:pt>
                <c:pt idx="865">
                  <c:v>1.7272655737819522E-2</c:v>
                </c:pt>
                <c:pt idx="866">
                  <c:v>1.7377047583762954E-2</c:v>
                </c:pt>
                <c:pt idx="867">
                  <c:v>1.7470026961441898E-2</c:v>
                </c:pt>
                <c:pt idx="868">
                  <c:v>1.7551651919972381E-2</c:v>
                </c:pt>
                <c:pt idx="869">
                  <c:v>1.7621986709234681E-2</c:v>
                </c:pt>
                <c:pt idx="870">
                  <c:v>1.7681101679818668E-2</c:v>
                </c:pt>
                <c:pt idx="871">
                  <c:v>1.772907318032297E-2</c:v>
                </c:pt>
                <c:pt idx="872">
                  <c:v>1.7765983452095128E-2</c:v>
                </c:pt>
                <c:pt idx="873">
                  <c:v>1.7791920521501307E-2</c:v>
                </c:pt>
                <c:pt idx="874">
                  <c:v>1.7806978089814383E-2</c:v>
                </c:pt>
                <c:pt idx="875">
                  <c:v>1.7811255420809958E-2</c:v>
                </c:pt>
                <c:pt idx="876">
                  <c:v>1.780485722615997E-2</c:v>
                </c:pt>
                <c:pt idx="877">
                  <c:v>1.7787893548714462E-2</c:v>
                </c:pt>
                <c:pt idx="878">
                  <c:v>1.7760479643762032E-2</c:v>
                </c:pt>
                <c:pt idx="879">
                  <c:v>1.7722735858360161E-2</c:v>
                </c:pt>
                <c:pt idx="880">
                  <c:v>1.7674787508826399E-2</c:v>
                </c:pt>
                <c:pt idx="881">
                  <c:v>1.7616764756482092E-2</c:v>
                </c:pt>
                <c:pt idx="882">
                  <c:v>1.7548802481740025E-2</c:v>
                </c:pt>
                <c:pt idx="883">
                  <c:v>1.7471040156627812E-2</c:v>
                </c:pt>
                <c:pt idx="884">
                  <c:v>1.738362171583847E-2</c:v>
                </c:pt>
                <c:pt idx="885">
                  <c:v>1.7286695426400059E-2</c:v>
                </c:pt>
                <c:pt idx="886">
                  <c:v>1.7180413756055727E-2</c:v>
                </c:pt>
                <c:pt idx="887">
                  <c:v>1.7064933240445695E-2</c:v>
                </c:pt>
                <c:pt idx="888">
                  <c:v>1.6940414349182344E-2</c:v>
                </c:pt>
                <c:pt idx="889">
                  <c:v>1.6807021350909342E-2</c:v>
                </c:pt>
                <c:pt idx="890">
                  <c:v>1.6664922177435593E-2</c:v>
                </c:pt>
                <c:pt idx="891">
                  <c:v>1.6514288287034117E-2</c:v>
                </c:pt>
                <c:pt idx="892">
                  <c:v>1.6355294526995995E-2</c:v>
                </c:pt>
                <c:pt idx="893">
                  <c:v>1.6188118995528713E-2</c:v>
                </c:pt>
                <c:pt idx="894">
                  <c:v>1.6012942903087943E-2</c:v>
                </c:pt>
                <c:pt idx="895">
                  <c:v>1.5829950433231058E-2</c:v>
                </c:pt>
                <c:pt idx="896">
                  <c:v>1.5639328603080392E-2</c:v>
                </c:pt>
                <c:pt idx="897">
                  <c:v>1.5441267123483272E-2</c:v>
                </c:pt>
                <c:pt idx="898">
                  <c:v>1.5235958258955452E-2</c:v>
                </c:pt>
                <c:pt idx="899">
                  <c:v>1.5023596687493515E-2</c:v>
                </c:pt>
                <c:pt idx="900">
                  <c:v>1.4804379360341489E-2</c:v>
                </c:pt>
                <c:pt idx="901">
                  <c:v>1.4578505361795672E-2</c:v>
                </c:pt>
                <c:pt idx="902">
                  <c:v>1.4346175769131024E-2</c:v>
                </c:pt>
                <c:pt idx="903">
                  <c:v>1.4107593512731633E-2</c:v>
                </c:pt>
                <c:pt idx="904">
                  <c:v>1.3862963236506444E-2</c:v>
                </c:pt>
                <c:pt idx="905">
                  <c:v>1.3612491158671138E-2</c:v>
                </c:pt>
                <c:pt idx="906">
                  <c:v>1.33563849329753E-2</c:v>
                </c:pt>
                <c:pt idx="907">
                  <c:v>1.3094853510453558E-2</c:v>
                </c:pt>
                <c:pt idx="908">
                  <c:v>1.2828107001777602E-2</c:v>
                </c:pt>
                <c:pt idx="909">
                  <c:v>1.2556356540285833E-2</c:v>
                </c:pt>
                <c:pt idx="910">
                  <c:v>1.2279814145765166E-2</c:v>
                </c:pt>
                <c:pt idx="911">
                  <c:v>1.1998692589059265E-2</c:v>
                </c:pt>
                <c:pt idx="912">
                  <c:v>1.1713205257575254E-2</c:v>
                </c:pt>
                <c:pt idx="913">
                  <c:v>1.1423566021760883E-2</c:v>
                </c:pt>
                <c:pt idx="914">
                  <c:v>1.1129989102621711E-2</c:v>
                </c:pt>
                <c:pt idx="915">
                  <c:v>1.0832688940347487E-2</c:v>
                </c:pt>
                <c:pt idx="916">
                  <c:v>1.0531880064114449E-2</c:v>
                </c:pt>
                <c:pt idx="917">
                  <c:v>1.0227776963130413E-2</c:v>
                </c:pt>
                <c:pt idx="918">
                  <c:v>9.9205939589865778E-3</c:v>
                </c:pt>
                <c:pt idx="919">
                  <c:v>9.6105450793797682E-3</c:v>
                </c:pt>
                <c:pt idx="920">
                  <c:v>9.2978439332662248E-3</c:v>
                </c:pt>
                <c:pt idx="921">
                  <c:v>8.9827035875079831E-3</c:v>
                </c:pt>
                <c:pt idx="922">
                  <c:v>8.6653364450700564E-3</c:v>
                </c:pt>
                <c:pt idx="923">
                  <c:v>8.3459541248261156E-3</c:v>
                </c:pt>
                <c:pt idx="924">
                  <c:v>8.0247673430278443E-3</c:v>
                </c:pt>
                <c:pt idx="925">
                  <c:v>7.7019857964929139E-3</c:v>
                </c:pt>
                <c:pt idx="926">
                  <c:v>7.3778180475635984E-3</c:v>
                </c:pt>
                <c:pt idx="927">
                  <c:v>7.0524714108876098E-3</c:v>
                </c:pt>
                <c:pt idx="928">
                  <c:v>6.7261518420698701E-3</c:v>
                </c:pt>
                <c:pt idx="929">
                  <c:v>6.3990638282439881E-3</c:v>
                </c:pt>
                <c:pt idx="930">
                  <c:v>6.0714102806089494E-3</c:v>
                </c:pt>
                <c:pt idx="931">
                  <c:v>5.7433924289761523E-3</c:v>
                </c:pt>
                <c:pt idx="932">
                  <c:v>5.4152097183690325E-3</c:v>
                </c:pt>
                <c:pt idx="933">
                  <c:v>5.0870597077174555E-3</c:v>
                </c:pt>
                <c:pt idx="934">
                  <c:v>4.7591379706858287E-3</c:v>
                </c:pt>
                <c:pt idx="935">
                  <c:v>4.431637998673397E-3</c:v>
                </c:pt>
                <c:pt idx="936">
                  <c:v>4.1047511060223535E-3</c:v>
                </c:pt>
                <c:pt idx="937">
                  <c:v>3.7786663374692257E-3</c:v>
                </c:pt>
                <c:pt idx="938">
                  <c:v>3.4535703778718423E-3</c:v>
                </c:pt>
                <c:pt idx="939">
                  <c:v>3.1296474642433197E-3</c:v>
                </c:pt>
                <c:pt idx="940">
                  <c:v>2.8070793001228707E-3</c:v>
                </c:pt>
                <c:pt idx="941">
                  <c:v>2.4860449723106176E-3</c:v>
                </c:pt>
                <c:pt idx="942">
                  <c:v>2.1667208699935035E-3</c:v>
                </c:pt>
                <c:pt idx="943">
                  <c:v>1.8492806062860587E-3</c:v>
                </c:pt>
                <c:pt idx="944">
                  <c:v>1.5338949422093898E-3</c:v>
                </c:pt>
                <c:pt idx="945">
                  <c:v>1.2207317131287718E-3</c:v>
                </c:pt>
                <c:pt idx="946">
                  <c:v>9.0995575767021687E-4</c:v>
                </c:pt>
                <c:pt idx="947">
                  <c:v>6.0172884913305233E-4</c:v>
                </c:pt>
                <c:pt idx="948">
                  <c:v>2.9620962941516649E-4</c:v>
                </c:pt>
                <c:pt idx="949">
                  <c:v>-6.4464545353551092E-6</c:v>
                </c:pt>
                <c:pt idx="950">
                  <c:v>-3.0608721172850769E-4</c:v>
                </c:pt>
                <c:pt idx="951">
                  <c:v>-6.0256376559012837E-4</c:v>
                </c:pt>
                <c:pt idx="952">
                  <c:v>-8.9573060985908648E-4</c:v>
                </c:pt>
                <c:pt idx="953">
                  <c:v>-1.1854456619167196E-3</c:v>
                </c:pt>
                <c:pt idx="954">
                  <c:v>-1.4715703135413447E-3</c:v>
                </c:pt>
                <c:pt idx="955">
                  <c:v>-1.7539694790838709E-3</c:v>
                </c:pt>
                <c:pt idx="956">
                  <c:v>-2.0325116410608935E-3</c:v>
                </c:pt>
                <c:pt idx="957">
                  <c:v>-2.307068893164432E-3</c:v>
                </c:pt>
                <c:pt idx="958">
                  <c:v>-2.5775169806874867E-3</c:v>
                </c:pt>
                <c:pt idx="959">
                  <c:v>-2.8437353383676789E-3</c:v>
                </c:pt>
                <c:pt idx="960">
                  <c:v>-3.1056071256515601E-3</c:v>
                </c:pt>
                <c:pt idx="961">
                  <c:v>-3.3630192593848778E-3</c:v>
                </c:pt>
                <c:pt idx="962">
                  <c:v>-3.6158624439340576E-3</c:v>
                </c:pt>
                <c:pt idx="963">
                  <c:v>-3.8640311987471442E-3</c:v>
                </c:pt>
                <c:pt idx="964">
                  <c:v>-4.1074238833627421E-3</c:v>
                </c:pt>
                <c:pt idx="965">
                  <c:v>-4.3459427198780489E-3</c:v>
                </c:pt>
                <c:pt idx="966">
                  <c:v>-4.5794938128870576E-3</c:v>
                </c:pt>
                <c:pt idx="967">
                  <c:v>-4.8079871669028393E-3</c:v>
                </c:pt>
                <c:pt idx="968">
                  <c:v>-5.0313367012780703E-3</c:v>
                </c:pt>
                <c:pt idx="969">
                  <c:v>-5.24946026264038E-3</c:v>
                </c:pt>
                <c:pt idx="970">
                  <c:v>-5.4622796348591006E-3</c:v>
                </c:pt>
                <c:pt idx="971">
                  <c:v>-5.669720546562596E-3</c:v>
                </c:pt>
                <c:pt idx="972">
                  <c:v>-5.87171267622566E-3</c:v>
                </c:pt>
                <c:pt idx="973">
                  <c:v>-6.068189654848637E-3</c:v>
                </c:pt>
                <c:pt idx="974">
                  <c:v>-6.2590890662499793E-3</c:v>
                </c:pt>
                <c:pt idx="975">
                  <c:v>-6.4443524449963293E-3</c:v>
                </c:pt>
                <c:pt idx="976">
                  <c:v>-6.6239252719944982E-3</c:v>
                </c:pt>
                <c:pt idx="977">
                  <c:v>-6.797756967771725E-3</c:v>
                </c:pt>
                <c:pt idx="978">
                  <c:v>-6.9658008834706207E-3</c:v>
                </c:pt>
                <c:pt idx="979">
                  <c:v>-7.1280142895873526E-3</c:v>
                </c:pt>
                <c:pt idx="980">
                  <c:v>-7.2843583624821306E-3</c:v>
                </c:pt>
                <c:pt idx="981">
                  <c:v>-7.4347981686920216E-3</c:v>
                </c:pt>
                <c:pt idx="982">
                  <c:v>-7.5793026470778154E-3</c:v>
                </c:pt>
                <c:pt idx="983">
                  <c:v>-7.7178445888365158E-3</c:v>
                </c:pt>
                <c:pt idx="984">
                  <c:v>-7.8504006154131271E-3</c:v>
                </c:pt>
                <c:pt idx="985">
                  <c:v>-7.9769511543454855E-3</c:v>
                </c:pt>
                <c:pt idx="986">
                  <c:v>-8.0974804130775156E-3</c:v>
                </c:pt>
                <c:pt idx="987">
                  <c:v>-8.2119763507762858E-3</c:v>
                </c:pt>
                <c:pt idx="988">
                  <c:v>-8.3204306481899221E-3</c:v>
                </c:pt>
                <c:pt idx="989">
                  <c:v>-8.4228386755835962E-3</c:v>
                </c:pt>
                <c:pt idx="990">
                  <c:v>-8.5191994587922124E-3</c:v>
                </c:pt>
                <c:pt idx="991">
                  <c:v>-8.6095156434283487E-3</c:v>
                </c:pt>
                <c:pt idx="992">
                  <c:v>-8.6937934572855254E-3</c:v>
                </c:pt>
                <c:pt idx="993">
                  <c:v>-8.7720426709769726E-3</c:v>
                </c:pt>
                <c:pt idx="994">
                  <c:v>-8.8442765568512334E-3</c:v>
                </c:pt>
                <c:pt idx="995">
                  <c:v>-8.9105118462259082E-3</c:v>
                </c:pt>
                <c:pt idx="996">
                  <c:v>-8.970768684982108E-3</c:v>
                </c:pt>
                <c:pt idx="997">
                  <c:v>-9.0250705875622398E-3</c:v>
                </c:pt>
                <c:pt idx="998">
                  <c:v>-9.0734443894146793E-3</c:v>
                </c:pt>
                <c:pt idx="999">
                  <c:v>-9.115920197928935E-3</c:v>
                </c:pt>
                <c:pt idx="1000">
                  <c:v>-9.1525313419057921E-3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93888"/>
        <c:axId val="69505792"/>
      </c:lineChart>
      <c:catAx>
        <c:axId val="694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05792"/>
        <c:crosses val="autoZero"/>
        <c:auto val="1"/>
        <c:lblAlgn val="ctr"/>
        <c:lblOffset val="100"/>
        <c:noMultiLvlLbl val="0"/>
      </c:catAx>
      <c:valAx>
        <c:axId val="695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49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14</xdr:row>
      <xdr:rowOff>180974</xdr:rowOff>
    </xdr:from>
    <xdr:to>
      <xdr:col>10</xdr:col>
      <xdr:colOff>600075</xdr:colOff>
      <xdr:row>37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tion_Types" displayName="Motion_Types" ref="A1:S5" totalsRowShown="0">
  <autoFilter ref="A1:S5"/>
  <tableColumns count="19">
    <tableColumn id="2" name="Discriminant"/>
    <tableColumn id="1" name="Motion Types"/>
    <tableColumn id="3" name="Equation"/>
    <tableColumn id="13" name="V1" dataDxfId="26">
      <calculatedColumnFormula>SQRT((c.1^2)+(c.2^2))</calculatedColumnFormula>
    </tableColumn>
    <tableColumn id="14" name="V2" dataDxfId="25">
      <calculatedColumnFormula>SQRT(k/M)</calculatedColumnFormula>
    </tableColumn>
    <tableColumn id="15" name="V3" dataDxfId="24">
      <calculatedColumnFormula>y0</calculatedColumnFormula>
    </tableColumn>
    <tableColumn id="16" name="V4" dataDxfId="23">
      <calculatedColumnFormula>v0/w</calculatedColumnFormula>
    </tableColumn>
    <tableColumn id="17" name="V5" dataDxfId="22">
      <calculatedColumnFormula>(2*PI())/w</calculatedColumnFormula>
    </tableColumn>
    <tableColumn id="18" name="V6" dataDxfId="21">
      <calculatedColumnFormula>1/Motion_Types[[#This Row],[V5]]</calculatedColumnFormula>
    </tableColumn>
    <tableColumn id="20" name="V7" dataDxfId="20">
      <calculatedColumnFormula>1/Motion_Types[[#This Row],[V6]]</calculatedColumnFormula>
    </tableColumn>
    <tableColumn id="19" name="Shift" dataDxfId="19">
      <calculatedColumnFormula xml:space="preserve">
IF(c.1&lt;0,PI(),
IF(AND(c.1&gt;0,c.2&lt;0),2*PI(),
IF(OR(c.1=0,AND(c.1&gt;0,c.2&gt;0)),0,
IF(c.2=0,((PI()/2)-ATAN(0)),""
))))</calculatedColumnFormula>
    </tableColumn>
    <tableColumn id="6" name="ø" dataDxfId="18">
      <calculatedColumnFormula xml:space="preserve">
IF(c.2=0,0,
IF(c.1=0,PI()/2,
IF(NOT(AND(c.1=0, c.2=0)),ATAN(c.2/c.1)+Motion_Types[[#This Row],[Shift]],""
)))</calculatedColumnFormula>
    </tableColumn>
    <tableColumn id="22" name="V1s" dataDxfId="17"/>
    <tableColumn id="23" name="V2s" dataDxfId="16"/>
    <tableColumn id="24" name="V3s" dataDxfId="15"/>
    <tableColumn id="25" name="V4s" dataDxfId="14"/>
    <tableColumn id="26" name="V5s" dataDxfId="13"/>
    <tableColumn id="27" name="V6s" dataDxfId="12"/>
    <tableColumn id="28" name="V7s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E1011" totalsRowShown="0">
  <autoFilter ref="A10:E1011"/>
  <tableColumns count="5">
    <tableColumn id="1" name="t">
      <calculatedColumnFormula>A10+$B$9</calculatedColumnFormula>
    </tableColumn>
    <tableColumn id="2" name="Simple Harmonic" dataDxfId="10">
      <calculatedColumnFormula>$D$2*COS(($E$2*Table2[[#This Row],[t]])-$L$2)</calculatedColumnFormula>
    </tableColumn>
    <tableColumn id="3" name="Under-Damped" dataDxfId="9">
      <calculatedColumnFormula>($D$3*EXP($E$3*Table2[[#This Row],[t]]))*COS(($F$3*Table2[[#This Row],[t]])-$L$3)</calculatedColumnFormula>
    </tableColumn>
    <tableColumn id="4" name="Over-Damped" dataDxfId="8">
      <calculatedColumnFormula>($F$4*EXP($D$4*Table2[[#This Row],[t]]))+($G$4*EXP($E$4*Table2[[#This Row],[t]]))</calculatedColumnFormula>
    </tableColumn>
    <tableColumn id="5" name="Critically Damped" dataDxfId="7">
      <calculatedColumnFormula>EXP($D$5*Table2[[#This Row],[t]])*($E$5+($F$5*Table2[[#This Row],[t]]))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10:H1011" totalsRowShown="0" tableBorderDxfId="6">
  <autoFilter ref="G10:H1011"/>
  <tableColumns count="2">
    <tableColumn id="1" name="t" dataDxfId="5">
      <calculatedColumnFormula>G10+$B$9</calculatedColumnFormula>
    </tableColumn>
    <tableColumn id="2" name="Current" dataDxfId="4">
      <calculatedColumnFormula>INDIRECT("Table2[@["&amp;Motion&amp;"]]")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zoomScaleNormal="100" workbookViewId="0">
      <selection sqref="A1:B1"/>
    </sheetView>
  </sheetViews>
  <sheetFormatPr defaultRowHeight="15" x14ac:dyDescent="0.25"/>
  <cols>
    <col min="1" max="1" width="31" bestFit="1" customWidth="1"/>
    <col min="2" max="2" width="56.28515625" bestFit="1" customWidth="1"/>
  </cols>
  <sheetData>
    <row r="1" spans="1:3" ht="22.5" x14ac:dyDescent="0.3">
      <c r="A1" s="20" t="s">
        <v>70</v>
      </c>
      <c r="B1" s="20"/>
    </row>
    <row r="2" spans="1:3" ht="22.9" x14ac:dyDescent="0.4">
      <c r="A2" s="9"/>
      <c r="B2" s="9"/>
    </row>
    <row r="3" spans="1:3" ht="20.45" thickBot="1" x14ac:dyDescent="0.45">
      <c r="A3" s="21" t="s">
        <v>72</v>
      </c>
      <c r="B3" s="21"/>
    </row>
    <row r="4" spans="1:3" thickTop="1" x14ac:dyDescent="0.3">
      <c r="A4" s="22" t="s">
        <v>71</v>
      </c>
      <c r="B4" s="22"/>
    </row>
    <row r="5" spans="1:3" s="7" customFormat="1" x14ac:dyDescent="0.25">
      <c r="A5" s="11" t="s">
        <v>73</v>
      </c>
      <c r="B5" s="11"/>
      <c r="C5" s="37" t="s">
        <v>117</v>
      </c>
    </row>
    <row r="6" spans="1:3" s="7" customFormat="1" x14ac:dyDescent="0.25">
      <c r="A6" s="12" t="s">
        <v>74</v>
      </c>
      <c r="B6" s="11" t="s">
        <v>75</v>
      </c>
      <c r="C6" s="37" t="s">
        <v>118</v>
      </c>
    </row>
    <row r="7" spans="1:3" s="7" customFormat="1" ht="14.45" x14ac:dyDescent="0.3">
      <c r="A7" s="12" t="s">
        <v>79</v>
      </c>
      <c r="B7" s="11" t="s">
        <v>76</v>
      </c>
    </row>
    <row r="8" spans="1:3" s="7" customFormat="1" ht="14.45" x14ac:dyDescent="0.3">
      <c r="A8" s="12" t="s">
        <v>78</v>
      </c>
      <c r="B8" s="11" t="s">
        <v>77</v>
      </c>
    </row>
    <row r="9" spans="1:3" ht="14.45" x14ac:dyDescent="0.3">
      <c r="A9" s="10"/>
      <c r="B9" s="10"/>
    </row>
    <row r="10" spans="1:3" ht="20.45" thickBot="1" x14ac:dyDescent="0.35">
      <c r="A10" s="19" t="s">
        <v>26</v>
      </c>
      <c r="B10" s="19"/>
    </row>
    <row r="11" spans="1:3" thickTop="1" x14ac:dyDescent="0.3">
      <c r="B11" t="s">
        <v>27</v>
      </c>
    </row>
    <row r="12" spans="1:3" ht="15.6" x14ac:dyDescent="0.35">
      <c r="A12" s="1" t="s">
        <v>29</v>
      </c>
      <c r="B12" t="s">
        <v>30</v>
      </c>
    </row>
    <row r="13" spans="1:3" ht="18" x14ac:dyDescent="0.35">
      <c r="A13" s="1" t="s">
        <v>28</v>
      </c>
      <c r="B13" t="s">
        <v>46</v>
      </c>
    </row>
    <row r="14" spans="1:3" ht="18.75" x14ac:dyDescent="0.35">
      <c r="A14" s="1" t="s">
        <v>31</v>
      </c>
      <c r="B14" s="6" t="s">
        <v>32</v>
      </c>
    </row>
    <row r="15" spans="1:3" x14ac:dyDescent="0.25">
      <c r="A15" s="8" t="s">
        <v>53</v>
      </c>
      <c r="B15" s="6" t="s">
        <v>59</v>
      </c>
    </row>
    <row r="16" spans="1:3" x14ac:dyDescent="0.25">
      <c r="A16" s="1" t="s">
        <v>52</v>
      </c>
      <c r="B16" s="6" t="s">
        <v>59</v>
      </c>
    </row>
    <row r="17" spans="1:2" x14ac:dyDescent="0.25">
      <c r="A17" s="1" t="s">
        <v>36</v>
      </c>
      <c r="B17" s="6" t="s">
        <v>37</v>
      </c>
    </row>
    <row r="18" spans="1:2" ht="15.6" x14ac:dyDescent="0.35">
      <c r="A18" s="1" t="s">
        <v>33</v>
      </c>
      <c r="B18" s="6" t="s">
        <v>38</v>
      </c>
    </row>
    <row r="19" spans="1:2" ht="18" x14ac:dyDescent="0.35">
      <c r="A19" s="1" t="s">
        <v>34</v>
      </c>
      <c r="B19" s="6" t="s">
        <v>39</v>
      </c>
    </row>
    <row r="20" spans="1:2" x14ac:dyDescent="0.25">
      <c r="A20" s="1" t="s">
        <v>40</v>
      </c>
      <c r="B20" s="6" t="s">
        <v>41</v>
      </c>
    </row>
    <row r="21" spans="1:2" x14ac:dyDescent="0.25">
      <c r="A21" s="1" t="s">
        <v>42</v>
      </c>
      <c r="B21" s="6" t="s">
        <v>43</v>
      </c>
    </row>
    <row r="22" spans="1:2" ht="18" x14ac:dyDescent="0.35">
      <c r="A22" s="1" t="s">
        <v>45</v>
      </c>
      <c r="B22" s="6" t="s">
        <v>47</v>
      </c>
    </row>
    <row r="23" spans="1:2" ht="18.75" x14ac:dyDescent="0.35">
      <c r="A23" s="1" t="s">
        <v>44</v>
      </c>
      <c r="B23" s="6" t="s">
        <v>48</v>
      </c>
    </row>
    <row r="25" spans="1:2" ht="20.45" thickBot="1" x14ac:dyDescent="0.35">
      <c r="A25" s="19" t="s">
        <v>49</v>
      </c>
      <c r="B25" s="19"/>
    </row>
    <row r="26" spans="1:2" ht="16.899999999999999" thickTop="1" x14ac:dyDescent="0.3">
      <c r="B26" t="s">
        <v>67</v>
      </c>
    </row>
    <row r="27" spans="1:2" ht="18" x14ac:dyDescent="0.35">
      <c r="A27" s="1" t="s">
        <v>29</v>
      </c>
      <c r="B27" t="s">
        <v>50</v>
      </c>
    </row>
    <row r="28" spans="1:2" ht="18.75" x14ac:dyDescent="0.35">
      <c r="A28" s="1" t="s">
        <v>28</v>
      </c>
      <c r="B28" t="s">
        <v>51</v>
      </c>
    </row>
    <row r="29" spans="1:2" ht="18.75" x14ac:dyDescent="0.35">
      <c r="A29" s="1" t="s">
        <v>31</v>
      </c>
      <c r="B29" s="6" t="s">
        <v>32</v>
      </c>
    </row>
    <row r="30" spans="1:2" x14ac:dyDescent="0.25">
      <c r="A30" s="8" t="s">
        <v>53</v>
      </c>
      <c r="B30" s="6" t="str">
        <f>"-b/2m"</f>
        <v>-b/2m</v>
      </c>
    </row>
    <row r="31" spans="1:2" x14ac:dyDescent="0.25">
      <c r="A31" s="1" t="s">
        <v>52</v>
      </c>
      <c r="B31" s="6" t="s">
        <v>110</v>
      </c>
    </row>
    <row r="32" spans="1:2" ht="18" x14ac:dyDescent="0.35">
      <c r="A32" s="1" t="s">
        <v>33</v>
      </c>
      <c r="B32" s="6" t="s">
        <v>38</v>
      </c>
    </row>
    <row r="33" spans="1:2" ht="18" x14ac:dyDescent="0.35">
      <c r="A33" s="1" t="s">
        <v>34</v>
      </c>
      <c r="B33" s="6" t="s">
        <v>111</v>
      </c>
    </row>
    <row r="34" spans="1:2" x14ac:dyDescent="0.25">
      <c r="A34" s="1" t="s">
        <v>55</v>
      </c>
      <c r="B34" s="6" t="s">
        <v>54</v>
      </c>
    </row>
    <row r="35" spans="1:2" x14ac:dyDescent="0.25">
      <c r="A35" s="1" t="s">
        <v>56</v>
      </c>
      <c r="B35" s="6" t="s">
        <v>43</v>
      </c>
    </row>
    <row r="36" spans="1:2" ht="18" x14ac:dyDescent="0.35">
      <c r="A36" s="1" t="s">
        <v>45</v>
      </c>
      <c r="B36" s="6" t="s">
        <v>47</v>
      </c>
    </row>
    <row r="37" spans="1:2" ht="18.75" x14ac:dyDescent="0.35">
      <c r="A37" s="1" t="s">
        <v>44</v>
      </c>
      <c r="B37" s="6" t="s">
        <v>48</v>
      </c>
    </row>
    <row r="39" spans="1:2" ht="20.25" thickBot="1" x14ac:dyDescent="0.3">
      <c r="A39" s="19" t="s">
        <v>63</v>
      </c>
      <c r="B39" s="19"/>
    </row>
    <row r="40" spans="1:2" ht="18" thickTop="1" x14ac:dyDescent="0.25">
      <c r="B40" t="s">
        <v>68</v>
      </c>
    </row>
    <row r="41" spans="1:2" ht="18" x14ac:dyDescent="0.35">
      <c r="A41" s="1" t="s">
        <v>29</v>
      </c>
      <c r="B41" t="s">
        <v>50</v>
      </c>
    </row>
    <row r="42" spans="1:2" ht="18.75" x14ac:dyDescent="0.35">
      <c r="A42" s="1" t="s">
        <v>28</v>
      </c>
      <c r="B42" t="s">
        <v>60</v>
      </c>
    </row>
    <row r="43" spans="1:2" ht="18" x14ac:dyDescent="0.35">
      <c r="A43" s="1" t="s">
        <v>62</v>
      </c>
      <c r="B43" s="6" t="s">
        <v>65</v>
      </c>
    </row>
    <row r="44" spans="1:2" ht="18" x14ac:dyDescent="0.35">
      <c r="A44" s="8" t="s">
        <v>61</v>
      </c>
      <c r="B44" s="6" t="s">
        <v>66</v>
      </c>
    </row>
    <row r="45" spans="1:2" x14ac:dyDescent="0.25">
      <c r="A45" s="1" t="s">
        <v>52</v>
      </c>
      <c r="B45" s="6" t="s">
        <v>59</v>
      </c>
    </row>
    <row r="46" spans="1:2" ht="18" x14ac:dyDescent="0.35">
      <c r="A46" s="1" t="s">
        <v>33</v>
      </c>
      <c r="B46" s="6" t="s">
        <v>58</v>
      </c>
    </row>
    <row r="47" spans="1:2" ht="18" x14ac:dyDescent="0.35">
      <c r="A47" s="1" t="s">
        <v>34</v>
      </c>
      <c r="B47" s="6" t="s">
        <v>57</v>
      </c>
    </row>
    <row r="48" spans="1:2" x14ac:dyDescent="0.25">
      <c r="A48" s="1" t="s">
        <v>55</v>
      </c>
      <c r="B48" s="6" t="s">
        <v>59</v>
      </c>
    </row>
    <row r="49" spans="1:2" x14ac:dyDescent="0.25">
      <c r="A49" s="1" t="s">
        <v>56</v>
      </c>
      <c r="B49" s="6" t="s">
        <v>59</v>
      </c>
    </row>
    <row r="50" spans="1:2" x14ac:dyDescent="0.25">
      <c r="A50" s="1" t="s">
        <v>45</v>
      </c>
      <c r="B50" s="6" t="s">
        <v>59</v>
      </c>
    </row>
    <row r="51" spans="1:2" ht="17.25" x14ac:dyDescent="0.25">
      <c r="A51" s="1" t="s">
        <v>44</v>
      </c>
      <c r="B51" s="6" t="s">
        <v>59</v>
      </c>
    </row>
    <row r="54" spans="1:2" ht="20.25" thickBot="1" x14ac:dyDescent="0.3">
      <c r="A54" s="19" t="s">
        <v>64</v>
      </c>
      <c r="B54" s="19"/>
    </row>
    <row r="55" spans="1:2" ht="18" thickTop="1" x14ac:dyDescent="0.25">
      <c r="B55" t="s">
        <v>69</v>
      </c>
    </row>
    <row r="56" spans="1:2" ht="18" x14ac:dyDescent="0.35">
      <c r="A56" s="1" t="s">
        <v>29</v>
      </c>
      <c r="B56" t="s">
        <v>50</v>
      </c>
    </row>
    <row r="57" spans="1:2" ht="18.75" x14ac:dyDescent="0.35">
      <c r="A57" s="1" t="s">
        <v>28</v>
      </c>
      <c r="B57" t="s">
        <v>81</v>
      </c>
    </row>
    <row r="58" spans="1:2" x14ac:dyDescent="0.25">
      <c r="A58" s="1" t="s">
        <v>31</v>
      </c>
      <c r="B58" s="6" t="s">
        <v>59</v>
      </c>
    </row>
    <row r="59" spans="1:2" x14ac:dyDescent="0.25">
      <c r="A59" s="8" t="s">
        <v>53</v>
      </c>
      <c r="B59" s="6" t="str">
        <f>"-b/2m"</f>
        <v>-b/2m</v>
      </c>
    </row>
    <row r="60" spans="1:2" x14ac:dyDescent="0.25">
      <c r="A60" s="1" t="s">
        <v>52</v>
      </c>
      <c r="B60" s="6" t="s">
        <v>59</v>
      </c>
    </row>
    <row r="61" spans="1:2" ht="18" x14ac:dyDescent="0.35">
      <c r="A61" s="1" t="s">
        <v>33</v>
      </c>
      <c r="B61" s="6" t="s">
        <v>38</v>
      </c>
    </row>
    <row r="62" spans="1:2" ht="18" x14ac:dyDescent="0.35">
      <c r="A62" s="1" t="s">
        <v>34</v>
      </c>
      <c r="B62" s="6" t="s">
        <v>80</v>
      </c>
    </row>
    <row r="63" spans="1:2" x14ac:dyDescent="0.25">
      <c r="A63" s="1" t="s">
        <v>55</v>
      </c>
      <c r="B63" s="6" t="s">
        <v>59</v>
      </c>
    </row>
    <row r="64" spans="1:2" x14ac:dyDescent="0.25">
      <c r="A64" s="1" t="s">
        <v>56</v>
      </c>
      <c r="B64" s="6" t="s">
        <v>59</v>
      </c>
    </row>
    <row r="65" spans="1:2" x14ac:dyDescent="0.25">
      <c r="A65" s="1" t="s">
        <v>45</v>
      </c>
      <c r="B65" s="6" t="s">
        <v>59</v>
      </c>
    </row>
    <row r="66" spans="1:2" ht="17.25" x14ac:dyDescent="0.25">
      <c r="A66" s="1" t="s">
        <v>44</v>
      </c>
      <c r="B66" s="6" t="s">
        <v>59</v>
      </c>
    </row>
  </sheetData>
  <mergeCells count="7">
    <mergeCell ref="A10:B10"/>
    <mergeCell ref="A25:B25"/>
    <mergeCell ref="A39:B39"/>
    <mergeCell ref="A54:B54"/>
    <mergeCell ref="A1:B1"/>
    <mergeCell ref="A3:B3"/>
    <mergeCell ref="A4:B4"/>
  </mergeCells>
  <hyperlinks>
    <hyperlink ref="C5" location="'System Analyser'!A1" display="Take me to the System Analyser"/>
    <hyperlink ref="C6" location="Ref_Table!A1" display="Take me to the Kitche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opLeftCell="B1" workbookViewId="0">
      <selection activeCell="C4" sqref="C4"/>
    </sheetView>
  </sheetViews>
  <sheetFormatPr defaultRowHeight="15" x14ac:dyDescent="0.25"/>
  <cols>
    <col min="1" max="1" width="0" hidden="1" customWidth="1"/>
    <col min="5" max="5" width="9.140625" hidden="1" customWidth="1"/>
    <col min="8" max="8" width="16.140625" bestFit="1" customWidth="1"/>
  </cols>
  <sheetData>
    <row r="2" spans="1:11" ht="20.25" thickBot="1" x14ac:dyDescent="0.35">
      <c r="C2" s="21" t="s">
        <v>3</v>
      </c>
      <c r="D2" s="21"/>
      <c r="E2" s="21"/>
      <c r="F2" s="21"/>
      <c r="H2" s="21" t="s">
        <v>4</v>
      </c>
      <c r="I2" s="21"/>
      <c r="K2" s="37" t="s">
        <v>119</v>
      </c>
    </row>
    <row r="3" spans="1:11" ht="18.75" thickTop="1" thickBot="1" x14ac:dyDescent="0.35">
      <c r="C3" s="23" t="s">
        <v>0</v>
      </c>
      <c r="D3" s="23" t="s">
        <v>1</v>
      </c>
      <c r="E3" s="23"/>
      <c r="F3" s="23" t="s">
        <v>2</v>
      </c>
      <c r="H3" s="23" t="s">
        <v>5</v>
      </c>
      <c r="I3" s="23" t="s">
        <v>6</v>
      </c>
      <c r="K3" s="37" t="s">
        <v>118</v>
      </c>
    </row>
    <row r="4" spans="1:11" ht="36.75" customHeight="1" thickTop="1" x14ac:dyDescent="0.25">
      <c r="B4" s="3" t="s">
        <v>13</v>
      </c>
      <c r="C4" s="36">
        <v>1</v>
      </c>
      <c r="D4" s="36">
        <v>1</v>
      </c>
      <c r="E4" s="24"/>
      <c r="F4" s="36">
        <v>6</v>
      </c>
      <c r="H4" s="36">
        <v>-1</v>
      </c>
      <c r="I4" s="36">
        <v>3</v>
      </c>
    </row>
    <row r="6" spans="1:11" ht="18.75" x14ac:dyDescent="0.3">
      <c r="C6" s="30" t="s">
        <v>23</v>
      </c>
      <c r="D6" s="30"/>
      <c r="E6" s="4"/>
      <c r="G6" s="31" t="s">
        <v>7</v>
      </c>
      <c r="H6" s="32" t="str">
        <f>VLOOKUP(Discrim_Eval,Motion_Types[[#All],[Discriminant]:[Motion Types]],2, FALSE)</f>
        <v>Under-Damped</v>
      </c>
    </row>
    <row r="7" spans="1:11" ht="18.75" x14ac:dyDescent="0.3">
      <c r="C7" s="25" t="s">
        <v>112</v>
      </c>
      <c r="D7" s="35">
        <f>IF(b=0,"Irrelevant",(b^2)-(4*M*k))</f>
        <v>-23</v>
      </c>
      <c r="E7" s="2">
        <f xml:space="preserve">
IF(discriminant="Irrelevant",discriminant,
IF(discriminant&gt;0,1,
IF(discriminant&lt;0,-1,
IF(discriminant=0,0,""
))))</f>
        <v>-1</v>
      </c>
      <c r="G7" s="31" t="s">
        <v>105</v>
      </c>
      <c r="H7" s="33" t="s">
        <v>113</v>
      </c>
    </row>
    <row r="8" spans="1:11" ht="21" x14ac:dyDescent="0.3">
      <c r="A8">
        <v>1</v>
      </c>
      <c r="C8" s="25" t="str">
        <f>IF(VLOOKUP(Motion,Motion_Types[[#All],[Motion Types]:[V7s]],A8+11,FALSE)=0,"",VLOOKUP(Motion,Motion_Types[[#All],[Motion Types]:[V7s]],A8+11,FALSE)&amp;"=")</f>
        <v>A=</v>
      </c>
      <c r="D8" s="35">
        <f>IF(C8="","",VLOOKUP(Motion,Motion_Types[[#All],[Motion Types]:[V7s]],A8+2,FALSE))</f>
        <v>1.4446302370292303</v>
      </c>
      <c r="E8" s="2"/>
      <c r="G8" s="31"/>
      <c r="H8" s="34" t="s">
        <v>114</v>
      </c>
    </row>
    <row r="9" spans="1:11" ht="21.75" x14ac:dyDescent="0.35">
      <c r="A9">
        <v>2</v>
      </c>
      <c r="C9" s="25" t="str">
        <f>IF(VLOOKUP(Motion,Motion_Types[[#All],[Motion Types]:[V7s]],A9+11,FALSE)=0,"",VLOOKUP(Motion,Motion_Types[[#All],[Motion Types]:[V7s]],A9+11,FALSE)&amp;"=")</f>
        <v>α=</v>
      </c>
      <c r="D9" s="35">
        <f>IF(C9="","",VLOOKUP(Motion,Motion_Types[[#All],[Motion Types]:[V7s]],A9+2,FALSE))</f>
        <v>-0.5</v>
      </c>
      <c r="E9" s="2"/>
      <c r="G9" s="31"/>
      <c r="H9" s="33" t="s">
        <v>115</v>
      </c>
    </row>
    <row r="10" spans="1:11" ht="21.75" x14ac:dyDescent="0.35">
      <c r="A10">
        <v>3</v>
      </c>
      <c r="C10" s="25" t="str">
        <f>IF(VLOOKUP(Motion,Motion_Types[[#All],[Motion Types]:[V7s]],A10+11,FALSE)=0,"",VLOOKUP(Motion,Motion_Types[[#All],[Motion Types]:[V7s]],A10+11,FALSE)&amp;"=")</f>
        <v>β=</v>
      </c>
      <c r="D10" s="35">
        <f>IF(C10="","",VLOOKUP(Motion,Motion_Types[[#All],[Motion Types]:[V7s]],A10+2,FALSE))</f>
        <v>2.3979157616563596</v>
      </c>
      <c r="E10" s="2"/>
      <c r="G10" s="32"/>
      <c r="H10" s="33" t="s">
        <v>116</v>
      </c>
    </row>
    <row r="11" spans="1:11" ht="18.75" x14ac:dyDescent="0.3">
      <c r="A11">
        <v>4</v>
      </c>
      <c r="C11" s="25" t="str">
        <f>IF(VLOOKUP(Motion,Motion_Types[[#All],[Motion Types]:[V7s]],A11+11,FALSE)=0,"",VLOOKUP(Motion,Motion_Types[[#All],[Motion Types]:[V7s]],A11+11,FALSE)&amp;"=")</f>
        <v>C1=</v>
      </c>
      <c r="D11" s="35">
        <f>IF(C11="","",VLOOKUP(Motion,Motion_Types[[#All],[Motion Types]:[V7s]],A11+2,FALSE))</f>
        <v>-1</v>
      </c>
      <c r="G11" s="31" t="s">
        <v>106</v>
      </c>
      <c r="H11" s="26" t="str">
        <f xml:space="preserve">
IF(discriminant="Irrelevant","y(t)="&amp;TEXT(D8,"#.#####")&amp;"cos("&amp;TEXT(D9,"#.#####")&amp;"t"&amp;IF(D15=0,"",IF(D15&gt;0,"-"&amp;TEXT(D15,"#.#####"),TEXT(D15,"#.#####")))&amp;")",
IF(discriminant&gt;0,"y(t)=("&amp;TEXT(D10,"#.#####")&amp;"*e^("&amp;TEXT(D8,"#.#####")&amp;"*t))+("&amp;TEXT(D11,"#.#####")&amp;"*e^("&amp;TEXT(D9,"#.#####")&amp;"*t))",
IF(discriminant&lt;0,"y(t)="&amp;TEXT(D8,"#.#####")&amp;"*(e^("&amp;TEXT(D9,"#.#####")&amp;"*t))*cos(("&amp;TEXT(D10,"#.#####")&amp;"*t)"&amp;IF(D15=0,"",IF(D15&gt;0,"-"&amp;TEXT(D15,"#.#####"),TEXT(D15,"#.#####")))&amp;")",
IF(discriminant=0, "y(t)=(e^("&amp;TEXT(D8,"#.#####")&amp;"*t))*("&amp;TEXT(D9,"#.#####")&amp;"+(t*"&amp;TEXT(D10,"#.#####")&amp;"))",""
))))</f>
        <v>y(t)=1.44463*(e^(-.5*t))*cos((2.39792*t)-2.33536)</v>
      </c>
      <c r="I11" s="27"/>
      <c r="J11" s="27"/>
      <c r="K11" s="27"/>
    </row>
    <row r="12" spans="1:11" ht="15.75" x14ac:dyDescent="0.25">
      <c r="A12">
        <v>5</v>
      </c>
      <c r="C12" s="25" t="str">
        <f>IF(VLOOKUP(Motion,Motion_Types[[#All],[Motion Types]:[V7s]],A12+11,FALSE)=0,"",VLOOKUP(Motion,Motion_Types[[#All],[Motion Types]:[V7s]],A12+11,FALSE)&amp;"=")</f>
        <v>C2=</v>
      </c>
      <c r="D12" s="35">
        <f>IF(C12="","",VLOOKUP(Motion,Motion_Types[[#All],[Motion Types]:[V7s]],A12+2,FALSE))</f>
        <v>1.0425720702853738</v>
      </c>
    </row>
    <row r="13" spans="1:11" ht="15.75" x14ac:dyDescent="0.25">
      <c r="A13">
        <v>6</v>
      </c>
      <c r="B13" s="28" t="str">
        <f>IF(VLOOKUP(Motion,Motion_Types[[#All],[Motion Types]:[V7s]],A13+11,FALSE)=0,"",VLOOKUP(Motion,Motion_Types[[#All],[Motion Types]:[V7s]],A13+11,FALSE)&amp;"=")</f>
        <v>Quasi-period λ=</v>
      </c>
      <c r="C13" s="29"/>
      <c r="D13" s="35">
        <f>IF(B13="","",VLOOKUP(Motion,Motion_Types[[#All],[Motion Types]:[V7s]],A13+2,FALSE))</f>
        <v>6.0266196325974351</v>
      </c>
    </row>
    <row r="14" spans="1:11" ht="15.75" x14ac:dyDescent="0.25">
      <c r="A14">
        <v>7</v>
      </c>
      <c r="B14" s="28" t="str">
        <f>IF(VLOOKUP(Motion,Motion_Types[[#All],[Motion Types]:[V7s]],A14+11,FALSE)=0,"",VLOOKUP(Motion,Motion_Types[[#All],[Motion Types]:[V7s]],A14+11,FALSE)&amp;"=")</f>
        <v>Quasi-frequency=</v>
      </c>
      <c r="C14" s="29"/>
      <c r="D14" s="35">
        <f>IF(B14="","",VLOOKUP(Motion,Motion_Types[[#All],[Motion Types]:[V7s]],A14+2,FALSE))</f>
        <v>0.16593049851546818</v>
      </c>
    </row>
    <row r="15" spans="1:11" ht="15.75" x14ac:dyDescent="0.25">
      <c r="C15" s="25" t="str">
        <f>IF(VLOOKUP(Motion,Motion_Types[[#All],[Motion Types]:[V7s]],11,FALSE)="","",Motion_Types[[#Headers],[ø]]&amp;"=")</f>
        <v>ø=</v>
      </c>
      <c r="D15" s="35">
        <f>IF(C15="","",VLOOKUP(Motion,Motion_Types[[#All],[Motion Types]:[V7s]],11,FALSE))</f>
        <v>2.3353551239810559</v>
      </c>
    </row>
  </sheetData>
  <sheetProtection sheet="1" objects="1" scenarios="1"/>
  <mergeCells count="6">
    <mergeCell ref="B14:C14"/>
    <mergeCell ref="C2:F2"/>
    <mergeCell ref="H2:I2"/>
    <mergeCell ref="C6:D6"/>
    <mergeCell ref="H11:K11"/>
    <mergeCell ref="B13:C13"/>
  </mergeCells>
  <conditionalFormatting sqref="H8:H10">
    <cfRule type="expression" dxfId="3" priority="4">
      <formula>Motion="Simple Harmonic"</formula>
    </cfRule>
  </conditionalFormatting>
  <conditionalFormatting sqref="H7:H9">
    <cfRule type="expression" dxfId="2" priority="1">
      <formula>Motion="Over-Damped"</formula>
    </cfRule>
  </conditionalFormatting>
  <conditionalFormatting sqref="H10 H7:H8">
    <cfRule type="expression" dxfId="1" priority="2">
      <formula>Motion="Critically damped"</formula>
    </cfRule>
  </conditionalFormatting>
  <conditionalFormatting sqref="H7 H9:H10">
    <cfRule type="expression" dxfId="0" priority="3">
      <formula>Motion="Under-damped"</formula>
    </cfRule>
  </conditionalFormatting>
  <hyperlinks>
    <hyperlink ref="K3" location="Ref_Table!A1" display="Take me to the Kitchen"/>
    <hyperlink ref="K2" location="Summary!A1" display="Take me to the Summary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1"/>
  <sheetViews>
    <sheetView workbookViewId="0">
      <selection activeCell="B7" sqref="B7"/>
    </sheetView>
  </sheetViews>
  <sheetFormatPr defaultRowHeight="15" x14ac:dyDescent="0.25"/>
  <cols>
    <col min="1" max="1" width="15.140625" customWidth="1"/>
    <col min="2" max="2" width="16.140625" bestFit="1" customWidth="1"/>
    <col min="3" max="3" width="14.140625" bestFit="1" customWidth="1"/>
    <col min="8" max="8" width="16.7109375" customWidth="1"/>
    <col min="18" max="18" width="14.140625" bestFit="1" customWidth="1"/>
    <col min="19" max="19" width="15.85546875" bestFit="1" customWidth="1"/>
    <col min="27" max="27" width="10.28515625" bestFit="1" customWidth="1"/>
  </cols>
  <sheetData>
    <row r="1" spans="1:19" x14ac:dyDescent="0.25">
      <c r="A1" t="s">
        <v>24</v>
      </c>
      <c r="B1" t="s">
        <v>8</v>
      </c>
      <c r="C1" t="s">
        <v>14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22</v>
      </c>
      <c r="L1" t="s">
        <v>16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19" ht="18" x14ac:dyDescent="0.35">
      <c r="A2" t="s">
        <v>25</v>
      </c>
      <c r="B2" t="s">
        <v>9</v>
      </c>
      <c r="C2" s="14" t="s">
        <v>103</v>
      </c>
      <c r="D2" s="5">
        <f>SQRT((Motion_Types[[#This Row],[V3]]^2)+(Motion_Types[[#This Row],[V4]]^2))</f>
        <v>1.5811388300841898</v>
      </c>
      <c r="E2" s="5">
        <f>SQRT(k/M)</f>
        <v>2.4494897427831779</v>
      </c>
      <c r="F2" s="5">
        <f>y0</f>
        <v>-1</v>
      </c>
      <c r="G2" s="5">
        <f>v0/Motion_Types[[#This Row],[V2]]</f>
        <v>1.2247448713915892</v>
      </c>
      <c r="H2" s="5">
        <f>(2*PI())/Motion_Types[[#This Row],[V2]]</f>
        <v>2.5650996603237282</v>
      </c>
      <c r="I2" s="5">
        <f>1/Motion_Types[[#This Row],[V5]]</f>
        <v>0.38984840061683806</v>
      </c>
      <c r="J2" s="5"/>
      <c r="K2">
        <f xml:space="preserve">
IF(Motion_Types[[#This Row],[V3]]&lt;0,PI(),
IF(AND(Motion_Types[[#This Row],[V3]]&gt;0,Motion_Types[[#This Row],[V4]]&lt;0),2*PI(),
IF(OR(Motion_Types[[#This Row],[V3]]=0,AND(Motion_Types[[#This Row],[V3]]&gt;0,Motion_Types[[#This Row],[V4]]&gt;0)),0,
IF(Motion_Types[[#This Row],[V4]]=0,((PI()/2)-ATAN(0)),""
))))</f>
        <v>3.1415926535897931</v>
      </c>
      <c r="L2">
        <f xml:space="preserve">
IF(Motion_Types[[#This Row],[V4]]=0,0,
IF(Motion_Types[[#This Row],[V3]]=0,PI()/2,
IF(NOT(AND(Motion_Types[[#This Row],[V3]]=0, Motion_Types[[#This Row],[V4]]=0)),ATAN(Motion_Types[[#This Row],[V4]]/Motion_Types[[#This Row],[V3]])+Motion_Types[[#This Row],[Shift]],""
)))</f>
        <v>2.2555155297971794</v>
      </c>
      <c r="M2" s="5" t="s">
        <v>15</v>
      </c>
      <c r="N2" s="13" t="s">
        <v>35</v>
      </c>
      <c r="O2" s="1" t="s">
        <v>20</v>
      </c>
      <c r="P2" s="1" t="s">
        <v>21</v>
      </c>
      <c r="Q2" s="5" t="s">
        <v>96</v>
      </c>
      <c r="R2" s="5" t="s">
        <v>97</v>
      </c>
      <c r="S2" s="5"/>
    </row>
    <row r="3" spans="1:19" ht="18.75" x14ac:dyDescent="0.35">
      <c r="A3">
        <v>-1</v>
      </c>
      <c r="B3" t="s">
        <v>10</v>
      </c>
      <c r="C3" s="14" t="s">
        <v>104</v>
      </c>
      <c r="D3" s="5">
        <f>SQRT((Motion_Types[[#This Row],[V4]]^2)+(Motion_Types[[#This Row],[V5]]^2))</f>
        <v>1.4446302370292303</v>
      </c>
      <c r="E3" s="6">
        <f>(-1*b)/2*M</f>
        <v>-0.5</v>
      </c>
      <c r="F3" s="5">
        <f>SQRT(-1*d)/(2*M)</f>
        <v>2.3979157616563596</v>
      </c>
      <c r="G3" s="5">
        <f>y0</f>
        <v>-1</v>
      </c>
      <c r="H3" s="5">
        <f>(v0-(Motion_Types[[#This Row],[V2]]*y0))/Motion_Types[[#This Row],[V3]]</f>
        <v>1.0425720702853738</v>
      </c>
      <c r="I3" s="5">
        <f>(2*PI())/Motion_Types[[#This Row],[V5]]</f>
        <v>6.0266196325974351</v>
      </c>
      <c r="J3" s="5">
        <f>1/Motion_Types[[#This Row],[V6]]</f>
        <v>0.16593049851546818</v>
      </c>
      <c r="K3">
        <f xml:space="preserve">
IF(Motion_Types[[#This Row],[V4]]&lt;0,PI(),
IF(AND(Motion_Types[[#This Row],[V4]]&gt;0,Motion_Types[[#This Row],[V5]]&lt;0),2*PI(),
IF(OR(Motion_Types[[#This Row],[V4]]=0,AND(Motion_Types[[#This Row],[V4]]&gt;0,Motion_Types[[#This Row],[V5]]&gt;0)),0,
IF(Motion_Types[[#This Row],[V5]]=0,((PI()/2)-ATAN(0)),""
))))</f>
        <v>3.1415926535897931</v>
      </c>
      <c r="L3">
        <f xml:space="preserve">
IF(Motion_Types[[#This Row],[V5]]=0,0,
IF(Motion_Types[[#This Row],[V4]]=0,PI()/2,
IF(NOT(AND(Motion_Types[[#This Row],[V4]]=0, Motion_Types[[#This Row],[V5]]=0)),ATAN(Motion_Types[[#This Row],[V5]]/Motion_Types[[#This Row],[V4]])+Motion_Types[[#This Row],[Shift]],""
)))</f>
        <v>2.3353551239810559</v>
      </c>
      <c r="M3" s="5" t="s">
        <v>15</v>
      </c>
      <c r="N3" s="13" t="s">
        <v>17</v>
      </c>
      <c r="O3" s="13" t="s">
        <v>18</v>
      </c>
      <c r="P3" s="1" t="s">
        <v>20</v>
      </c>
      <c r="Q3" s="15" t="s">
        <v>21</v>
      </c>
      <c r="R3" s="5" t="s">
        <v>98</v>
      </c>
      <c r="S3" s="5" t="s">
        <v>99</v>
      </c>
    </row>
    <row r="4" spans="1:19" ht="16.899999999999999" x14ac:dyDescent="0.35">
      <c r="A4">
        <v>1</v>
      </c>
      <c r="B4" t="s">
        <v>11</v>
      </c>
      <c r="C4" s="14" t="s">
        <v>102</v>
      </c>
      <c r="D4" s="5" t="e">
        <f>(-b+SQRT(d))/2*M</f>
        <v>#NUM!</v>
      </c>
      <c r="E4" s="5" t="e">
        <f>(-b-SQRT(d))/2*M</f>
        <v>#NUM!</v>
      </c>
      <c r="F4" s="5" t="e">
        <f xml:space="preserve">
(v0-(y0*Motion_Types[[#This Row],[V2]]))
/(Motion_Types[[#This Row],[V1]]-Motion_Types[[#This Row],[V2]])</f>
        <v>#NUM!</v>
      </c>
      <c r="G4" s="5" t="e">
        <f>y0-Motion_Types[[#This Row],[V3]]</f>
        <v>#NUM!</v>
      </c>
      <c r="H4" s="5"/>
      <c r="I4" s="5"/>
      <c r="J4" s="5"/>
      <c r="M4" s="1" t="s">
        <v>19</v>
      </c>
      <c r="N4" s="8" t="s">
        <v>100</v>
      </c>
      <c r="O4" s="1" t="s">
        <v>20</v>
      </c>
      <c r="P4" s="1" t="s">
        <v>21</v>
      </c>
      <c r="Q4" s="5"/>
      <c r="R4" s="5"/>
      <c r="S4" s="5"/>
    </row>
    <row r="5" spans="1:19" ht="18.75" x14ac:dyDescent="0.35">
      <c r="A5">
        <v>0</v>
      </c>
      <c r="B5" t="s">
        <v>12</v>
      </c>
      <c r="C5" t="s">
        <v>101</v>
      </c>
      <c r="D5" s="5">
        <f>-b/2*M</f>
        <v>-0.5</v>
      </c>
      <c r="E5" s="5">
        <f>y0</f>
        <v>-1</v>
      </c>
      <c r="F5" s="5">
        <f>v0-(y0*Motion_Types[[#This Row],[V1]])</f>
        <v>2.5</v>
      </c>
      <c r="G5" s="5"/>
      <c r="H5" s="5"/>
      <c r="I5" s="5"/>
      <c r="J5" s="5"/>
      <c r="M5" s="13" t="s">
        <v>17</v>
      </c>
      <c r="N5" s="1" t="s">
        <v>20</v>
      </c>
      <c r="O5" s="1" t="s">
        <v>21</v>
      </c>
      <c r="P5" s="5"/>
      <c r="Q5" s="5"/>
      <c r="R5" s="5"/>
      <c r="S5" s="5"/>
    </row>
    <row r="7" spans="1:19" x14ac:dyDescent="0.25">
      <c r="B7" s="37" t="s">
        <v>119</v>
      </c>
    </row>
    <row r="8" spans="1:19" x14ac:dyDescent="0.25">
      <c r="B8" s="37" t="s">
        <v>120</v>
      </c>
    </row>
    <row r="9" spans="1:19" ht="14.45" x14ac:dyDescent="0.3">
      <c r="A9" t="s">
        <v>107</v>
      </c>
      <c r="B9">
        <v>0.01</v>
      </c>
    </row>
    <row r="10" spans="1:19" ht="14.45" x14ac:dyDescent="0.3">
      <c r="A10" t="s">
        <v>108</v>
      </c>
      <c r="B10" t="s">
        <v>9</v>
      </c>
      <c r="C10" t="s">
        <v>10</v>
      </c>
      <c r="D10" t="s">
        <v>11</v>
      </c>
      <c r="E10" t="s">
        <v>12</v>
      </c>
      <c r="G10" s="16" t="s">
        <v>108</v>
      </c>
      <c r="H10" t="s">
        <v>109</v>
      </c>
    </row>
    <row r="11" spans="1:19" ht="14.45" x14ac:dyDescent="0.3">
      <c r="A11">
        <v>0</v>
      </c>
      <c r="B11">
        <f>$D$2*COS(($E$2*Table2[[#This Row],[t]])-$L$2)</f>
        <v>-0.99999999999999989</v>
      </c>
      <c r="C11">
        <f>($D$3*EXP($E$3*Table2[[#This Row],[t]]))*COS(($F$3*Table2[[#This Row],[t]])-$L$3)</f>
        <v>-0.99999999999999989</v>
      </c>
      <c r="D11" t="e">
        <f>($F$4*EXP($D$4*Table2[[#This Row],[t]]))+($G$4*EXP($E$4*Table2[[#This Row],[t]]))</f>
        <v>#NUM!</v>
      </c>
      <c r="E11">
        <f>EXP($D$5*Table2[[#This Row],[t]])*($E$5+($F$5*Table2[[#This Row],[t]]))</f>
        <v>-1</v>
      </c>
      <c r="G11" s="17">
        <v>0</v>
      </c>
      <c r="H11">
        <f t="shared" ref="H11:H74" ca="1" si="0">INDIRECT("Table2[@["&amp;Motion&amp;"]]")</f>
        <v>-0.99999999999999989</v>
      </c>
    </row>
    <row r="12" spans="1:19" ht="14.45" x14ac:dyDescent="0.3">
      <c r="A12">
        <f>A11+$B$9</f>
        <v>0.01</v>
      </c>
      <c r="B12">
        <f>$D$2*COS(($E$2*Table2[[#This Row],[t]])-$L$2)</f>
        <v>-0.96970301490970112</v>
      </c>
      <c r="C12">
        <f>($D$3*EXP($E$3*Table2[[#This Row],[t]]))*COS(($F$3*Table2[[#This Row],[t]])-$L$3)</f>
        <v>-0.96985349864769699</v>
      </c>
      <c r="D12" t="e">
        <f>($F$4*EXP($D$4*Table2[[#This Row],[t]]))+($G$4*EXP($E$4*Table2[[#This Row],[t]]))</f>
        <v>#NUM!</v>
      </c>
      <c r="E12">
        <f>EXP($D$5*Table2[[#This Row],[t]])*($E$5+($F$5*Table2[[#This Row],[t]]))</f>
        <v>-0.97013716721286525</v>
      </c>
      <c r="G12" s="17">
        <f>G11+$B$9</f>
        <v>0.01</v>
      </c>
      <c r="H12">
        <f t="shared" ca="1" si="0"/>
        <v>-0.96985349864769699</v>
      </c>
    </row>
    <row r="13" spans="1:19" ht="14.45" x14ac:dyDescent="0.3">
      <c r="A13">
        <f t="shared" ref="A13:A76" si="1">A12+$B$9</f>
        <v>0.02</v>
      </c>
      <c r="B13">
        <f>$D$2*COS(($E$2*Table2[[#This Row],[t]])-$L$2)</f>
        <v>-0.93882423710096519</v>
      </c>
      <c r="C13">
        <f>($D$3*EXP($E$3*Table2[[#This Row],[t]]))*COS(($F$3*Table2[[#This Row],[t]])-$L$3)</f>
        <v>-0.93942797673268419</v>
      </c>
      <c r="D13" t="e">
        <f>($F$4*EXP($D$4*Table2[[#This Row],[t]]))+($G$4*EXP($E$4*Table2[[#This Row],[t]]))</f>
        <v>#NUM!</v>
      </c>
      <c r="E13">
        <f>EXP($D$5*Table2[[#This Row],[t]])*($E$5+($F$5*Table2[[#This Row],[t]]))</f>
        <v>-0.94054734206170965</v>
      </c>
      <c r="G13" s="17">
        <f t="shared" ref="G13:G76" si="2">G12+$B$9</f>
        <v>0.02</v>
      </c>
      <c r="H13">
        <f t="shared" ca="1" si="0"/>
        <v>-0.93942797673268419</v>
      </c>
    </row>
    <row r="14" spans="1:19" ht="14.45" x14ac:dyDescent="0.3">
      <c r="A14">
        <f t="shared" si="1"/>
        <v>0.03</v>
      </c>
      <c r="B14">
        <f>$D$2*COS(($E$2*Table2[[#This Row],[t]])-$L$2)</f>
        <v>-0.90738219291413236</v>
      </c>
      <c r="C14">
        <f>($D$3*EXP($E$3*Table2[[#This Row],[t]]))*COS(($F$3*Table2[[#This Row],[t]])-$L$3)</f>
        <v>-0.90874437398782948</v>
      </c>
      <c r="D14" t="e">
        <f>($F$4*EXP($D$4*Table2[[#This Row],[t]]))+($G$4*EXP($E$4*Table2[[#This Row],[t]]))</f>
        <v>#NUM!</v>
      </c>
      <c r="E14">
        <f>EXP($D$5*Table2[[#This Row],[t]])*($E$5+($F$5*Table2[[#This Row],[t]]))</f>
        <v>-0.91122854413283294</v>
      </c>
      <c r="G14" s="17">
        <f t="shared" si="2"/>
        <v>0.03</v>
      </c>
      <c r="H14">
        <f t="shared" ca="1" si="0"/>
        <v>-0.90874437398782948</v>
      </c>
    </row>
    <row r="15" spans="1:19" ht="14.45" x14ac:dyDescent="0.3">
      <c r="A15">
        <f t="shared" si="1"/>
        <v>0.04</v>
      </c>
      <c r="B15">
        <f>$D$2*COS(($E$2*Table2[[#This Row],[t]])-$L$2)</f>
        <v>-0.87539574663247299</v>
      </c>
      <c r="C15">
        <f>($D$3*EXP($E$3*Table2[[#This Row],[t]]))*COS(($F$3*Table2[[#This Row],[t]])-$L$3)</f>
        <v>-0.87782357586130455</v>
      </c>
      <c r="D15" t="e">
        <f>($F$4*EXP($D$4*Table2[[#This Row],[t]]))+($G$4*EXP($E$4*Table2[[#This Row],[t]]))</f>
        <v>#NUM!</v>
      </c>
      <c r="E15">
        <f>EXP($D$5*Table2[[#This Row],[t]])*($E$5+($F$5*Table2[[#This Row],[t]]))</f>
        <v>-0.88217880597607978</v>
      </c>
      <c r="G15" s="17">
        <f t="shared" si="2"/>
        <v>0.04</v>
      </c>
      <c r="H15">
        <f t="shared" ca="1" si="0"/>
        <v>-0.87782357586130455</v>
      </c>
    </row>
    <row r="16" spans="1:19" ht="14.45" x14ac:dyDescent="0.3">
      <c r="A16">
        <f t="shared" si="1"/>
        <v>0.05</v>
      </c>
      <c r="B16">
        <f>$D$2*COS(($E$2*Table2[[#This Row],[t]])-$L$2)</f>
        <v>-0.84288408916418089</v>
      </c>
      <c r="C16">
        <f>($D$3*EXP($E$3*Table2[[#This Row],[t]]))*COS(($F$3*Table2[[#This Row],[t]])-$L$3)</f>
        <v>-0.84668640158852748</v>
      </c>
      <c r="D16" t="e">
        <f>($F$4*EXP($D$4*Table2[[#This Row],[t]]))+($G$4*EXP($E$4*Table2[[#This Row],[t]]))</f>
        <v>#NUM!</v>
      </c>
      <c r="E16">
        <f>EXP($D$5*Table2[[#This Row],[t]])*($E$5+($F$5*Table2[[#This Row],[t]]))</f>
        <v>-0.85339617302479098</v>
      </c>
      <c r="G16" s="17">
        <f t="shared" si="2"/>
        <v>0.05</v>
      </c>
      <c r="H16">
        <f t="shared" ca="1" si="0"/>
        <v>-0.84668640158852748</v>
      </c>
    </row>
    <row r="17" spans="1:8" ht="14.45" x14ac:dyDescent="0.3">
      <c r="A17">
        <f t="shared" si="1"/>
        <v>6.0000000000000005E-2</v>
      </c>
      <c r="B17">
        <f>$D$2*COS(($E$2*Table2[[#This Row],[t]])-$L$2)</f>
        <v>-0.8098667265284073</v>
      </c>
      <c r="C17">
        <f>($D$3*EXP($E$3*Table2[[#This Row],[t]]))*COS(($F$3*Table2[[#This Row],[t]])-$L$3)</f>
        <v>-0.81535359242232186</v>
      </c>
      <c r="D17" t="e">
        <f>($F$4*EXP($D$4*Table2[[#This Row],[t]]))+($G$4*EXP($E$4*Table2[[#This Row],[t]]))</f>
        <v>#NUM!</v>
      </c>
      <c r="E17">
        <f>EXP($D$5*Table2[[#This Row],[t]])*($E$5+($F$5*Table2[[#This Row],[t]]))</f>
        <v>-0.82487870351623194</v>
      </c>
      <c r="G17" s="17">
        <f t="shared" si="2"/>
        <v>6.0000000000000005E-2</v>
      </c>
      <c r="H17">
        <f t="shared" ca="1" si="0"/>
        <v>-0.81535359242232186</v>
      </c>
    </row>
    <row r="18" spans="1:8" ht="14.45" x14ac:dyDescent="0.3">
      <c r="A18">
        <f t="shared" si="1"/>
        <v>7.0000000000000007E-2</v>
      </c>
      <c r="B18">
        <f>$D$2*COS(($E$2*Table2[[#This Row],[t]])-$L$2)</f>
        <v>-0.77636346815223234</v>
      </c>
      <c r="C18">
        <f>($D$3*EXP($E$3*Table2[[#This Row],[t]]))*COS(($F$3*Table2[[#This Row],[t]])-$L$3)</f>
        <v>-0.78384580002674098</v>
      </c>
      <c r="D18" t="e">
        <f>($F$4*EXP($D$4*Table2[[#This Row],[t]]))+($G$4*EXP($E$4*Table2[[#This Row],[t]]))</f>
        <v>#NUM!</v>
      </c>
      <c r="E18">
        <f>EXP($D$5*Table2[[#This Row],[t]])*($E$5+($F$5*Table2[[#This Row],[t]]))</f>
        <v>-0.79662446841249224</v>
      </c>
      <c r="G18" s="17">
        <f t="shared" si="2"/>
        <v>7.0000000000000007E-2</v>
      </c>
      <c r="H18">
        <f t="shared" ca="1" si="0"/>
        <v>-0.78384580002674098</v>
      </c>
    </row>
    <row r="19" spans="1:8" ht="14.45" x14ac:dyDescent="0.3">
      <c r="A19">
        <f t="shared" si="1"/>
        <v>0.08</v>
      </c>
      <c r="B19">
        <f>$D$2*COS(($E$2*Table2[[#This Row],[t]])-$L$2)</f>
        <v>-0.74239441498560432</v>
      </c>
      <c r="C19">
        <f>($D$3*EXP($E$3*Table2[[#This Row],[t]]))*COS(($F$3*Table2[[#This Row],[t]])-$L$3)</f>
        <v>-0.75218357503985689</v>
      </c>
      <c r="D19" t="e">
        <f>($F$4*EXP($D$4*Table2[[#This Row],[t]]))+($G$4*EXP($E$4*Table2[[#This Row],[t]]))</f>
        <v>#NUM!</v>
      </c>
      <c r="E19">
        <f>EXP($D$5*Table2[[#This Row],[t]])*($E$5+($F$5*Table2[[#This Row],[t]]))</f>
        <v>-0.76863155132185856</v>
      </c>
      <c r="G19" s="17">
        <f t="shared" si="2"/>
        <v>0.08</v>
      </c>
      <c r="H19">
        <f t="shared" ca="1" si="0"/>
        <v>-0.75218357503985689</v>
      </c>
    </row>
    <row r="20" spans="1:8" ht="14.45" x14ac:dyDescent="0.3">
      <c r="A20">
        <f t="shared" si="1"/>
        <v>0.09</v>
      </c>
      <c r="B20">
        <f>$D$2*COS(($E$2*Table2[[#This Row],[t]])-$L$2)</f>
        <v>-0.70797994744137194</v>
      </c>
      <c r="C20">
        <f>($D$3*EXP($E$3*Table2[[#This Row],[t]]))*COS(($F$3*Table2[[#This Row],[t]])-$L$3)</f>
        <v>-0.7203873558106646</v>
      </c>
      <c r="D20" t="e">
        <f>($F$4*EXP($D$4*Table2[[#This Row],[t]]))+($G$4*EXP($E$4*Table2[[#This Row],[t]]))</f>
        <v>#NUM!</v>
      </c>
      <c r="E20">
        <f>EXP($D$5*Table2[[#This Row],[t]])*($E$5+($F$5*Table2[[#This Row],[t]]))</f>
        <v>-0.74089804842065254</v>
      </c>
      <c r="G20" s="17">
        <f t="shared" si="2"/>
        <v>0.09</v>
      </c>
      <c r="H20">
        <f t="shared" ca="1" si="0"/>
        <v>-0.7203873558106646</v>
      </c>
    </row>
    <row r="21" spans="1:8" ht="14.45" x14ac:dyDescent="0.3">
      <c r="A21">
        <f t="shared" si="1"/>
        <v>9.9999999999999992E-2</v>
      </c>
      <c r="B21">
        <f>$D$2*COS(($E$2*Table2[[#This Row],[t]])-$L$2)</f>
        <v>-0.67314071316764845</v>
      </c>
      <c r="C21">
        <f>($D$3*EXP($E$3*Table2[[#This Row],[t]]))*COS(($F$3*Table2[[#This Row],[t]])-$L$3)</f>
        <v>-0.68847745731508792</v>
      </c>
      <c r="D21" t="e">
        <f>($F$4*EXP($D$4*Table2[[#This Row],[t]]))+($G$4*EXP($E$4*Table2[[#This Row],[t]]))</f>
        <v>#NUM!</v>
      </c>
      <c r="E21">
        <f>EXP($D$5*Table2[[#This Row],[t]])*($E$5+($F$5*Table2[[#This Row],[t]]))</f>
        <v>-0.71342206837553546</v>
      </c>
      <c r="G21" s="17">
        <f t="shared" si="2"/>
        <v>9.9999999999999992E-2</v>
      </c>
      <c r="H21">
        <f t="shared" ca="1" si="0"/>
        <v>-0.68847745731508792</v>
      </c>
    </row>
    <row r="22" spans="1:8" ht="14.45" x14ac:dyDescent="0.3">
      <c r="A22">
        <f t="shared" si="1"/>
        <v>0.10999999999999999</v>
      </c>
      <c r="B22">
        <f>$D$2*COS(($E$2*Table2[[#This Row],[t]])-$L$2)</f>
        <v>-0.63789761465984218</v>
      </c>
      <c r="C22">
        <f>($D$3*EXP($E$3*Table2[[#This Row],[t]]))*COS(($F$3*Table2[[#This Row],[t]])-$L$3)</f>
        <v>-0.65647406025592536</v>
      </c>
      <c r="D22" t="e">
        <f>($F$4*EXP($D$4*Table2[[#This Row],[t]]))+($G$4*EXP($E$4*Table2[[#This Row],[t]]))</f>
        <v>#NUM!</v>
      </c>
      <c r="E22">
        <f>EXP($D$5*Table2[[#This Row],[t]])*($E$5+($F$5*Table2[[#This Row],[t]]))</f>
        <v>-0.6862017322662759</v>
      </c>
      <c r="G22" s="17">
        <f t="shared" si="2"/>
        <v>0.10999999999999999</v>
      </c>
      <c r="H22">
        <f t="shared" ca="1" si="0"/>
        <v>-0.65647406025592536</v>
      </c>
    </row>
    <row r="23" spans="1:8" ht="14.45" x14ac:dyDescent="0.3">
      <c r="A23">
        <f t="shared" si="1"/>
        <v>0.11999999999999998</v>
      </c>
      <c r="B23">
        <f>$D$2*COS(($E$2*Table2[[#This Row],[t]])-$L$2)</f>
        <v>-0.6022717967197857</v>
      </c>
      <c r="C23">
        <f>($D$3*EXP($E$3*Table2[[#This Row],[t]]))*COS(($F$3*Table2[[#This Row],[t]])-$L$3)</f>
        <v>-0.624397200351412</v>
      </c>
      <c r="D23" t="e">
        <f>($F$4*EXP($D$4*Table2[[#This Row],[t]]))+($G$4*EXP($E$4*Table2[[#This Row],[t]]))</f>
        <v>#NUM!</v>
      </c>
      <c r="E23">
        <f>EXP($D$5*Table2[[#This Row],[t]])*($E$5+($F$5*Table2[[#This Row],[t]]))</f>
        <v>-0.6592351735089742</v>
      </c>
      <c r="G23" s="17">
        <f t="shared" si="2"/>
        <v>0.11999999999999998</v>
      </c>
      <c r="H23">
        <f t="shared" ca="1" si="0"/>
        <v>-0.624397200351412</v>
      </c>
    </row>
    <row r="24" spans="1:8" ht="14.45" x14ac:dyDescent="0.3">
      <c r="A24">
        <f t="shared" si="1"/>
        <v>0.12999999999999998</v>
      </c>
      <c r="B24">
        <f>$D$2*COS(($E$2*Table2[[#This Row],[t]])-$L$2)</f>
        <v>-0.56628463376948945</v>
      </c>
      <c r="C24">
        <f>($D$3*EXP($E$3*Table2[[#This Row],[t]]))*COS(($F$3*Table2[[#This Row],[t]])-$L$3)</f>
        <v>-0.59226675781691429</v>
      </c>
      <c r="D24" t="e">
        <f>($F$4*EXP($D$4*Table2[[#This Row],[t]]))+($G$4*EXP($E$4*Table2[[#This Row],[t]]))</f>
        <v>#NUM!</v>
      </c>
      <c r="E24">
        <f>EXP($D$5*Table2[[#This Row],[t]])*($E$5+($F$5*Table2[[#This Row],[t]]))</f>
        <v>-0.63252053777974737</v>
      </c>
      <c r="G24" s="17">
        <f t="shared" si="2"/>
        <v>0.12999999999999998</v>
      </c>
      <c r="H24">
        <f t="shared" ca="1" si="0"/>
        <v>-0.59226675781691429</v>
      </c>
    </row>
    <row r="25" spans="1:8" ht="14.45" x14ac:dyDescent="0.3">
      <c r="A25">
        <f t="shared" si="1"/>
        <v>0.13999999999999999</v>
      </c>
      <c r="B25">
        <f>$D$2*COS(($E$2*Table2[[#This Row],[t]])-$L$2)</f>
        <v>-0.5299577170271309</v>
      </c>
      <c r="C25">
        <f>($D$3*EXP($E$3*Table2[[#This Row],[t]]))*COS(($F$3*Table2[[#This Row],[t]])-$L$3)</f>
        <v>-0.56010244704411527</v>
      </c>
      <c r="D25" t="e">
        <f>($F$4*EXP($D$4*Table2[[#This Row],[t]]))+($G$4*EXP($E$4*Table2[[#This Row],[t]]))</f>
        <v>#NUM!</v>
      </c>
      <c r="E25">
        <f>EXP($D$5*Table2[[#This Row],[t]])*($E$5+($F$5*Table2[[#This Row],[t]]))</f>
        <v>-0.60605598293886642</v>
      </c>
      <c r="G25" s="17">
        <f t="shared" si="2"/>
        <v>0.13999999999999999</v>
      </c>
      <c r="H25">
        <f t="shared" ca="1" si="0"/>
        <v>-0.56010244704411527</v>
      </c>
    </row>
    <row r="26" spans="1:8" ht="14.45" x14ac:dyDescent="0.3">
      <c r="A26">
        <f t="shared" si="1"/>
        <v>0.15</v>
      </c>
      <c r="B26">
        <f>$D$2*COS(($E$2*Table2[[#This Row],[t]])-$L$2)</f>
        <v>-0.49331284155296956</v>
      </c>
      <c r="C26">
        <f>($D$3*EXP($E$3*Table2[[#This Row],[t]]))*COS(($F$3*Table2[[#This Row],[t]])-$L$3)</f>
        <v>-0.52792380648188919</v>
      </c>
      <c r="D26" t="e">
        <f>($F$4*EXP($D$4*Table2[[#This Row],[t]]))+($G$4*EXP($E$4*Table2[[#This Row],[t]]))</f>
        <v>#NUM!</v>
      </c>
      <c r="E26">
        <f>EXP($D$5*Table2[[#This Row],[t]])*($E$5+($F$5*Table2[[#This Row],[t]]))</f>
        <v>-0.57983967895534549</v>
      </c>
      <c r="G26" s="17">
        <f t="shared" si="2"/>
        <v>0.15</v>
      </c>
      <c r="H26">
        <f t="shared" ca="1" si="0"/>
        <v>-0.52792380648188919</v>
      </c>
    </row>
    <row r="27" spans="1:8" ht="14.45" x14ac:dyDescent="0.3">
      <c r="A27">
        <f t="shared" si="1"/>
        <v>0.16</v>
      </c>
      <c r="B27">
        <f>$D$2*COS(($E$2*Table2[[#This Row],[t]])-$L$2)</f>
        <v>-0.45637199317296567</v>
      </c>
      <c r="C27">
        <f>($D$3*EXP($E$3*Table2[[#This Row],[t]]))*COS(($F$3*Table2[[#This Row],[t]])-$L$3)</f>
        <v>-0.49575018872289445</v>
      </c>
      <c r="D27" t="e">
        <f>($F$4*EXP($D$4*Table2[[#This Row],[t]]))+($G$4*EXP($E$4*Table2[[#This Row],[t]]))</f>
        <v>#NUM!</v>
      </c>
      <c r="E27">
        <f>EXP($D$5*Table2[[#This Row],[t]])*($E$5+($F$5*Table2[[#This Row],[t]]))</f>
        <v>-0.55386980783198148</v>
      </c>
      <c r="G27" s="17">
        <f t="shared" si="2"/>
        <v>0.16</v>
      </c>
      <c r="H27">
        <f t="shared" ca="1" si="0"/>
        <v>-0.49575018872289445</v>
      </c>
    </row>
    <row r="28" spans="1:8" ht="14.45" x14ac:dyDescent="0.3">
      <c r="A28">
        <f t="shared" si="1"/>
        <v>0.17</v>
      </c>
      <c r="B28">
        <f>$D$2*COS(($E$2*Table2[[#This Row],[t]])-$L$2)</f>
        <v>-0.41915733528794447</v>
      </c>
      <c r="C28">
        <f>($D$3*EXP($E$3*Table2[[#This Row],[t]]))*COS(($F$3*Table2[[#This Row],[t]])-$L$3)</f>
        <v>-0.46360075079976154</v>
      </c>
      <c r="D28" t="e">
        <f>($F$4*EXP($D$4*Table2[[#This Row],[t]]))+($G$4*EXP($E$4*Table2[[#This Row],[t]]))</f>
        <v>#NUM!</v>
      </c>
      <c r="E28">
        <f>EXP($D$5*Table2[[#This Row],[t]])*($E$5+($F$5*Table2[[#This Row],[t]]))</f>
        <v>-0.52814456353083794</v>
      </c>
      <c r="G28" s="17">
        <f t="shared" si="2"/>
        <v>0.17</v>
      </c>
      <c r="H28">
        <f t="shared" ca="1" si="0"/>
        <v>-0.46360075079976154</v>
      </c>
    </row>
    <row r="29" spans="1:8" ht="14.45" x14ac:dyDescent="0.3">
      <c r="A29">
        <f t="shared" si="1"/>
        <v>0.18000000000000002</v>
      </c>
      <c r="B29">
        <f>$D$2*COS(($E$2*Table2[[#This Row],[t]])-$L$2)</f>
        <v>-0.38169119557621856</v>
      </c>
      <c r="C29">
        <f>($D$3*EXP($E$3*Table2[[#This Row],[t]]))*COS(($F$3*Table2[[#This Row],[t]])-$L$3)</f>
        <v>-0.43149444469458065</v>
      </c>
      <c r="D29" t="e">
        <f>($F$4*EXP($D$4*Table2[[#This Row],[t]]))+($G$4*EXP($E$4*Table2[[#This Row],[t]]))</f>
        <v>#NUM!</v>
      </c>
      <c r="E29">
        <f>EXP($D$5*Table2[[#This Row],[t]])*($E$5+($F$5*Table2[[#This Row],[t]]))</f>
        <v>-0.5026621518991754</v>
      </c>
      <c r="G29" s="17">
        <f t="shared" si="2"/>
        <v>0.18000000000000002</v>
      </c>
      <c r="H29">
        <f t="shared" ca="1" si="0"/>
        <v>-0.43149444469458065</v>
      </c>
    </row>
    <row r="30" spans="1:8" ht="14.45" x14ac:dyDescent="0.3">
      <c r="A30">
        <f t="shared" si="1"/>
        <v>0.19000000000000003</v>
      </c>
      <c r="B30">
        <f>$D$2*COS(($E$2*Table2[[#This Row],[t]])-$L$2)</f>
        <v>-0.34399605259765381</v>
      </c>
      <c r="C30">
        <f>($D$3*EXP($E$3*Table2[[#This Row],[t]]))*COS(($F$3*Table2[[#This Row],[t]])-$L$3)</f>
        <v>-0.3994500080652304</v>
      </c>
      <c r="D30" t="e">
        <f>($F$4*EXP($D$4*Table2[[#This Row],[t]]))+($G$4*EXP($E$4*Table2[[#This Row],[t]]))</f>
        <v>#NUM!</v>
      </c>
      <c r="E30">
        <f>EXP($D$5*Table2[[#This Row],[t]])*($E$5+($F$5*Table2[[#This Row],[t]]))</f>
        <v>-0.47742079059582143</v>
      </c>
      <c r="G30" s="17">
        <f t="shared" si="2"/>
        <v>0.19000000000000003</v>
      </c>
      <c r="H30">
        <f t="shared" ca="1" si="0"/>
        <v>-0.3994500080652304</v>
      </c>
    </row>
    <row r="31" spans="1:8" ht="14.45" x14ac:dyDescent="0.3">
      <c r="A31">
        <f t="shared" si="1"/>
        <v>0.20000000000000004</v>
      </c>
      <c r="B31">
        <f>$D$2*COS(($E$2*Table2[[#This Row],[t]])-$L$2)</f>
        <v>-0.30609452230720569</v>
      </c>
      <c r="C31">
        <f>($D$3*EXP($E$3*Table2[[#This Row],[t]]))*COS(($F$3*Table2[[#This Row],[t]])-$L$3)</f>
        <v>-0.36748595519193122</v>
      </c>
      <c r="D31" t="e">
        <f>($F$4*EXP($D$4*Table2[[#This Row],[t]]))+($G$4*EXP($E$4*Table2[[#This Row],[t]]))</f>
        <v>#NUM!</v>
      </c>
      <c r="E31">
        <f>EXP($D$5*Table2[[#This Row],[t]])*($E$5+($F$5*Table2[[#This Row],[t]]))</f>
        <v>-0.45241870901797965</v>
      </c>
      <c r="G31" s="17">
        <f t="shared" si="2"/>
        <v>0.20000000000000004</v>
      </c>
      <c r="H31">
        <f t="shared" ca="1" si="0"/>
        <v>-0.36748595519193122</v>
      </c>
    </row>
    <row r="32" spans="1:8" x14ac:dyDescent="0.25">
      <c r="A32">
        <f t="shared" si="1"/>
        <v>0.21000000000000005</v>
      </c>
      <c r="B32">
        <f>$D$2*COS(($E$2*Table2[[#This Row],[t]])-$L$2)</f>
        <v>-0.26800934448602559</v>
      </c>
      <c r="C32">
        <f>($D$3*EXP($E$3*Table2[[#This Row],[t]]))*COS(($F$3*Table2[[#This Row],[t]])-$L$3)</f>
        <v>-0.3356205681472329</v>
      </c>
      <c r="D32" t="e">
        <f>($F$4*EXP($D$4*Table2[[#This Row],[t]]))+($G$4*EXP($E$4*Table2[[#This Row],[t]]))</f>
        <v>#NUM!</v>
      </c>
      <c r="E32">
        <f>EXP($D$5*Table2[[#This Row],[t]])*($E$5+($F$5*Table2[[#This Row],[t]]))</f>
        <v>-0.42765414822847603</v>
      </c>
      <c r="G32" s="17">
        <f t="shared" si="2"/>
        <v>0.21000000000000005</v>
      </c>
      <c r="H32">
        <f t="shared" ca="1" si="0"/>
        <v>-0.3356205681472329</v>
      </c>
    </row>
    <row r="33" spans="1:8" x14ac:dyDescent="0.25">
      <c r="A33">
        <f t="shared" si="1"/>
        <v>0.22000000000000006</v>
      </c>
      <c r="B33">
        <f>$D$2*COS(($E$2*Table2[[#This Row],[t]])-$L$2)</f>
        <v>-0.22976336909827305</v>
      </c>
      <c r="C33">
        <f>($D$3*EXP($E$3*Table2[[#This Row],[t]]))*COS(($F$3*Table2[[#This Row],[t]])-$L$3)</f>
        <v>-0.30387188819248462</v>
      </c>
      <c r="D33" t="e">
        <f>($F$4*EXP($D$4*Table2[[#This Row],[t]]))+($G$4*EXP($E$4*Table2[[#This Row],[t]]))</f>
        <v>#NUM!</v>
      </c>
      <c r="E33">
        <f>EXP($D$5*Table2[[#This Row],[t]])*($E$5+($F$5*Table2[[#This Row],[t]]))</f>
        <v>-0.40312536088343753</v>
      </c>
      <c r="G33" s="17">
        <f t="shared" si="2"/>
        <v>0.22000000000000006</v>
      </c>
      <c r="H33">
        <f t="shared" ca="1" si="0"/>
        <v>-0.30387188819248462</v>
      </c>
    </row>
    <row r="34" spans="1:8" x14ac:dyDescent="0.25">
      <c r="A34">
        <f t="shared" si="1"/>
        <v>0.23000000000000007</v>
      </c>
      <c r="B34">
        <f>$D$2*COS(($E$2*Table2[[#This Row],[t]])-$L$2)</f>
        <v>-0.19137954258182477</v>
      </c>
      <c r="C34">
        <f>($D$3*EXP($E$3*Table2[[#This Row],[t]]))*COS(($F$3*Table2[[#This Row],[t]])-$L$3)</f>
        <v>-0.27225770740367328</v>
      </c>
      <c r="D34" t="e">
        <f>($F$4*EXP($D$4*Table2[[#This Row],[t]]))+($G$4*EXP($E$4*Table2[[#This Row],[t]]))</f>
        <v>#NUM!</v>
      </c>
      <c r="E34">
        <f>EXP($D$5*Table2[[#This Row],[t]])*($E$5+($F$5*Table2[[#This Row],[t]]))</f>
        <v>-0.37883061116040317</v>
      </c>
      <c r="G34" s="17">
        <f t="shared" si="2"/>
        <v>0.23000000000000007</v>
      </c>
      <c r="H34">
        <f t="shared" ca="1" si="0"/>
        <v>-0.27225770740367328</v>
      </c>
    </row>
    <row r="35" spans="1:8" x14ac:dyDescent="0.25">
      <c r="A35">
        <f t="shared" si="1"/>
        <v>0.24000000000000007</v>
      </c>
      <c r="B35">
        <f>$D$2*COS(($E$2*Table2[[#This Row],[t]])-$L$2)</f>
        <v>-0.15288089408109881</v>
      </c>
      <c r="C35">
        <f>($D$3*EXP($E$3*Table2[[#This Row],[t]]))*COS(($F$3*Table2[[#This Row],[t]])-$L$3)</f>
        <v>-0.24079556052934273</v>
      </c>
      <c r="D35" t="e">
        <f>($F$4*EXP($D$4*Table2[[#This Row],[t]]))+($G$4*EXP($E$4*Table2[[#This Row],[t]]))</f>
        <v>#NUM!</v>
      </c>
      <c r="E35">
        <f>EXP($D$5*Table2[[#This Row],[t]])*($E$5+($F$5*Table2[[#This Row],[t]]))</f>
        <v>-0.35476817468686284</v>
      </c>
      <c r="G35" s="17">
        <f t="shared" si="2"/>
        <v>0.24000000000000007</v>
      </c>
      <c r="H35">
        <f t="shared" ca="1" si="0"/>
        <v>-0.24079556052934273</v>
      </c>
    </row>
    <row r="36" spans="1:8" x14ac:dyDescent="0.25">
      <c r="A36">
        <f t="shared" si="1"/>
        <v>0.25000000000000006</v>
      </c>
      <c r="B36">
        <f>$D$2*COS(($E$2*Table2[[#This Row],[t]])-$L$2)</f>
        <v>-0.11429052163025932</v>
      </c>
      <c r="C36">
        <f>($D$3*EXP($E$3*Table2[[#This Row],[t]]))*COS(($F$3*Table2[[#This Row],[t]])-$L$3)</f>
        <v>-0.20950271708314802</v>
      </c>
      <c r="D36" t="e">
        <f>($F$4*EXP($D$4*Table2[[#This Row],[t]]))+($G$4*EXP($E$4*Table2[[#This Row],[t]]))</f>
        <v>#NUM!</v>
      </c>
      <c r="E36">
        <f>EXP($D$5*Table2[[#This Row],[t]])*($E$5+($F$5*Table2[[#This Row],[t]]))</f>
        <v>-0.33093633846922316</v>
      </c>
      <c r="G36" s="17">
        <f t="shared" si="2"/>
        <v>0.25000000000000006</v>
      </c>
      <c r="H36">
        <f t="shared" ca="1" si="0"/>
        <v>-0.20950271708314802</v>
      </c>
    </row>
    <row r="37" spans="1:8" x14ac:dyDescent="0.25">
      <c r="A37">
        <f t="shared" si="1"/>
        <v>0.26000000000000006</v>
      </c>
      <c r="B37">
        <f>$D$2*COS(($E$2*Table2[[#This Row],[t]])-$L$2)</f>
        <v>-7.5631578295088764E-2</v>
      </c>
      <c r="C37">
        <f>($D$3*EXP($E$3*Table2[[#This Row],[t]]))*COS(($F$3*Table2[[#This Row],[t]])-$L$3)</f>
        <v>-0.17839617367343061</v>
      </c>
      <c r="D37" t="e">
        <f>($F$4*EXP($D$4*Table2[[#This Row],[t]]))+($G$4*EXP($E$4*Table2[[#This Row],[t]]))</f>
        <v>#NUM!</v>
      </c>
      <c r="E37">
        <f>EXP($D$5*Table2[[#This Row],[t]])*($E$5+($F$5*Table2[[#This Row],[t]]))</f>
        <v>-0.30733340082219635</v>
      </c>
      <c r="G37" s="17">
        <f t="shared" si="2"/>
        <v>0.26000000000000006</v>
      </c>
      <c r="H37">
        <f t="shared" ca="1" si="0"/>
        <v>-0.17839617367343061</v>
      </c>
    </row>
    <row r="38" spans="1:8" x14ac:dyDescent="0.25">
      <c r="A38">
        <f t="shared" si="1"/>
        <v>0.27000000000000007</v>
      </c>
      <c r="B38">
        <f>$D$2*COS(($E$2*Table2[[#This Row],[t]])-$L$2)</f>
        <v>-3.6927258281843449E-2</v>
      </c>
      <c r="C38">
        <f>($D$3*EXP($E$3*Table2[[#This Row],[t]]))*COS(($F$3*Table2[[#This Row],[t]])-$L$3)</f>
        <v>-0.14749264657203418</v>
      </c>
      <c r="D38" t="e">
        <f>($F$4*EXP($D$4*Table2[[#This Row],[t]]))+($G$4*EXP($E$4*Table2[[#This Row],[t]]))</f>
        <v>#NUM!</v>
      </c>
      <c r="E38">
        <f>EXP($D$5*Table2[[#This Row],[t]])*($E$5+($F$5*Table2[[#This Row],[t]]))</f>
        <v>-0.28395767129861105</v>
      </c>
      <c r="G38" s="17">
        <f t="shared" si="2"/>
        <v>0.27000000000000007</v>
      </c>
      <c r="H38">
        <f t="shared" ca="1" si="0"/>
        <v>-0.14749264657203418</v>
      </c>
    </row>
    <row r="39" spans="1:8" x14ac:dyDescent="0.25">
      <c r="A39">
        <f t="shared" si="1"/>
        <v>0.28000000000000008</v>
      </c>
      <c r="B39">
        <f>$D$2*COS(($E$2*Table2[[#This Row],[t]])-$L$2)</f>
        <v>1.7992169785757183E-3</v>
      </c>
      <c r="C39">
        <f>($D$3*EXP($E$3*Table2[[#This Row],[t]]))*COS(($F$3*Table2[[#This Row],[t]])-$L$3)</f>
        <v>-0.1168085645244174</v>
      </c>
      <c r="D39" t="e">
        <f>($F$4*EXP($D$4*Table2[[#This Row],[t]]))+($G$4*EXP($E$4*Table2[[#This Row],[t]]))</f>
        <v>#NUM!</v>
      </c>
      <c r="E39">
        <f>EXP($D$5*Table2[[#This Row],[t]])*($E$5+($F$5*Table2[[#This Row],[t]]))</f>
        <v>-0.26080747061964155</v>
      </c>
      <c r="G39" s="17">
        <f t="shared" si="2"/>
        <v>0.28000000000000008</v>
      </c>
      <c r="H39">
        <f t="shared" ca="1" si="0"/>
        <v>-0.1168085645244174</v>
      </c>
    </row>
    <row r="40" spans="1:8" x14ac:dyDescent="0.25">
      <c r="A40">
        <f t="shared" si="1"/>
        <v>0.29000000000000009</v>
      </c>
      <c r="B40">
        <f>$D$2*COS(($E$2*Table2[[#This Row],[t]])-$L$2)</f>
        <v>4.0524612762783171E-2</v>
      </c>
      <c r="C40">
        <f>($D$3*EXP($E$3*Table2[[#This Row],[t]]))*COS(($F$3*Table2[[#This Row],[t]])-$L$3)</f>
        <v>-8.636006180295433E-2</v>
      </c>
      <c r="D40" t="e">
        <f>($F$4*EXP($D$4*Table2[[#This Row],[t]]))+($G$4*EXP($E$4*Table2[[#This Row],[t]]))</f>
        <v>#NUM!</v>
      </c>
      <c r="E40">
        <f>EXP($D$5*Table2[[#This Row],[t]])*($E$5+($F$5*Table2[[#This Row],[t]]))</f>
        <v>-0.23788113060545368</v>
      </c>
      <c r="G40" s="17">
        <f t="shared" si="2"/>
        <v>0.29000000000000009</v>
      </c>
      <c r="H40">
        <f t="shared" ca="1" si="0"/>
        <v>-8.636006180295433E-2</v>
      </c>
    </row>
    <row r="41" spans="1:8" x14ac:dyDescent="0.25">
      <c r="A41">
        <f t="shared" si="1"/>
        <v>0.3000000000000001</v>
      </c>
      <c r="B41">
        <f>$D$2*COS(($E$2*Table2[[#This Row],[t]])-$L$2)</f>
        <v>7.9225694995046669E-2</v>
      </c>
      <c r="C41">
        <f>($D$3*EXP($E$3*Table2[[#This Row],[t]]))*COS(($F$3*Table2[[#This Row],[t]])-$L$3)</f>
        <v>-5.6162971505151767E-2</v>
      </c>
      <c r="D41" t="e">
        <f>($F$4*EXP($D$4*Table2[[#This Row],[t]]))+($G$4*EXP($E$4*Table2[[#This Row],[t]]))</f>
        <v>#NUM!</v>
      </c>
      <c r="E41">
        <f>EXP($D$5*Table2[[#This Row],[t]])*($E$5+($F$5*Table2[[#This Row],[t]]))</f>
        <v>-0.21517699410626426</v>
      </c>
      <c r="G41" s="17">
        <f t="shared" si="2"/>
        <v>0.3000000000000001</v>
      </c>
      <c r="H41">
        <f t="shared" ca="1" si="0"/>
        <v>-5.6162971505151767E-2</v>
      </c>
    </row>
    <row r="42" spans="1:8" x14ac:dyDescent="0.25">
      <c r="A42">
        <f t="shared" si="1"/>
        <v>0.31000000000000011</v>
      </c>
      <c r="B42">
        <f>$D$2*COS(($E$2*Table2[[#This Row],[t]])-$L$2)</f>
        <v>0.11787924418703681</v>
      </c>
      <c r="C42">
        <f>($D$3*EXP($E$3*Table2[[#This Row],[t]]))*COS(($F$3*Table2[[#This Row],[t]])-$L$3)</f>
        <v>-2.6232819098342817E-2</v>
      </c>
      <c r="D42" t="e">
        <f>($F$4*EXP($D$4*Table2[[#This Row],[t]]))+($G$4*EXP($E$4*Table2[[#This Row],[t]]))</f>
        <v>#NUM!</v>
      </c>
      <c r="E42">
        <f>EXP($D$5*Table2[[#This Row],[t]])*($E$5+($F$5*Table2[[#This Row],[t]]))</f>
        <v>-0.19269341493381284</v>
      </c>
      <c r="G42" s="17">
        <f t="shared" si="2"/>
        <v>0.31000000000000011</v>
      </c>
      <c r="H42">
        <f t="shared" ca="1" si="0"/>
        <v>-2.6232819098342817E-2</v>
      </c>
    </row>
    <row r="43" spans="1:8" x14ac:dyDescent="0.25">
      <c r="A43">
        <f t="shared" si="1"/>
        <v>0.32000000000000012</v>
      </c>
      <c r="B43">
        <f>$D$2*COS(($E$2*Table2[[#This Row],[t]])-$L$2)</f>
        <v>0.15646206936882132</v>
      </c>
      <c r="C43">
        <f>($D$3*EXP($E$3*Table2[[#This Row],[t]]))*COS(($F$3*Table2[[#This Row],[t]])-$L$3)</f>
        <v>3.4151837877349927E-3</v>
      </c>
      <c r="D43" t="e">
        <f>($F$4*EXP($D$4*Table2[[#This Row],[t]]))+($G$4*EXP($E$4*Table2[[#This Row],[t]]))</f>
        <v>#NUM!</v>
      </c>
      <c r="E43">
        <f>EXP($D$5*Table2[[#This Row],[t]])*($E$5+($F$5*Table2[[#This Row],[t]]))</f>
        <v>-0.17042875779324201</v>
      </c>
      <c r="G43" s="17">
        <f t="shared" si="2"/>
        <v>0.32000000000000012</v>
      </c>
      <c r="H43">
        <f t="shared" ca="1" si="0"/>
        <v>3.4151837877349927E-3</v>
      </c>
    </row>
    <row r="44" spans="1:8" x14ac:dyDescent="0.25">
      <c r="A44">
        <f t="shared" si="1"/>
        <v>0.33000000000000013</v>
      </c>
      <c r="B44">
        <f>$D$2*COS(($E$2*Table2[[#This Row],[t]])-$L$2)</f>
        <v>0.19495102200275277</v>
      </c>
      <c r="C44">
        <f>($D$3*EXP($E$3*Table2[[#This Row],[t]]))*COS(($F$3*Table2[[#This Row],[t]])-$L$3)</f>
        <v>3.2766145319246008E-2</v>
      </c>
      <c r="D44" t="e">
        <f>($F$4*EXP($D$4*Table2[[#This Row],[t]]))+($G$4*EXP($E$4*Table2[[#This Row],[t]]))</f>
        <v>#NUM!</v>
      </c>
      <c r="E44">
        <f>EXP($D$5*Table2[[#This Row],[t]])*($E$5+($F$5*Table2[[#This Row],[t]]))</f>
        <v>-0.14838139821538501</v>
      </c>
      <c r="G44" s="17">
        <f t="shared" si="2"/>
        <v>0.33000000000000013</v>
      </c>
      <c r="H44">
        <f t="shared" ca="1" si="0"/>
        <v>3.2766145319246008E-2</v>
      </c>
    </row>
    <row r="45" spans="1:8" x14ac:dyDescent="0.25">
      <c r="A45">
        <f t="shared" si="1"/>
        <v>0.34000000000000014</v>
      </c>
      <c r="B45">
        <f>$D$2*COS(($E$2*Table2[[#This Row],[t]])-$L$2)</f>
        <v>0.23332300987189622</v>
      </c>
      <c r="C45">
        <f>($D$3*EXP($E$3*Table2[[#This Row],[t]]))*COS(($F$3*Table2[[#This Row],[t]])-$L$3)</f>
        <v>6.1805499166361771E-2</v>
      </c>
      <c r="D45" t="e">
        <f>($F$4*EXP($D$4*Table2[[#This Row],[t]]))+($G$4*EXP($E$4*Table2[[#This Row],[t]]))</f>
        <v>#NUM!</v>
      </c>
      <c r="E45">
        <f>EXP($D$5*Table2[[#This Row],[t]])*($E$5+($F$5*Table2[[#This Row],[t]]))</f>
        <v>-0.12654972248945728</v>
      </c>
      <c r="G45" s="17">
        <f t="shared" si="2"/>
        <v>0.34000000000000014</v>
      </c>
      <c r="H45">
        <f t="shared" ca="1" si="0"/>
        <v>6.1805499166361771E-2</v>
      </c>
    </row>
    <row r="46" spans="1:8" x14ac:dyDescent="0.25">
      <c r="A46">
        <f t="shared" si="1"/>
        <v>0.35000000000000014</v>
      </c>
      <c r="B46">
        <f>$D$2*COS(($E$2*Table2[[#This Row],[t]])-$L$2)</f>
        <v>0.27155501093466689</v>
      </c>
      <c r="C46">
        <f>($D$3*EXP($E$3*Table2[[#This Row],[t]]))*COS(($F$3*Table2[[#This Row],[t]])-$L$3)</f>
        <v>9.0519009960251751E-2</v>
      </c>
      <c r="D46" t="e">
        <f>($F$4*EXP($D$4*Table2[[#This Row],[t]]))+($G$4*EXP($E$4*Table2[[#This Row],[t]]))</f>
        <v>#NUM!</v>
      </c>
      <c r="E46">
        <f>EXP($D$5*Table2[[#This Row],[t]])*($E$5+($F$5*Table2[[#This Row],[t]]))</f>
        <v>-0.10493212759615063</v>
      </c>
      <c r="G46" s="17">
        <f t="shared" si="2"/>
        <v>0.35000000000000014</v>
      </c>
      <c r="H46">
        <f t="shared" ca="1" si="0"/>
        <v>9.0519009960251751E-2</v>
      </c>
    </row>
    <row r="47" spans="1:8" x14ac:dyDescent="0.25">
      <c r="A47">
        <f t="shared" si="1"/>
        <v>0.36000000000000015</v>
      </c>
      <c r="B47">
        <f>$D$2*COS(($E$2*Table2[[#This Row],[t]])-$L$2)</f>
        <v>0.30962408713736411</v>
      </c>
      <c r="C47">
        <f>($D$3*EXP($E$3*Table2[[#This Row],[t]]))*COS(($F$3*Table2[[#This Row],[t]])-$L$3)</f>
        <v>0.11889277849819888</v>
      </c>
      <c r="D47" t="e">
        <f>($F$4*EXP($D$4*Table2[[#This Row],[t]]))+($G$4*EXP($E$4*Table2[[#This Row],[t]]))</f>
        <v>#NUM!</v>
      </c>
      <c r="E47">
        <f>EXP($D$5*Table2[[#This Row],[t]])*($E$5+($F$5*Table2[[#This Row],[t]]))</f>
        <v>-8.3527021141126909E-2</v>
      </c>
      <c r="G47" s="17">
        <f t="shared" si="2"/>
        <v>0.36000000000000015</v>
      </c>
      <c r="H47">
        <f t="shared" ca="1" si="0"/>
        <v>0.11889277849819888</v>
      </c>
    </row>
    <row r="48" spans="1:8" x14ac:dyDescent="0.25">
      <c r="A48">
        <f t="shared" si="1"/>
        <v>0.37000000000000016</v>
      </c>
      <c r="B48">
        <f>$D$2*COS(($E$2*Table2[[#This Row],[t]])-$L$2)</f>
        <v>0.34750739817631576</v>
      </c>
      <c r="C48">
        <f>($D$3*EXP($E$3*Table2[[#This Row],[t]]))*COS(($F$3*Table2[[#This Row],[t]])-$L$3)</f>
        <v>0.14691324669623754</v>
      </c>
      <c r="D48" t="e">
        <f>($F$4*EXP($D$4*Table2[[#This Row],[t]]))+($G$4*EXP($E$4*Table2[[#This Row],[t]]))</f>
        <v>#NUM!</v>
      </c>
      <c r="E48">
        <f>EXP($D$5*Table2[[#This Row],[t]])*($E$5+($F$5*Table2[[#This Row],[t]]))</f>
        <v>-6.2332821288909109E-2</v>
      </c>
      <c r="G48" s="17">
        <f t="shared" si="2"/>
        <v>0.37000000000000016</v>
      </c>
      <c r="H48">
        <f t="shared" ca="1" si="0"/>
        <v>0.14691324669623754</v>
      </c>
    </row>
    <row r="49" spans="1:8" x14ac:dyDescent="0.25">
      <c r="A49">
        <f t="shared" si="1"/>
        <v>0.38000000000000017</v>
      </c>
      <c r="B49">
        <f>$D$2*COS(($E$2*Table2[[#This Row],[t]])-$L$2)</f>
        <v>0.38518221520137474</v>
      </c>
      <c r="C49">
        <f>($D$3*EXP($E$3*Table2[[#This Row],[t]]))*COS(($F$3*Table2[[#This Row],[t]])-$L$3)</f>
        <v>0.1745672022888739</v>
      </c>
      <c r="D49" t="e">
        <f>($F$4*EXP($D$4*Table2[[#This Row],[t]]))+($G$4*EXP($E$4*Table2[[#This Row],[t]]))</f>
        <v>#NUM!</v>
      </c>
      <c r="E49">
        <f>EXP($D$5*Table2[[#This Row],[t]])*($E$5+($F$5*Table2[[#This Row],[t]]))</f>
        <v>-4.1347956697167787E-2</v>
      </c>
      <c r="G49" s="17">
        <f t="shared" si="2"/>
        <v>0.38000000000000017</v>
      </c>
      <c r="H49">
        <f t="shared" ca="1" si="0"/>
        <v>0.1745672022888739</v>
      </c>
    </row>
    <row r="50" spans="1:8" x14ac:dyDescent="0.25">
      <c r="A50">
        <f t="shared" si="1"/>
        <v>0.39000000000000018</v>
      </c>
      <c r="B50">
        <f>$D$2*COS(($E$2*Table2[[#This Row],[t]])-$L$2)</f>
        <v>0.42262593445254854</v>
      </c>
      <c r="C50">
        <f>($D$3*EXP($E$3*Table2[[#This Row],[t]]))*COS(($F$3*Table2[[#This Row],[t]])-$L$3)</f>
        <v>0.20184178327559227</v>
      </c>
      <c r="D50" t="e">
        <f>($F$4*EXP($D$4*Table2[[#This Row],[t]]))+($G$4*EXP($E$4*Table2[[#This Row],[t]]))</f>
        <v>#NUM!</v>
      </c>
      <c r="E50">
        <f>EXP($D$5*Table2[[#This Row],[t]])*($E$5+($F$5*Table2[[#This Row],[t]]))</f>
        <v>-2.0570866451400112E-2</v>
      </c>
      <c r="G50" s="17">
        <f t="shared" si="2"/>
        <v>0.39000000000000018</v>
      </c>
      <c r="H50">
        <f t="shared" ca="1" si="0"/>
        <v>0.20184178327559227</v>
      </c>
    </row>
    <row r="51" spans="1:8" x14ac:dyDescent="0.25">
      <c r="A51">
        <f t="shared" si="1"/>
        <v>0.40000000000000019</v>
      </c>
      <c r="B51">
        <f>$D$2*COS(($E$2*Table2[[#This Row],[t]])-$L$2)</f>
        <v>0.45981609082157526</v>
      </c>
      <c r="C51">
        <f>($D$3*EXP($E$3*Table2[[#This Row],[t]]))*COS(($F$3*Table2[[#This Row],[t]])-$L$3)</f>
        <v>0.22872448211402099</v>
      </c>
      <c r="D51" t="e">
        <f>($F$4*EXP($D$4*Table2[[#This Row],[t]]))+($G$4*EXP($E$4*Table2[[#This Row],[t]]))</f>
        <v>#NUM!</v>
      </c>
      <c r="E51">
        <f>EXP($D$5*Table2[[#This Row],[t]])*($E$5+($F$5*Table2[[#This Row],[t]]))</f>
        <v>3.6358949321434767E-16</v>
      </c>
      <c r="G51" s="17">
        <f t="shared" si="2"/>
        <v>0.40000000000000019</v>
      </c>
      <c r="H51">
        <f t="shared" ca="1" si="0"/>
        <v>0.22872448211402099</v>
      </c>
    </row>
    <row r="52" spans="1:8" x14ac:dyDescent="0.25">
      <c r="A52">
        <f t="shared" si="1"/>
        <v>0.4100000000000002</v>
      </c>
      <c r="B52">
        <f>$D$2*COS(($E$2*Table2[[#This Row],[t]])-$L$2)</f>
        <v>0.496730371330316</v>
      </c>
      <c r="C52">
        <f>($D$3*EXP($E$3*Table2[[#This Row],[t]]))*COS(($F$3*Table2[[#This Row],[t]])-$L$3)</f>
        <v>0.25520314965976798</v>
      </c>
      <c r="D52" t="e">
        <f>($F$4*EXP($D$4*Table2[[#This Row],[t]]))+($G$4*EXP($E$4*Table2[[#This Row],[t]]))</f>
        <v>#NUM!</v>
      </c>
      <c r="E52">
        <f>EXP($D$5*Table2[[#This Row],[t]])*($E$5+($F$5*Table2[[#This Row],[t]]))</f>
        <v>2.0366182910285829E-2</v>
      </c>
      <c r="G52" s="17">
        <f t="shared" si="2"/>
        <v>0.4100000000000002</v>
      </c>
      <c r="H52">
        <f t="shared" ca="1" si="0"/>
        <v>0.25520314965976798</v>
      </c>
    </row>
    <row r="53" spans="1:8" x14ac:dyDescent="0.25">
      <c r="A53">
        <f t="shared" si="1"/>
        <v>0.42000000000000021</v>
      </c>
      <c r="B53">
        <f>$D$2*COS(($E$2*Table2[[#This Row],[t]])-$L$2)</f>
        <v>0.53334662851787151</v>
      </c>
      <c r="C53">
        <f>($D$3*EXP($E$3*Table2[[#This Row],[t]]))*COS(($F$3*Table2[[#This Row],[t]])-$L$3)</f>
        <v>0.28126599885309977</v>
      </c>
      <c r="D53" t="e">
        <f>($F$4*EXP($D$4*Table2[[#This Row],[t]]))+($G$4*EXP($E$4*Table2[[#This Row],[t]]))</f>
        <v>#NUM!</v>
      </c>
      <c r="E53">
        <f>EXP($D$5*Table2[[#This Row],[t]])*($E$5+($F$5*Table2[[#This Row],[t]]))</f>
        <v>4.0529212298509747E-2</v>
      </c>
      <c r="G53" s="17">
        <f t="shared" si="2"/>
        <v>0.42000000000000021</v>
      </c>
      <c r="H53">
        <f t="shared" ca="1" si="0"/>
        <v>0.28126599885309977</v>
      </c>
    </row>
    <row r="54" spans="1:8" x14ac:dyDescent="0.25">
      <c r="A54">
        <f t="shared" si="1"/>
        <v>0.43000000000000022</v>
      </c>
      <c r="B54">
        <f>$D$2*COS(($E$2*Table2[[#This Row],[t]])-$L$2)</f>
        <v>0.56964289372839483</v>
      </c>
      <c r="C54">
        <f>($D$3*EXP($E$3*Table2[[#This Row],[t]]))*COS(($F$3*Table2[[#This Row],[t]])-$L$3)</f>
        <v>0.30690160815277812</v>
      </c>
      <c r="D54" t="e">
        <f>($F$4*EXP($D$4*Table2[[#This Row],[t]]))+($G$4*EXP($E$4*Table2[[#This Row],[t]]))</f>
        <v>#NUM!</v>
      </c>
      <c r="E54">
        <f>EXP($D$5*Table2[[#This Row],[t]])*($E$5+($F$5*Table2[[#This Row],[t]]))</f>
        <v>6.0490608013300008E-2</v>
      </c>
      <c r="G54" s="17">
        <f t="shared" si="2"/>
        <v>0.43000000000000022</v>
      </c>
      <c r="H54">
        <f t="shared" ca="1" si="0"/>
        <v>0.30690160815277812</v>
      </c>
    </row>
    <row r="55" spans="1:8" x14ac:dyDescent="0.25">
      <c r="A55">
        <f t="shared" si="1"/>
        <v>0.44000000000000022</v>
      </c>
      <c r="B55">
        <f>$D$2*COS(($E$2*Table2[[#This Row],[t]])-$L$2)</f>
        <v>0.60559739029162651</v>
      </c>
      <c r="C55">
        <f>($D$3*EXP($E$3*Table2[[#This Row],[t]]))*COS(($F$3*Table2[[#This Row],[t]])-$L$3)</f>
        <v>0.33209892471752472</v>
      </c>
      <c r="D55" t="e">
        <f>($F$4*EXP($D$4*Table2[[#This Row],[t]]))+($G$4*EXP($E$4*Table2[[#This Row],[t]]))</f>
        <v>#NUM!</v>
      </c>
      <c r="E55">
        <f>EXP($D$5*Table2[[#This Row],[t]])*($E$5+($F$5*Table2[[#This Row],[t]]))</f>
        <v>8.025187979624826E-2</v>
      </c>
      <c r="G55" s="17">
        <f t="shared" si="2"/>
        <v>0.44000000000000022</v>
      </c>
      <c r="H55">
        <f t="shared" ca="1" si="0"/>
        <v>0.33209892471752472</v>
      </c>
    </row>
    <row r="56" spans="1:8" x14ac:dyDescent="0.25">
      <c r="A56">
        <f t="shared" si="1"/>
        <v>0.45000000000000023</v>
      </c>
      <c r="B56">
        <f>$D$2*COS(($E$2*Table2[[#This Row],[t]])-$L$2)</f>
        <v>0.64118854658824165</v>
      </c>
      <c r="C56">
        <f>($D$3*EXP($E$3*Table2[[#This Row],[t]]))*COS(($F$3*Table2[[#This Row],[t]])-$L$3)</f>
        <v>0.35684726733572164</v>
      </c>
      <c r="D56" t="e">
        <f>($F$4*EXP($D$4*Table2[[#This Row],[t]]))+($G$4*EXP($E$4*Table2[[#This Row],[t]]))</f>
        <v>#NUM!</v>
      </c>
      <c r="E56">
        <f>EXP($D$5*Table2[[#This Row],[t]])*($E$5+($F$5*Table2[[#This Row],[t]]))</f>
        <v>9.9814527344922646E-2</v>
      </c>
      <c r="G56" s="17">
        <f t="shared" si="2"/>
        <v>0.45000000000000023</v>
      </c>
      <c r="H56">
        <f t="shared" ca="1" si="0"/>
        <v>0.35684726733572164</v>
      </c>
    </row>
    <row r="57" spans="1:8" x14ac:dyDescent="0.25">
      <c r="A57">
        <f t="shared" si="1"/>
        <v>0.46000000000000024</v>
      </c>
      <c r="B57">
        <f>$D$2*COS(($E$2*Table2[[#This Row],[t]])-$L$2)</f>
        <v>0.67639500899217542</v>
      </c>
      <c r="C57">
        <f>($D$3*EXP($E$3*Table2[[#This Row],[t]]))*COS(($F$3*Table2[[#This Row],[t]])-$L$3)</f>
        <v>0.381136329104104</v>
      </c>
      <c r="D57" t="e">
        <f>($F$4*EXP($D$4*Table2[[#This Row],[t]]))+($G$4*EXP($E$4*Table2[[#This Row],[t]]))</f>
        <v>#NUM!</v>
      </c>
      <c r="E57">
        <f>EXP($D$5*Table2[[#This Row],[t]])*($E$5+($F$5*Table2[[#This Row],[t]]))</f>
        <v>0.11918004037550055</v>
      </c>
      <c r="G57" s="17">
        <f t="shared" si="2"/>
        <v>0.46000000000000024</v>
      </c>
      <c r="H57">
        <f t="shared" ca="1" si="0"/>
        <v>0.381136329104104</v>
      </c>
    </row>
    <row r="58" spans="1:8" x14ac:dyDescent="0.25">
      <c r="A58">
        <f t="shared" si="1"/>
        <v>0.47000000000000025</v>
      </c>
      <c r="B58">
        <f>$D$2*COS(($E$2*Table2[[#This Row],[t]])-$L$2)</f>
        <v>0.71119565468215828</v>
      </c>
      <c r="C58">
        <f>($D$3*EXP($E$3*Table2[[#This Row],[t]]))*COS(($F$3*Table2[[#This Row],[t]])-$L$3)</f>
        <v>0.40495617985634824</v>
      </c>
      <c r="D58" t="e">
        <f>($F$4*EXP($D$4*Table2[[#This Row],[t]]))+($G$4*EXP($E$4*Table2[[#This Row],[t]]))</f>
        <v>#NUM!</v>
      </c>
      <c r="E58">
        <f>EXP($D$5*Table2[[#This Row],[t]])*($E$5+($F$5*Table2[[#This Row],[t]]))</f>
        <v>0.13834989868502928</v>
      </c>
      <c r="G58" s="17">
        <f t="shared" si="2"/>
        <v>0.47000000000000025</v>
      </c>
      <c r="H58">
        <f t="shared" ca="1" si="0"/>
        <v>0.40495617985634824</v>
      </c>
    </row>
    <row r="59" spans="1:8" x14ac:dyDescent="0.25">
      <c r="A59">
        <f t="shared" si="1"/>
        <v>0.48000000000000026</v>
      </c>
      <c r="B59">
        <f>$D$2*COS(($E$2*Table2[[#This Row],[t]])-$L$2)</f>
        <v>0.7455696043147747</v>
      </c>
      <c r="C59">
        <f>($D$3*EXP($E$3*Table2[[#This Row],[t]]))*COS(($F$3*Table2[[#This Row],[t]])-$L$3)</f>
        <v>0.42829726834258725</v>
      </c>
      <c r="D59" t="e">
        <f>($F$4*EXP($D$4*Table2[[#This Row],[t]]))+($G$4*EXP($E$4*Table2[[#This Row],[t]]))</f>
        <v>#NUM!</v>
      </c>
      <c r="E59">
        <f>EXP($D$5*Table2[[#This Row],[t]])*($E$5+($F$5*Table2[[#This Row],[t]]))</f>
        <v>0.15732557221331117</v>
      </c>
      <c r="G59" s="17">
        <f t="shared" si="2"/>
        <v>0.48000000000000026</v>
      </c>
      <c r="H59">
        <f t="shared" ca="1" si="0"/>
        <v>0.42829726834258725</v>
      </c>
    </row>
    <row r="60" spans="1:8" x14ac:dyDescent="0.25">
      <c r="A60">
        <f t="shared" si="1"/>
        <v>0.49000000000000027</v>
      </c>
      <c r="B60">
        <f>$D$2*COS(($E$2*Table2[[#This Row],[t]])-$L$2)</f>
        <v>0.77949623455144312</v>
      </c>
      <c r="C60">
        <f>($D$3*EXP($E$3*Table2[[#This Row],[t]]))*COS(($F$3*Table2[[#This Row],[t]])-$L$3)</f>
        <v>0.45115042416103601</v>
      </c>
      <c r="D60" t="e">
        <f>($F$4*EXP($D$4*Table2[[#This Row],[t]]))+($G$4*EXP($E$4*Table2[[#This Row],[t]]))</f>
        <v>#NUM!</v>
      </c>
      <c r="E60">
        <f>EXP($D$5*Table2[[#This Row],[t]])*($E$5+($F$5*Table2[[#This Row],[t]]))</f>
        <v>0.17610852110442091</v>
      </c>
      <c r="G60" s="17">
        <f t="shared" si="2"/>
        <v>0.49000000000000027</v>
      </c>
      <c r="H60">
        <f t="shared" ca="1" si="0"/>
        <v>0.45115042416103601</v>
      </c>
    </row>
    <row r="61" spans="1:8" x14ac:dyDescent="0.25">
      <c r="A61">
        <f t="shared" si="1"/>
        <v>0.50000000000000022</v>
      </c>
      <c r="B61">
        <f>$D$2*COS(($E$2*Table2[[#This Row],[t]])-$L$2)</f>
        <v>0.81295519043179976</v>
      </c>
      <c r="C61">
        <f>($D$3*EXP($E$3*Table2[[#This Row],[t]]))*COS(($F$3*Table2[[#This Row],[t]])-$L$3)</f>
        <v>0.47350685944303578</v>
      </c>
      <c r="D61" t="e">
        <f>($F$4*EXP($D$4*Table2[[#This Row],[t]]))+($G$4*EXP($E$4*Table2[[#This Row],[t]]))</f>
        <v>#NUM!</v>
      </c>
      <c r="E61">
        <f>EXP($D$5*Table2[[#This Row],[t]])*($E$5+($F$5*Table2[[#This Row],[t]]))</f>
        <v>0.19470019576785152</v>
      </c>
      <c r="G61" s="17">
        <f t="shared" si="2"/>
        <v>0.50000000000000022</v>
      </c>
      <c r="H61">
        <f t="shared" ca="1" si="0"/>
        <v>0.47350685944303578</v>
      </c>
    </row>
    <row r="62" spans="1:8" x14ac:dyDescent="0.25">
      <c r="A62">
        <f t="shared" si="1"/>
        <v>0.51000000000000023</v>
      </c>
      <c r="B62">
        <f>$D$2*COS(($E$2*Table2[[#This Row],[t]])-$L$2)</f>
        <v>0.84592639758606569</v>
      </c>
      <c r="C62">
        <f>($D$3*EXP($E$3*Table2[[#This Row],[t]]))*COS(($F$3*Table2[[#This Row],[t]])-$L$3)</f>
        <v>0.49535817029297191</v>
      </c>
      <c r="D62" t="e">
        <f>($F$4*EXP($D$4*Table2[[#This Row],[t]]))+($G$4*EXP($E$4*Table2[[#This Row],[t]]))</f>
        <v>#NUM!</v>
      </c>
      <c r="E62">
        <f>EXP($D$5*Table2[[#This Row],[t]])*($E$5+($F$5*Table2[[#This Row],[t]]))</f>
        <v>0.21310203693929769</v>
      </c>
      <c r="G62" s="17">
        <f t="shared" si="2"/>
        <v>0.51000000000000023</v>
      </c>
      <c r="H62">
        <f t="shared" ca="1" si="0"/>
        <v>0.49535817029297191</v>
      </c>
    </row>
    <row r="63" spans="1:8" x14ac:dyDescent="0.25">
      <c r="A63">
        <f t="shared" si="1"/>
        <v>0.52000000000000024</v>
      </c>
      <c r="B63">
        <f>$D$2*COS(($E$2*Table2[[#This Row],[t]])-$L$2)</f>
        <v>0.87839007427906413</v>
      </c>
      <c r="C63">
        <f>($D$3*EXP($E$3*Table2[[#This Row],[t]]))*COS(($F$3*Table2[[#This Row],[t]])-$L$3)</f>
        <v>0.51669633798463288</v>
      </c>
      <c r="D63" t="e">
        <f>($F$4*EXP($D$4*Table2[[#This Row],[t]]))+($G$4*EXP($E$4*Table2[[#This Row],[t]]))</f>
        <v>#NUM!</v>
      </c>
      <c r="E63">
        <f>EXP($D$5*Table2[[#This Row],[t]])*($E$5+($F$5*Table2[[#This Row],[t]]))</f>
        <v>0.23131547574107039</v>
      </c>
      <c r="G63" s="17">
        <f t="shared" si="2"/>
        <v>0.52000000000000024</v>
      </c>
      <c r="H63">
        <f t="shared" ca="1" si="0"/>
        <v>0.51669633798463288</v>
      </c>
    </row>
    <row r="64" spans="1:8" x14ac:dyDescent="0.25">
      <c r="A64">
        <f t="shared" si="1"/>
        <v>0.53000000000000025</v>
      </c>
      <c r="B64">
        <f>$D$2*COS(($E$2*Table2[[#This Row],[t]])-$L$2)</f>
        <v>0.91032674327867047</v>
      </c>
      <c r="C64">
        <f>($D$3*EXP($E$3*Table2[[#This Row],[t]]))*COS(($F$3*Table2[[#This Row],[t]])-$L$3)</f>
        <v>0.53751372991573443</v>
      </c>
      <c r="D64" t="e">
        <f>($F$4*EXP($D$4*Table2[[#This Row],[t]]))+($G$4*EXP($E$4*Table2[[#This Row],[t]]))</f>
        <v>#NUM!</v>
      </c>
      <c r="E64">
        <f>EXP($D$5*Table2[[#This Row],[t]])*($E$5+($F$5*Table2[[#This Row],[t]]))</f>
        <v>0.24934193374215352</v>
      </c>
      <c r="G64" s="17">
        <f t="shared" si="2"/>
        <v>0.53000000000000025</v>
      </c>
      <c r="H64">
        <f t="shared" ca="1" si="0"/>
        <v>0.53751372991573443</v>
      </c>
    </row>
    <row r="65" spans="1:8" x14ac:dyDescent="0.25">
      <c r="A65">
        <f t="shared" si="1"/>
        <v>0.54000000000000026</v>
      </c>
      <c r="B65">
        <f>$D$2*COS(($E$2*Table2[[#This Row],[t]])-$L$2)</f>
        <v>0.94171724354156583</v>
      </c>
      <c r="C65">
        <f>($D$3*EXP($E$3*Table2[[#This Row],[t]]))*COS(($F$3*Table2[[#This Row],[t]])-$L$3)</f>
        <v>0.5578031003224323</v>
      </c>
      <c r="D65" t="e">
        <f>($F$4*EXP($D$4*Table2[[#This Row],[t]]))+($G$4*EXP($E$4*Table2[[#This Row],[t]]))</f>
        <v>#NUM!</v>
      </c>
      <c r="E65">
        <f>EXP($D$5*Table2[[#This Row],[t]])*($E$5+($F$5*Table2[[#This Row],[t]]))</f>
        <v>0.26718282301789897</v>
      </c>
      <c r="G65" s="17">
        <f t="shared" si="2"/>
        <v>0.54000000000000026</v>
      </c>
      <c r="H65">
        <f t="shared" ca="1" si="0"/>
        <v>0.5578031003224323</v>
      </c>
    </row>
    <row r="66" spans="1:8" x14ac:dyDescent="0.25">
      <c r="A66">
        <f t="shared" si="1"/>
        <v>0.55000000000000027</v>
      </c>
      <c r="B66">
        <f>$D$2*COS(($E$2*Table2[[#This Row],[t]])-$L$2)</f>
        <v>0.97254274170928834</v>
      </c>
      <c r="C66">
        <f>($D$3*EXP($E$3*Table2[[#This Row],[t]]))*COS(($F$3*Table2[[#This Row],[t]])-$L$3)</f>
        <v>0.57755759075579227</v>
      </c>
      <c r="D66" t="e">
        <f>($F$4*EXP($D$4*Table2[[#This Row],[t]]))+($G$4*EXP($E$4*Table2[[#This Row],[t]]))</f>
        <v>#NUM!</v>
      </c>
      <c r="E66">
        <f>EXP($D$5*Table2[[#This Row],[t]])*($E$5+($F$5*Table2[[#This Row],[t]]))</f>
        <v>0.28483954620936364</v>
      </c>
      <c r="G66" s="17">
        <f t="shared" si="2"/>
        <v>0.55000000000000027</v>
      </c>
      <c r="H66">
        <f t="shared" ca="1" si="0"/>
        <v>0.57755759075579227</v>
      </c>
    </row>
    <row r="67" spans="1:8" x14ac:dyDescent="0.25">
      <c r="A67">
        <f t="shared" si="1"/>
        <v>0.56000000000000028</v>
      </c>
      <c r="B67">
        <f>$D$2*COS(($E$2*Table2[[#This Row],[t]])-$L$2)</f>
        <v>1.0027847434076838</v>
      </c>
      <c r="C67">
        <f>($D$3*EXP($E$3*Table2[[#This Row],[t]]))*COS(($F$3*Table2[[#This Row],[t]])-$L$3)</f>
        <v>0.59677073032230143</v>
      </c>
      <c r="D67" t="e">
        <f>($F$4*EXP($D$4*Table2[[#This Row],[t]]))+($G$4*EXP($E$4*Table2[[#This Row],[t]]))</f>
        <v>#NUM!</v>
      </c>
      <c r="E67">
        <f>EXP($D$5*Table2[[#This Row],[t]])*($E$5+($F$5*Table2[[#This Row],[t]]))</f>
        <v>0.30231349658229073</v>
      </c>
      <c r="G67" s="17">
        <f t="shared" si="2"/>
        <v>0.56000000000000028</v>
      </c>
      <c r="H67">
        <f t="shared" ca="1" si="0"/>
        <v>0.59677073032230143</v>
      </c>
    </row>
    <row r="68" spans="1:8" x14ac:dyDescent="0.25">
      <c r="A68">
        <f t="shared" si="1"/>
        <v>0.57000000000000028</v>
      </c>
      <c r="B68">
        <f>$D$2*COS(($E$2*Table2[[#This Row],[t]])-$L$2)</f>
        <v>1.0324251043429755</v>
      </c>
      <c r="C68">
        <f>($D$3*EXP($E$3*Table2[[#This Row],[t]]))*COS(($F$3*Table2[[#This Row],[t]])-$L$3)</f>
        <v>0.61543643569062112</v>
      </c>
      <c r="D68" t="e">
        <f>($F$4*EXP($D$4*Table2[[#This Row],[t]]))+($G$4*EXP($E$4*Table2[[#This Row],[t]]))</f>
        <v>#NUM!</v>
      </c>
      <c r="E68">
        <f>EXP($D$5*Table2[[#This Row],[t]])*($E$5+($F$5*Table2[[#This Row],[t]]))</f>
        <v>0.31960605808573811</v>
      </c>
      <c r="G68" s="17">
        <f t="shared" si="2"/>
        <v>0.57000000000000028</v>
      </c>
      <c r="H68">
        <f t="shared" ca="1" si="0"/>
        <v>0.61543643569062112</v>
      </c>
    </row>
    <row r="69" spans="1:8" x14ac:dyDescent="0.25">
      <c r="A69">
        <f t="shared" si="1"/>
        <v>0.58000000000000029</v>
      </c>
      <c r="B69">
        <f>$D$2*COS(($E$2*Table2[[#This Row],[t]])-$L$2)</f>
        <v>1.0614460411877951</v>
      </c>
      <c r="C69">
        <f>($D$3*EXP($E$3*Table2[[#This Row],[t]]))*COS(($F$3*Table2[[#This Row],[t]])-$L$3)</f>
        <v>0.6335490108669074</v>
      </c>
      <c r="D69" t="e">
        <f>($F$4*EXP($D$4*Table2[[#This Row],[t]]))+($G$4*EXP($E$4*Table2[[#This Row],[t]]))</f>
        <v>#NUM!</v>
      </c>
      <c r="E69">
        <f>EXP($D$5*Table2[[#This Row],[t]])*($E$5+($F$5*Table2[[#This Row],[t]]))</f>
        <v>0.33671860541035481</v>
      </c>
      <c r="G69" s="17">
        <f t="shared" si="2"/>
        <v>0.58000000000000029</v>
      </c>
      <c r="H69">
        <f t="shared" ca="1" si="0"/>
        <v>0.6335490108669074</v>
      </c>
    </row>
    <row r="70" spans="1:8" x14ac:dyDescent="0.25">
      <c r="A70">
        <f t="shared" si="1"/>
        <v>0.5900000000000003</v>
      </c>
      <c r="B70">
        <f>$D$2*COS(($E$2*Table2[[#This Row],[t]])-$L$2)</f>
        <v>1.0898301422506467</v>
      </c>
      <c r="C70">
        <f>($D$3*EXP($E$3*Table2[[#This Row],[t]]))*COS(($F$3*Table2[[#This Row],[t]])-$L$3)</f>
        <v>0.65110314674113212</v>
      </c>
      <c r="D70" t="e">
        <f>($F$4*EXP($D$4*Table2[[#This Row],[t]]))+($G$4*EXP($E$4*Table2[[#This Row],[t]]))</f>
        <v>#NUM!</v>
      </c>
      <c r="E70">
        <f>EXP($D$5*Table2[[#This Row],[t]])*($E$5+($F$5*Table2[[#This Row],[t]]))</f>
        <v>0.35365250404630744</v>
      </c>
      <c r="G70" s="17">
        <f t="shared" si="2"/>
        <v>0.5900000000000003</v>
      </c>
      <c r="H70">
        <f t="shared" ca="1" si="0"/>
        <v>0.65110314674113212</v>
      </c>
    </row>
    <row r="71" spans="1:8" x14ac:dyDescent="0.25">
      <c r="A71">
        <f t="shared" si="1"/>
        <v>0.60000000000000031</v>
      </c>
      <c r="B71">
        <f>$D$2*COS(($E$2*Table2[[#This Row],[t]])-$L$2)</f>
        <v>1.1175603779223979</v>
      </c>
      <c r="C71">
        <f>($D$3*EXP($E$3*Table2[[#This Row],[t]]))*COS(($F$3*Table2[[#This Row],[t]])-$L$3)</f>
        <v>0.66809392040696058</v>
      </c>
      <c r="D71" t="e">
        <f>($F$4*EXP($D$4*Table2[[#This Row],[t]]))+($G$4*EXP($E$4*Table2[[#This Row],[t]]))</f>
        <v>#NUM!</v>
      </c>
      <c r="E71">
        <f>EXP($D$5*Table2[[#This Row],[t]])*($E$5+($F$5*Table2[[#This Row],[t]]))</f>
        <v>0.37040911034085955</v>
      </c>
      <c r="G71" s="17">
        <f t="shared" si="2"/>
        <v>0.60000000000000031</v>
      </c>
      <c r="H71">
        <f t="shared" ca="1" si="0"/>
        <v>0.66809392040696058</v>
      </c>
    </row>
    <row r="72" spans="1:8" x14ac:dyDescent="0.25">
      <c r="A72">
        <f t="shared" si="1"/>
        <v>0.61000000000000032</v>
      </c>
      <c r="B72">
        <f>$D$2*COS(($E$2*Table2[[#This Row],[t]])-$L$2)</f>
        <v>1.1446201108935363</v>
      </c>
      <c r="C72">
        <f>($D$3*EXP($E$3*Table2[[#This Row],[t]]))*COS(($F$3*Table2[[#This Row],[t]])-$L$3)</f>
        <v>0.68451679425783518</v>
      </c>
      <c r="D72" t="e">
        <f>($F$4*EXP($D$4*Table2[[#This Row],[t]]))+($G$4*EXP($E$4*Table2[[#This Row],[t]]))</f>
        <v>#NUM!</v>
      </c>
      <c r="E72">
        <f>EXP($D$5*Table2[[#This Row],[t]])*($E$5+($F$5*Table2[[#This Row],[t]]))</f>
        <v>0.38698977155560504</v>
      </c>
      <c r="G72" s="17">
        <f t="shared" si="2"/>
        <v>0.61000000000000032</v>
      </c>
      <c r="H72">
        <f t="shared" ca="1" si="0"/>
        <v>0.68451679425783518</v>
      </c>
    </row>
    <row r="73" spans="1:8" x14ac:dyDescent="0.25">
      <c r="A73">
        <f t="shared" si="1"/>
        <v>0.62000000000000033</v>
      </c>
      <c r="B73">
        <f>$D$2*COS(($E$2*Table2[[#This Row],[t]])-$L$2)</f>
        <v>1.1709931061360555</v>
      </c>
      <c r="C73">
        <f>($D$3*EXP($E$3*Table2[[#This Row],[t]]))*COS(($F$3*Table2[[#This Row],[t]])-$L$3)</f>
        <v>0.70036761486204124</v>
      </c>
      <c r="D73" t="e">
        <f>($F$4*EXP($D$4*Table2[[#This Row],[t]]))+($G$4*EXP($E$4*Table2[[#This Row],[t]]))</f>
        <v>#NUM!</v>
      </c>
      <c r="E73">
        <f>EXP($D$5*Table2[[#This Row],[t]])*($E$5+($F$5*Table2[[#This Row],[t]]))</f>
        <v>0.40339582592335954</v>
      </c>
      <c r="G73" s="17">
        <f t="shared" si="2"/>
        <v>0.62000000000000033</v>
      </c>
      <c r="H73">
        <f t="shared" ca="1" si="0"/>
        <v>0.70036761486204124</v>
      </c>
    </row>
    <row r="74" spans="1:8" x14ac:dyDescent="0.25">
      <c r="A74">
        <f t="shared" si="1"/>
        <v>0.63000000000000034</v>
      </c>
      <c r="B74">
        <f>$D$2*COS(($E$2*Table2[[#This Row],[t]])-$L$2)</f>
        <v>1.1966635406439836</v>
      </c>
      <c r="C74">
        <f>($D$3*EXP($E$3*Table2[[#This Row],[t]]))*COS(($F$3*Table2[[#This Row],[t]])-$L$3)</f>
        <v>0.71564261161961817</v>
      </c>
      <c r="D74" t="e">
        <f>($F$4*EXP($D$4*Table2[[#This Row],[t]]))+($G$4*EXP($E$4*Table2[[#This Row],[t]]))</f>
        <v>#NUM!</v>
      </c>
      <c r="E74">
        <f>EXP($D$5*Table2[[#This Row],[t]])*($E$5+($F$5*Table2[[#This Row],[t]]))</f>
        <v>0.4196286027047082</v>
      </c>
      <c r="G74" s="17">
        <f t="shared" si="2"/>
        <v>0.63000000000000034</v>
      </c>
      <c r="H74">
        <f t="shared" ca="1" si="0"/>
        <v>0.71564261161961817</v>
      </c>
    </row>
    <row r="75" spans="1:8" x14ac:dyDescent="0.25">
      <c r="A75">
        <f t="shared" si="1"/>
        <v>0.64000000000000035</v>
      </c>
      <c r="B75">
        <f>$D$2*COS(($E$2*Table2[[#This Row],[t]])-$L$2)</f>
        <v>1.2216160129267135</v>
      </c>
      <c r="C75">
        <f>($D$3*EXP($E$3*Table2[[#This Row],[t]]))*COS(($F$3*Table2[[#This Row],[t]])-$L$3)</f>
        <v>0.73033839520409483</v>
      </c>
      <c r="D75" t="e">
        <f>($F$4*EXP($D$4*Table2[[#This Row],[t]]))+($G$4*EXP($E$4*Table2[[#This Row],[t]]))</f>
        <v>#NUM!</v>
      </c>
      <c r="E75">
        <f>EXP($D$5*Table2[[#This Row],[t]])*($E$5+($F$5*Table2[[#This Row],[t]]))</f>
        <v>0.4356894222442152</v>
      </c>
      <c r="G75" s="17">
        <f t="shared" si="2"/>
        <v>0.64000000000000035</v>
      </c>
      <c r="H75">
        <f t="shared" ref="H75:H138" ca="1" si="3">INDIRECT("Table2[@["&amp;Motion&amp;"]]")</f>
        <v>0.73033839520409483</v>
      </c>
    </row>
    <row r="76" spans="1:8" x14ac:dyDescent="0.25">
      <c r="A76">
        <f t="shared" si="1"/>
        <v>0.65000000000000036</v>
      </c>
      <c r="B76">
        <f>$D$2*COS(($E$2*Table2[[#This Row],[t]])-$L$2)</f>
        <v>1.2458355522494347</v>
      </c>
      <c r="C76">
        <f>($D$3*EXP($E$3*Table2[[#This Row],[t]]))*COS(($F$3*Table2[[#This Row],[t]])-$L$3)</f>
        <v>0.74445195579211387</v>
      </c>
      <c r="D76" t="e">
        <f>($F$4*EXP($D$4*Table2[[#This Row],[t]]))+($G$4*EXP($E$4*Table2[[#This Row],[t]]))</f>
        <v>#NUM!</v>
      </c>
      <c r="E76">
        <f>EXP($D$5*Table2[[#This Row],[t]])*($E$5+($F$5*Table2[[#This Row],[t]]))</f>
        <v>0.45157959602629572</v>
      </c>
      <c r="G76" s="17">
        <f t="shared" si="2"/>
        <v>0.65000000000000036</v>
      </c>
      <c r="H76">
        <f t="shared" ca="1" si="3"/>
        <v>0.74445195579211387</v>
      </c>
    </row>
    <row r="77" spans="1:8" x14ac:dyDescent="0.25">
      <c r="A77">
        <f t="shared" ref="A77:A140" si="4">A76+$B$9</f>
        <v>0.66000000000000036</v>
      </c>
      <c r="B77">
        <f>$D$2*COS(($E$2*Table2[[#This Row],[t]])-$L$2)</f>
        <v>1.2693076276151256</v>
      </c>
      <c r="C77">
        <f>($D$3*EXP($E$3*Table2[[#This Row],[t]]))*COS(($F$3*Table2[[#This Row],[t]])-$L$3)</f>
        <v>0.75798066108411821</v>
      </c>
      <c r="D77" t="e">
        <f>($F$4*EXP($D$4*Table2[[#This Row],[t]]))+($G$4*EXP($E$4*Table2[[#This Row],[t]]))</f>
        <v>#NUM!</v>
      </c>
      <c r="E77">
        <f>EXP($D$5*Table2[[#This Row],[t]])*($E$5+($F$5*Table2[[#This Row],[t]]))</f>
        <v>0.46730042673075251</v>
      </c>
      <c r="G77" s="17">
        <f t="shared" ref="G77:G140" si="5">G76+$B$9</f>
        <v>0.66000000000000036</v>
      </c>
      <c r="H77">
        <f t="shared" ca="1" si="3"/>
        <v>0.75798066108411821</v>
      </c>
    </row>
    <row r="78" spans="1:8" x14ac:dyDescent="0.25">
      <c r="A78">
        <f t="shared" si="4"/>
        <v>0.67000000000000037</v>
      </c>
      <c r="B78">
        <f>$D$2*COS(($E$2*Table2[[#This Row],[t]])-$L$2)</f>
        <v>1.2920181564827142</v>
      </c>
      <c r="C78">
        <f>($D$3*EXP($E$3*Table2[[#This Row],[t]]))*COS(($F$3*Table2[[#This Row],[t]])-$L$3)</f>
        <v>0.77092225411935689</v>
      </c>
      <c r="D78" t="e">
        <f>($F$4*EXP($D$4*Table2[[#This Row],[t]]))+($G$4*EXP($E$4*Table2[[#This Row],[t]]))</f>
        <v>#NUM!</v>
      </c>
      <c r="E78">
        <f>EXP($D$5*Table2[[#This Row],[t]])*($E$5+($F$5*Table2[[#This Row],[t]]))</f>
        <v>0.48285320828797851</v>
      </c>
      <c r="G78" s="17">
        <f t="shared" si="5"/>
        <v>0.67000000000000037</v>
      </c>
      <c r="H78">
        <f t="shared" ca="1" si="3"/>
        <v>0.77092225411935689</v>
      </c>
    </row>
    <row r="79" spans="1:8" x14ac:dyDescent="0.25">
      <c r="A79">
        <f t="shared" si="4"/>
        <v>0.68000000000000038</v>
      </c>
      <c r="B79">
        <f>$D$2*COS(($E$2*Table2[[#This Row],[t]])-$L$2)</f>
        <v>1.313953513216183</v>
      </c>
      <c r="C79">
        <f>($D$3*EXP($E$3*Table2[[#This Row],[t]]))*COS(($F$3*Table2[[#This Row],[t]])-$L$3)</f>
        <v>0.78327485088856263</v>
      </c>
      <c r="D79" t="e">
        <f>($F$4*EXP($D$4*Table2[[#This Row],[t]]))+($G$4*EXP($E$4*Table2[[#This Row],[t]]))</f>
        <v>#NUM!</v>
      </c>
      <c r="E79">
        <f>EXP($D$5*Table2[[#This Row],[t]])*($E$5+($F$5*Table2[[#This Row],[t]]))</f>
        <v>0.49823922593382741</v>
      </c>
      <c r="G79" s="17">
        <f t="shared" si="5"/>
        <v>0.68000000000000038</v>
      </c>
      <c r="H79">
        <f t="shared" ca="1" si="3"/>
        <v>0.78327485088856263</v>
      </c>
    </row>
    <row r="80" spans="1:8" x14ac:dyDescent="0.25">
      <c r="A80">
        <f t="shared" si="4"/>
        <v>0.69000000000000039</v>
      </c>
      <c r="B80">
        <f>$D$2*COS(($E$2*Table2[[#This Row],[t]])-$L$2)</f>
        <v>1.335100537259539</v>
      </c>
      <c r="C80">
        <f>($D$3*EXP($E$3*Table2[[#This Row],[t]]))*COS(($F$3*Table2[[#This Row],[t]])-$L$3)</f>
        <v>0.79503693774773732</v>
      </c>
      <c r="D80" t="e">
        <f>($F$4*EXP($D$4*Table2[[#This Row],[t]]))+($G$4*EXP($E$4*Table2[[#This Row],[t]]))</f>
        <v>#NUM!</v>
      </c>
      <c r="E80">
        <f>EXP($D$5*Table2[[#This Row],[t]])*($E$5+($F$5*Table2[[#This Row],[t]]))</f>
        <v>0.51345975626415563</v>
      </c>
      <c r="G80" s="17">
        <f t="shared" si="5"/>
        <v>0.69000000000000039</v>
      </c>
      <c r="H80">
        <f t="shared" ca="1" si="3"/>
        <v>0.79503693774773732</v>
      </c>
    </row>
    <row r="81" spans="1:8" x14ac:dyDescent="0.25">
      <c r="A81">
        <f t="shared" si="4"/>
        <v>0.7000000000000004</v>
      </c>
      <c r="B81">
        <f>$D$2*COS(($E$2*Table2[[#This Row],[t]])-$L$2)</f>
        <v>1.3554465410327547</v>
      </c>
      <c r="C81">
        <f>($D$3*EXP($E$3*Table2[[#This Row],[t]]))*COS(($F$3*Table2[[#This Row],[t]])-$L$3)</f>
        <v>0.80620736863657283</v>
      </c>
      <c r="D81" t="e">
        <f>($F$4*EXP($D$4*Table2[[#This Row],[t]]))+($G$4*EXP($E$4*Table2[[#This Row],[t]]))</f>
        <v>#NUM!</v>
      </c>
      <c r="E81">
        <f>EXP($D$5*Table2[[#This Row],[t]])*($E$5+($F$5*Table2[[#This Row],[t]]))</f>
        <v>0.52851606728903566</v>
      </c>
      <c r="G81" s="17">
        <f t="shared" si="5"/>
        <v>0.7000000000000004</v>
      </c>
      <c r="H81">
        <f t="shared" ca="1" si="3"/>
        <v>0.80620736863657283</v>
      </c>
    </row>
    <row r="82" spans="1:8" x14ac:dyDescent="0.25">
      <c r="A82">
        <f t="shared" si="4"/>
        <v>0.71000000000000041</v>
      </c>
      <c r="B82">
        <f>$D$2*COS(($E$2*Table2[[#This Row],[t]])-$L$2)</f>
        <v>1.3749793175439333</v>
      </c>
      <c r="C82">
        <f>($D$3*EXP($E$3*Table2[[#This Row],[t]]))*COS(($F$3*Table2[[#This Row],[t]])-$L$3)</f>
        <v>0.81678536210510688</v>
      </c>
      <c r="D82" t="e">
        <f>($F$4*EXP($D$4*Table2[[#This Row],[t]]))+($G$4*EXP($E$4*Table2[[#This Row],[t]]))</f>
        <v>#NUM!</v>
      </c>
      <c r="E82">
        <f>EXP($D$5*Table2[[#This Row],[t]])*($E$5+($F$5*Table2[[#This Row],[t]]))</f>
        <v>0.54340941848664415</v>
      </c>
      <c r="G82" s="17">
        <f t="shared" si="5"/>
        <v>0.71000000000000041</v>
      </c>
      <c r="H82">
        <f t="shared" ca="1" si="3"/>
        <v>0.81678536210510688</v>
      </c>
    </row>
    <row r="83" spans="1:8" x14ac:dyDescent="0.25">
      <c r="A83">
        <f t="shared" si="4"/>
        <v>0.72000000000000042</v>
      </c>
      <c r="B83">
        <f>$D$2*COS(($E$2*Table2[[#This Row],[t]])-$L$2)</f>
        <v>1.3936871477131401</v>
      </c>
      <c r="C83">
        <f>($D$3*EXP($E$3*Table2[[#This Row],[t]]))*COS(($F$3*Table2[[#This Row],[t]])-$L$3)</f>
        <v>0.82677049815229942</v>
      </c>
      <c r="D83" t="e">
        <f>($F$4*EXP($D$4*Table2[[#This Row],[t]]))+($G$4*EXP($E$4*Table2[[#This Row],[t]]))</f>
        <v>#NUM!</v>
      </c>
      <c r="E83">
        <f>EXP($D$5*Table2[[#This Row],[t]])*($E$5+($F$5*Table2[[#This Row],[t]]))</f>
        <v>0.55814106085682558</v>
      </c>
      <c r="G83" s="17">
        <f t="shared" si="5"/>
        <v>0.72000000000000042</v>
      </c>
      <c r="H83">
        <f t="shared" ca="1" si="3"/>
        <v>0.82677049815229942</v>
      </c>
    </row>
    <row r="84" spans="1:8" x14ac:dyDescent="0.25">
      <c r="A84">
        <f t="shared" si="4"/>
        <v>0.73000000000000043</v>
      </c>
      <c r="B84">
        <f>$D$2*COS(($E$2*Table2[[#This Row],[t]])-$L$2)</f>
        <v>1.4115588074034975</v>
      </c>
      <c r="C84">
        <f>($D$3*EXP($E$3*Table2[[#This Row],[t]]))*COS(($F$3*Table2[[#This Row],[t]])-$L$3)</f>
        <v>0.83616271488028826</v>
      </c>
      <c r="D84" t="e">
        <f>($F$4*EXP($D$4*Table2[[#This Row],[t]]))+($G$4*EXP($E$4*Table2[[#This Row],[t]]))</f>
        <v>#NUM!</v>
      </c>
      <c r="E84">
        <f>EXP($D$5*Table2[[#This Row],[t]])*($E$5+($F$5*Table2[[#This Row],[t]]))</f>
        <v>0.57271223697433316</v>
      </c>
      <c r="G84" s="17">
        <f t="shared" si="5"/>
        <v>0.73000000000000043</v>
      </c>
      <c r="H84">
        <f t="shared" ca="1" si="3"/>
        <v>0.83616271488028826</v>
      </c>
    </row>
    <row r="85" spans="1:8" x14ac:dyDescent="0.25">
      <c r="A85">
        <f t="shared" si="4"/>
        <v>0.74000000000000044</v>
      </c>
      <c r="B85">
        <f>$D$2*COS(($E$2*Table2[[#This Row],[t]])-$L$2)</f>
        <v>1.4285835741553299</v>
      </c>
      <c r="C85">
        <f>($D$3*EXP($E$3*Table2[[#This Row],[t]]))*COS(($F$3*Table2[[#This Row],[t]])-$L$3)</f>
        <v>0.84496230496815483</v>
      </c>
      <c r="D85" t="e">
        <f>($F$4*EXP($D$4*Table2[[#This Row],[t]]))+($G$4*EXP($E$4*Table2[[#This Row],[t]]))</f>
        <v>#NUM!</v>
      </c>
      <c r="E85">
        <f>EXP($D$5*Table2[[#This Row],[t]])*($E$5+($F$5*Table2[[#This Row],[t]]))</f>
        <v>0.58712418104175201</v>
      </c>
      <c r="G85" s="17">
        <f t="shared" si="5"/>
        <v>0.74000000000000044</v>
      </c>
      <c r="H85">
        <f t="shared" ca="1" si="3"/>
        <v>0.84496230496815483</v>
      </c>
    </row>
    <row r="86" spans="1:8" x14ac:dyDescent="0.25">
      <c r="A86">
        <f t="shared" si="4"/>
        <v>0.75000000000000044</v>
      </c>
      <c r="B86">
        <f>$D$2*COS(($E$2*Table2[[#This Row],[t]])-$L$2)</f>
        <v>1.4447512336193191</v>
      </c>
      <c r="C86">
        <f>($D$3*EXP($E$3*Table2[[#This Row],[t]]))*COS(($F$3*Table2[[#This Row],[t]])-$L$3)</f>
        <v>0.85316991196910041</v>
      </c>
      <c r="D86" t="e">
        <f>($F$4*EXP($D$4*Table2[[#This Row],[t]]))+($G$4*EXP($E$4*Table2[[#This Row],[t]]))</f>
        <v>#NUM!</v>
      </c>
      <c r="E86">
        <f>EXP($D$5*Table2[[#This Row],[t]])*($E$5+($F$5*Table2[[#This Row],[t]]))</f>
        <v>0.60137811894210125</v>
      </c>
      <c r="G86" s="17">
        <f t="shared" si="5"/>
        <v>0.75000000000000044</v>
      </c>
      <c r="H86">
        <f t="shared" ca="1" si="3"/>
        <v>0.85316991196910041</v>
      </c>
    </row>
    <row r="87" spans="1:8" x14ac:dyDescent="0.25">
      <c r="A87">
        <f t="shared" si="4"/>
        <v>0.76000000000000045</v>
      </c>
      <c r="B87">
        <f>$D$2*COS(($E$2*Table2[[#This Row],[t]])-$L$2)</f>
        <v>1.4600520856848072</v>
      </c>
      <c r="C87">
        <f>($D$3*EXP($E$3*Table2[[#This Row],[t]]))*COS(($F$3*Table2[[#This Row],[t]])-$L$3)</f>
        <v>0.86078652643500297</v>
      </c>
      <c r="D87" t="e">
        <f>($F$4*EXP($D$4*Table2[[#This Row],[t]]))+($G$4*EXP($E$4*Table2[[#This Row],[t]]))</f>
        <v>#NUM!</v>
      </c>
      <c r="E87">
        <f>EXP($D$5*Table2[[#This Row],[t]])*($E$5+($F$5*Table2[[#This Row],[t]]))</f>
        <v>0.61547526829112098</v>
      </c>
      <c r="G87" s="17">
        <f t="shared" si="5"/>
        <v>0.76000000000000045</v>
      </c>
      <c r="H87">
        <f t="shared" ca="1" si="3"/>
        <v>0.86078652643500297</v>
      </c>
    </row>
    <row r="88" spans="1:8" x14ac:dyDescent="0.25">
      <c r="A88">
        <f t="shared" si="4"/>
        <v>0.77000000000000046</v>
      </c>
      <c r="B88">
        <f>$D$2*COS(($E$2*Table2[[#This Row],[t]])-$L$2)</f>
        <v>1.4744769502995709</v>
      </c>
      <c r="C88">
        <f>($D$3*EXP($E$3*Table2[[#This Row],[t]]))*COS(($F$3*Table2[[#This Row],[t]])-$L$3)</f>
        <v>0.86781348187238116</v>
      </c>
      <c r="D88" t="e">
        <f>($F$4*EXP($D$4*Table2[[#This Row],[t]]))+($G$4*EXP($E$4*Table2[[#This Row],[t]]))</f>
        <v>#NUM!</v>
      </c>
      <c r="E88">
        <f>EXP($D$5*Table2[[#This Row],[t]])*($E$5+($F$5*Table2[[#This Row],[t]]))</f>
        <v>0.62941683848924423</v>
      </c>
      <c r="G88" s="17">
        <f t="shared" si="5"/>
        <v>0.77000000000000046</v>
      </c>
      <c r="H88">
        <f t="shared" ca="1" si="3"/>
        <v>0.86781348187238116</v>
      </c>
    </row>
    <row r="89" spans="1:8" x14ac:dyDescent="0.25">
      <c r="A89">
        <f t="shared" si="4"/>
        <v>0.78000000000000047</v>
      </c>
      <c r="B89">
        <f>$D$2*COS(($E$2*Table2[[#This Row],[t]])-$L$2)</f>
        <v>1.4880171729775784</v>
      </c>
      <c r="C89">
        <f>($D$3*EXP($E$3*Table2[[#This Row],[t]]))*COS(($F$3*Table2[[#This Row],[t]])-$L$3)</f>
        <v>0.8742524505338638</v>
      </c>
      <c r="D89" t="e">
        <f>($F$4*EXP($D$4*Table2[[#This Row],[t]]))+($G$4*EXP($E$4*Table2[[#This Row],[t]]))</f>
        <v>#NUM!</v>
      </c>
      <c r="E89">
        <f>EXP($D$5*Table2[[#This Row],[t]])*($E$5+($F$5*Table2[[#This Row],[t]]))</f>
        <v>0.64320403077325705</v>
      </c>
      <c r="G89" s="17">
        <f t="shared" si="5"/>
        <v>0.78000000000000047</v>
      </c>
      <c r="H89">
        <f t="shared" ca="1" si="3"/>
        <v>0.8742524505338638</v>
      </c>
    </row>
    <row r="90" spans="1:8" x14ac:dyDescent="0.25">
      <c r="A90">
        <f t="shared" si="4"/>
        <v>0.79000000000000048</v>
      </c>
      <c r="B90">
        <f>$D$2*COS(($E$2*Table2[[#This Row],[t]])-$L$2)</f>
        <v>1.5006646299914219</v>
      </c>
      <c r="C90">
        <f>($D$3*EXP($E$3*Table2[[#This Row],[t]]))*COS(($F$3*Table2[[#This Row],[t]])-$L$3)</f>
        <v>0.88010543904930638</v>
      </c>
      <c r="D90" t="e">
        <f>($F$4*EXP($D$4*Table2[[#This Row],[t]]))+($G$4*EXP($E$4*Table2[[#This Row],[t]]))</f>
        <v>#NUM!</v>
      </c>
      <c r="E90">
        <f>EXP($D$5*Table2[[#This Row],[t]])*($E$5+($F$5*Table2[[#This Row],[t]]))</f>
        <v>0.65683803826764653</v>
      </c>
      <c r="G90" s="17">
        <f t="shared" si="5"/>
        <v>0.79000000000000048</v>
      </c>
      <c r="H90">
        <f t="shared" ca="1" si="3"/>
        <v>0.88010543904930638</v>
      </c>
    </row>
    <row r="91" spans="1:8" x14ac:dyDescent="0.25">
      <c r="A91">
        <f t="shared" si="4"/>
        <v>0.80000000000000049</v>
      </c>
      <c r="B91">
        <f>$D$2*COS(($E$2*Table2[[#This Row],[t]])-$L$2)</f>
        <v>1.512411733246309</v>
      </c>
      <c r="C91">
        <f>($D$3*EXP($E$3*Table2[[#This Row],[t]]))*COS(($F$3*Table2[[#This Row],[t]])-$L$3)</f>
        <v>0.88537478390076507</v>
      </c>
      <c r="D91" t="e">
        <f>($F$4*EXP($D$4*Table2[[#This Row],[t]]))+($G$4*EXP($E$4*Table2[[#This Row],[t]]))</f>
        <v>#NUM!</v>
      </c>
      <c r="E91">
        <f>EXP($D$5*Table2[[#This Row],[t]])*($E$5+($F$5*Table2[[#This Row],[t]]))</f>
        <v>0.67032004603563999</v>
      </c>
      <c r="G91" s="17">
        <f t="shared" si="5"/>
        <v>0.80000000000000049</v>
      </c>
      <c r="H91">
        <f t="shared" ca="1" si="3"/>
        <v>0.88537478390076507</v>
      </c>
    </row>
    <row r="92" spans="1:8" x14ac:dyDescent="0.25">
      <c r="A92">
        <f t="shared" si="4"/>
        <v>0.8100000000000005</v>
      </c>
      <c r="B92">
        <f>$D$2*COS(($E$2*Table2[[#This Row],[t]])-$L$2)</f>
        <v>1.5232514348326929</v>
      </c>
      <c r="C92">
        <f>($D$3*EXP($E$3*Table2[[#This Row],[t]]))*COS(($F$3*Table2[[#This Row],[t]])-$L$3)</f>
        <v>0.89006314674557885</v>
      </c>
      <c r="D92" t="e">
        <f>($F$4*EXP($D$4*Table2[[#This Row],[t]]))+($G$4*EXP($E$4*Table2[[#This Row],[t]]))</f>
        <v>#NUM!</v>
      </c>
      <c r="E92">
        <f>EXP($D$5*Table2[[#This Row],[t]])*($E$5+($F$5*Table2[[#This Row],[t]]))</f>
        <v>0.68365123112993698</v>
      </c>
      <c r="G92" s="17">
        <f t="shared" si="5"/>
        <v>0.8100000000000005</v>
      </c>
      <c r="H92">
        <f t="shared" ca="1" si="3"/>
        <v>0.89006314674557885</v>
      </c>
    </row>
    <row r="93" spans="1:8" x14ac:dyDescent="0.25">
      <c r="A93">
        <f t="shared" si="4"/>
        <v>0.82000000000000051</v>
      </c>
      <c r="B93">
        <f>$D$2*COS(($E$2*Table2[[#This Row],[t]])-$L$2)</f>
        <v>1.5331772312548062</v>
      </c>
      <c r="C93">
        <f>($D$3*EXP($E$3*Table2[[#This Row],[t]]))*COS(($F$3*Table2[[#This Row],[t]])-$L$3)</f>
        <v>0.89417350959186404</v>
      </c>
      <c r="D93" t="e">
        <f>($F$4*EXP($D$4*Table2[[#This Row],[t]]))+($G$4*EXP($E$4*Table2[[#This Row],[t]]))</f>
        <v>#NUM!</v>
      </c>
      <c r="E93">
        <f>EXP($D$5*Table2[[#This Row],[t]])*($E$5+($F$5*Table2[[#This Row],[t]]))</f>
        <v>0.69683276264313587</v>
      </c>
      <c r="G93" s="17">
        <f t="shared" si="5"/>
        <v>0.82000000000000051</v>
      </c>
      <c r="H93">
        <f t="shared" ca="1" si="3"/>
        <v>0.89417350959186404</v>
      </c>
    </row>
    <row r="94" spans="1:8" x14ac:dyDescent="0.25">
      <c r="A94">
        <f t="shared" si="4"/>
        <v>0.83000000000000052</v>
      </c>
      <c r="B94">
        <f>$D$2*COS(($E$2*Table2[[#This Row],[t]])-$L$2)</f>
        <v>1.5421831673325639</v>
      </c>
      <c r="C94">
        <f>($D$3*EXP($E$3*Table2[[#This Row],[t]]))*COS(($F$3*Table2[[#This Row],[t]])-$L$3)</f>
        <v>0.89770916983077265</v>
      </c>
      <c r="D94" t="e">
        <f>($F$4*EXP($D$4*Table2[[#This Row],[t]]))+($G$4*EXP($E$4*Table2[[#This Row],[t]]))</f>
        <v>#NUM!</v>
      </c>
      <c r="E94">
        <f>EXP($D$5*Table2[[#This Row],[t]])*($E$5+($F$5*Table2[[#This Row],[t]]))</f>
        <v>0.70986580175785718</v>
      </c>
      <c r="G94" s="17">
        <f t="shared" si="5"/>
        <v>0.83000000000000052</v>
      </c>
      <c r="H94">
        <f t="shared" ca="1" si="3"/>
        <v>0.89770916983077265</v>
      </c>
    </row>
    <row r="95" spans="1:8" x14ac:dyDescent="0.25">
      <c r="A95">
        <f t="shared" si="4"/>
        <v>0.84000000000000052</v>
      </c>
      <c r="B95">
        <f>$D$2*COS(($E$2*Table2[[#This Row],[t]])-$L$2)</f>
        <v>1.5502638397744917</v>
      </c>
      <c r="C95">
        <f>($D$3*EXP($E$3*Table2[[#This Row],[t]]))*COS(($F$3*Table2[[#This Row],[t]])-$L$3)</f>
        <v>0.9006737351299009</v>
      </c>
      <c r="D95" t="e">
        <f>($F$4*EXP($D$4*Table2[[#This Row],[t]]))+($G$4*EXP($E$4*Table2[[#This Row],[t]]))</f>
        <v>#NUM!</v>
      </c>
      <c r="E95">
        <f>EXP($D$5*Table2[[#This Row],[t]])*($E$5+($F$5*Table2[[#This Row],[t]]))</f>
        <v>0.72275150179656322</v>
      </c>
      <c r="G95" s="17">
        <f t="shared" si="5"/>
        <v>0.84000000000000052</v>
      </c>
      <c r="H95">
        <f t="shared" ca="1" si="3"/>
        <v>0.9006737351299009</v>
      </c>
    </row>
    <row r="96" spans="1:8" x14ac:dyDescent="0.25">
      <c r="A96">
        <f t="shared" si="4"/>
        <v>0.85000000000000053</v>
      </c>
      <c r="B96">
        <f>$D$2*COS(($E$2*Table2[[#This Row],[t]])-$L$2)</f>
        <v>1.5574144004195398</v>
      </c>
      <c r="C96">
        <f>($D$3*EXP($E$3*Table2[[#This Row],[t]]))*COS(($F$3*Table2[[#This Row],[t]])-$L$3)</f>
        <v>0.90307111819228081</v>
      </c>
      <c r="D96" t="e">
        <f>($F$4*EXP($D$4*Table2[[#This Row],[t]]))+($G$4*EXP($E$4*Table2[[#This Row],[t]]))</f>
        <v>#NUM!</v>
      </c>
      <c r="E96">
        <f>EXP($D$5*Table2[[#This Row],[t]])*($E$5+($F$5*Table2[[#This Row],[t]]))</f>
        <v>0.73549100827107883</v>
      </c>
      <c r="G96" s="17">
        <f t="shared" si="5"/>
        <v>0.85000000000000053</v>
      </c>
      <c r="H96">
        <f t="shared" ca="1" si="3"/>
        <v>0.90307111819228081</v>
      </c>
    </row>
    <row r="97" spans="1:8" x14ac:dyDescent="0.25">
      <c r="A97">
        <f t="shared" si="4"/>
        <v>0.86000000000000054</v>
      </c>
      <c r="B97">
        <f>$D$2*COS(($E$2*Table2[[#This Row],[t]])-$L$2)</f>
        <v>1.5636305591458337</v>
      </c>
      <c r="C97">
        <f>($D$3*EXP($E$3*Table2[[#This Row],[t]]))*COS(($F$3*Table2[[#This Row],[t]])-$L$3)</f>
        <v>0.90490553138542262</v>
      </c>
      <c r="D97" t="e">
        <f>($F$4*EXP($D$4*Table2[[#This Row],[t]]))+($G$4*EXP($E$4*Table2[[#This Row],[t]]))</f>
        <v>#NUM!</v>
      </c>
      <c r="E97">
        <f>EXP($D$5*Table2[[#This Row],[t]])*($E$5+($F$5*Table2[[#This Row],[t]]))</f>
        <v>0.74808545893181466</v>
      </c>
      <c r="G97" s="17">
        <f t="shared" si="5"/>
        <v>0.86000000000000054</v>
      </c>
      <c r="H97">
        <f t="shared" ca="1" si="3"/>
        <v>0.90490553138542262</v>
      </c>
    </row>
    <row r="98" spans="1:8" x14ac:dyDescent="0.25">
      <c r="A98">
        <f t="shared" si="4"/>
        <v>0.87000000000000055</v>
      </c>
      <c r="B98">
        <f>$D$2*COS(($E$2*Table2[[#This Row],[t]])-$L$2)</f>
        <v>1.5689085864446188</v>
      </c>
      <c r="C98">
        <f>($D$3*EXP($E$3*Table2[[#This Row],[t]]))*COS(($F$3*Table2[[#This Row],[t]])-$L$3)</f>
        <v>0.90618148124490061</v>
      </c>
      <c r="D98" t="e">
        <f>($F$4*EXP($D$4*Table2[[#This Row],[t]]))+($G$4*EXP($E$4*Table2[[#This Row],[t]]))</f>
        <v>#NUM!</v>
      </c>
      <c r="E98">
        <f>EXP($D$5*Table2[[#This Row],[t]])*($E$5+($F$5*Table2[[#This Row],[t]]))</f>
        <v>0.76053598381669152</v>
      </c>
      <c r="G98" s="17">
        <f t="shared" si="5"/>
        <v>0.87000000000000055</v>
      </c>
      <c r="H98">
        <f t="shared" ca="1" si="3"/>
        <v>0.90618148124490061</v>
      </c>
    </row>
    <row r="99" spans="1:8" x14ac:dyDescent="0.25">
      <c r="A99">
        <f t="shared" si="4"/>
        <v>0.88000000000000056</v>
      </c>
      <c r="B99">
        <f>$D$2*COS(($E$2*Table2[[#This Row],[t]])-$L$2)</f>
        <v>1.5732453156578532</v>
      </c>
      <c r="C99">
        <f>($D$3*EXP($E$3*Table2[[#This Row],[t]]))*COS(($F$3*Table2[[#This Row],[t]])-$L$3)</f>
        <v>0.90690376285702368</v>
      </c>
      <c r="D99" t="e">
        <f>($F$4*EXP($D$4*Table2[[#This Row],[t]]))+($G$4*EXP($E$4*Table2[[#This Row],[t]]))</f>
        <v>#NUM!</v>
      </c>
      <c r="E99">
        <f>EXP($D$5*Table2[[#This Row],[t]])*($E$5+($F$5*Table2[[#This Row],[t]]))</f>
        <v>0.77284370529977042</v>
      </c>
      <c r="G99" s="17">
        <f t="shared" si="5"/>
        <v>0.88000000000000056</v>
      </c>
      <c r="H99">
        <f t="shared" ca="1" si="3"/>
        <v>0.90690376285702368</v>
      </c>
    </row>
    <row r="100" spans="1:8" x14ac:dyDescent="0.25">
      <c r="A100">
        <f t="shared" si="4"/>
        <v>0.89000000000000057</v>
      </c>
      <c r="B100">
        <f>$D$2*COS(($E$2*Table2[[#This Row],[t]])-$L$2)</f>
        <v>1.5766381448781086</v>
      </c>
      <c r="C100">
        <f>($D$3*EXP($E$3*Table2[[#This Row],[t]]))*COS(($F$3*Table2[[#This Row],[t]])-$L$3)</f>
        <v>0.90707745412513319</v>
      </c>
      <c r="D100" t="e">
        <f>($F$4*EXP($D$4*Table2[[#This Row],[t]]))+($G$4*EXP($E$4*Table2[[#This Row],[t]]))</f>
        <v>#NUM!</v>
      </c>
      <c r="E100">
        <f>EXP($D$5*Table2[[#This Row],[t]])*($E$5+($F$5*Table2[[#This Row],[t]]))</f>
        <v>0.78500973813959118</v>
      </c>
      <c r="G100" s="17">
        <f t="shared" si="5"/>
        <v>0.89000000000000057</v>
      </c>
      <c r="H100">
        <f t="shared" ca="1" si="3"/>
        <v>0.90707745412513319</v>
      </c>
    </row>
    <row r="101" spans="1:8" x14ac:dyDescent="0.25">
      <c r="A101">
        <f t="shared" si="4"/>
        <v>0.90000000000000058</v>
      </c>
      <c r="B101">
        <f>$D$2*COS(($E$2*Table2[[#This Row],[t]])-$L$2)</f>
        <v>1.5790850385096356</v>
      </c>
      <c r="C101">
        <f>($D$3*EXP($E$3*Table2[[#This Row],[t]]))*COS(($F$3*Table2[[#This Row],[t]])-$L$3)</f>
        <v>0.90670790992412109</v>
      </c>
      <c r="D101" t="e">
        <f>($F$4*EXP($D$4*Table2[[#This Row],[t]]))+($G$4*EXP($E$4*Table2[[#This Row],[t]]))</f>
        <v>#NUM!</v>
      </c>
      <c r="E101">
        <f>EXP($D$5*Table2[[#This Row],[t]])*($E$5+($F$5*Table2[[#This Row],[t]]))</f>
        <v>0.79703518952721719</v>
      </c>
      <c r="G101" s="17">
        <f t="shared" si="5"/>
        <v>0.90000000000000058</v>
      </c>
      <c r="H101">
        <f t="shared" ca="1" si="3"/>
        <v>0.90670790992412109</v>
      </c>
    </row>
    <row r="102" spans="1:8" x14ac:dyDescent="0.25">
      <c r="A102">
        <f t="shared" si="4"/>
        <v>0.91000000000000059</v>
      </c>
      <c r="B102">
        <f>$D$2*COS(($E$2*Table2[[#This Row],[t]])-$L$2)</f>
        <v>1.5805845284896602</v>
      </c>
      <c r="C102">
        <f>($D$3*EXP($E$3*Table2[[#This Row],[t]]))*COS(($F$3*Table2[[#This Row],[t]])-$L$3)</f>
        <v>0.90580075614776145</v>
      </c>
      <c r="D102" t="e">
        <f>($F$4*EXP($D$4*Table2[[#This Row],[t]]))+($G$4*EXP($E$4*Table2[[#This Row],[t]]))</f>
        <v>#NUM!</v>
      </c>
      <c r="E102">
        <f>EXP($D$5*Table2[[#This Row],[t]])*($E$5+($F$5*Table2[[#This Row],[t]]))</f>
        <v>0.80892115913399154</v>
      </c>
      <c r="G102" s="17">
        <f t="shared" si="5"/>
        <v>0.91000000000000059</v>
      </c>
      <c r="H102">
        <f t="shared" ca="1" si="3"/>
        <v>0.90580075614776145</v>
      </c>
    </row>
    <row r="103" spans="1:8" x14ac:dyDescent="0.25">
      <c r="A103">
        <f t="shared" si="4"/>
        <v>0.9200000000000006</v>
      </c>
      <c r="B103">
        <f>$D$2*COS(($E$2*Table2[[#This Row],[t]])-$L$2)</f>
        <v>1.5811357151691787</v>
      </c>
      <c r="C103">
        <f>($D$3*EXP($E$3*Table2[[#This Row],[t]]))*COS(($F$3*Table2[[#This Row],[t]])-$L$3)</f>
        <v>0.90436188365348225</v>
      </c>
      <c r="D103" t="e">
        <f>($F$4*EXP($D$4*Table2[[#This Row],[t]]))+($G$4*EXP($E$4*Table2[[#This Row],[t]]))</f>
        <v>#NUM!</v>
      </c>
      <c r="E103">
        <f>EXP($D$5*Table2[[#This Row],[t]])*($E$5+($F$5*Table2[[#This Row],[t]]))</f>
        <v>0.8206687391590044</v>
      </c>
      <c r="G103" s="17">
        <f t="shared" si="5"/>
        <v>0.9200000000000006</v>
      </c>
      <c r="H103">
        <f t="shared" ca="1" si="3"/>
        <v>0.90436188365348225</v>
      </c>
    </row>
    <row r="104" spans="1:8" x14ac:dyDescent="0.25">
      <c r="A104">
        <f t="shared" si="4"/>
        <v>0.9300000000000006</v>
      </c>
      <c r="B104">
        <f>$D$2*COS(($E$2*Table2[[#This Row],[t]])-$L$2)</f>
        <v>1.5807382678527186</v>
      </c>
      <c r="C104">
        <f>($D$3*EXP($E$3*Table2[[#This Row],[t]]))*COS(($F$3*Table2[[#This Row],[t]])-$L$3)</f>
        <v>0.90239744210920736</v>
      </c>
      <c r="D104" t="e">
        <f>($F$4*EXP($D$4*Table2[[#This Row],[t]]))+($G$4*EXP($E$4*Table2[[#This Row],[t]]))</f>
        <v>#NUM!</v>
      </c>
      <c r="E104">
        <f>EXP($D$5*Table2[[#This Row],[t]])*($E$5+($F$5*Table2[[#This Row],[t]]))</f>
        <v>0.83227901437627483</v>
      </c>
      <c r="G104" s="17">
        <f t="shared" si="5"/>
        <v>0.9300000000000006</v>
      </c>
      <c r="H104">
        <f t="shared" ca="1" si="3"/>
        <v>0.90239744210920736</v>
      </c>
    </row>
    <row r="105" spans="1:8" x14ac:dyDescent="0.25">
      <c r="A105">
        <f t="shared" si="4"/>
        <v>0.94000000000000061</v>
      </c>
      <c r="B105">
        <f>$D$2*COS(($E$2*Table2[[#This Row],[t]])-$L$2)</f>
        <v>1.5793924249967464</v>
      </c>
      <c r="C105">
        <f>($D$3*EXP($E$3*Table2[[#This Row],[t]]))*COS(($F$3*Table2[[#This Row],[t]])-$L$3)</f>
        <v>0.89991383374691925</v>
      </c>
      <c r="D105" t="e">
        <f>($F$4*EXP($D$4*Table2[[#This Row],[t]]))+($G$4*EXP($E$4*Table2[[#This Row],[t]]))</f>
        <v>#NUM!</v>
      </c>
      <c r="E105">
        <f>EXP($D$5*Table2[[#This Row],[t]])*($E$5+($F$5*Table2[[#This Row],[t]]))</f>
        <v>0.8437530621816467</v>
      </c>
      <c r="G105" s="17">
        <f t="shared" si="5"/>
        <v>0.94000000000000061</v>
      </c>
      <c r="H105">
        <f t="shared" ca="1" si="3"/>
        <v>0.89991383374691925</v>
      </c>
    </row>
    <row r="106" spans="1:8" x14ac:dyDescent="0.25">
      <c r="A106">
        <f t="shared" si="4"/>
        <v>0.95000000000000062</v>
      </c>
      <c r="B106">
        <f>$D$2*COS(($E$2*Table2[[#This Row],[t]])-$L$2)</f>
        <v>1.5770989940666011</v>
      </c>
      <c r="C106">
        <f>($D$3*EXP($E$3*Table2[[#This Row],[t]]))*COS(($F$3*Table2[[#This Row],[t]])-$L$3)</f>
        <v>0.89691770702760043</v>
      </c>
      <c r="D106" t="e">
        <f>($F$4*EXP($D$4*Table2[[#This Row],[t]]))+($G$4*EXP($E$4*Table2[[#This Row],[t]]))</f>
        <v>#NUM!</v>
      </c>
      <c r="E106">
        <f>EXP($D$5*Table2[[#This Row],[t]])*($E$5+($F$5*Table2[[#This Row],[t]]))</f>
        <v>0.85509195263940352</v>
      </c>
      <c r="G106" s="17">
        <f t="shared" si="5"/>
        <v>0.95000000000000062</v>
      </c>
      <c r="H106">
        <f t="shared" ca="1" si="3"/>
        <v>0.89691770702760043</v>
      </c>
    </row>
    <row r="107" spans="1:8" x14ac:dyDescent="0.25">
      <c r="A107">
        <f t="shared" si="4"/>
        <v>0.96000000000000063</v>
      </c>
      <c r="B107">
        <f>$D$2*COS(($E$2*Table2[[#This Row],[t]])-$L$2)</f>
        <v>1.5738593510520396</v>
      </c>
      <c r="C107">
        <f>($D$3*EXP($E$3*Table2[[#This Row],[t]]))*COS(($F$3*Table2[[#This Row],[t]])-$L$3)</f>
        <v>0.89341595022221354</v>
      </c>
      <c r="D107" t="e">
        <f>($F$4*EXP($D$4*Table2[[#This Row],[t]]))+($G$4*EXP($E$4*Table2[[#This Row],[t]]))</f>
        <v>#NUM!</v>
      </c>
      <c r="E107">
        <f>EXP($D$5*Table2[[#This Row],[t]])*($E$5+($F$5*Table2[[#This Row],[t]]))</f>
        <v>0.86629674852859795</v>
      </c>
      <c r="G107" s="17">
        <f t="shared" si="5"/>
        <v>0.96000000000000063</v>
      </c>
      <c r="H107">
        <f t="shared" ca="1" si="3"/>
        <v>0.89341595022221354</v>
      </c>
    </row>
    <row r="108" spans="1:8" x14ac:dyDescent="0.25">
      <c r="A108">
        <f t="shared" si="4"/>
        <v>0.97000000000000064</v>
      </c>
      <c r="B108">
        <f>$D$2*COS(($E$2*Table2[[#This Row],[t]])-$L$2)</f>
        <v>1.569675439641683</v>
      </c>
      <c r="C108">
        <f>($D$3*EXP($E$3*Table2[[#This Row],[t]]))*COS(($F$3*Table2[[#This Row],[t]])-$L$3)</f>
        <v>0.88941568491339307</v>
      </c>
      <c r="D108" t="e">
        <f>($F$4*EXP($D$4*Table2[[#This Row],[t]]))+($G$4*EXP($E$4*Table2[[#This Row],[t]]))</f>
        <v>#NUM!</v>
      </c>
      <c r="E108">
        <f>EXP($D$5*Table2[[#This Row],[t]])*($E$5+($F$5*Table2[[#This Row],[t]]))</f>
        <v>0.87736850538910693</v>
      </c>
      <c r="G108" s="17">
        <f t="shared" si="5"/>
        <v>0.97000000000000064</v>
      </c>
      <c r="H108">
        <f t="shared" ca="1" si="3"/>
        <v>0.88941568491339307</v>
      </c>
    </row>
    <row r="109" spans="1:8" x14ac:dyDescent="0.25">
      <c r="A109">
        <f t="shared" si="4"/>
        <v>0.98000000000000065</v>
      </c>
      <c r="B109">
        <f>$D$2*COS(($E$2*Table2[[#This Row],[t]])-$L$2)</f>
        <v>1.5645497700568629</v>
      </c>
      <c r="C109">
        <f>($D$3*EXP($E$3*Table2[[#This Row],[t]]))*COS(($F$3*Table2[[#This Row],[t]])-$L$3)</f>
        <v>0.88492425942251007</v>
      </c>
      <c r="D109" t="e">
        <f>($F$4*EXP($D$4*Table2[[#This Row],[t]]))+($G$4*EXP($E$4*Table2[[#This Row],[t]]))</f>
        <v>#NUM!</v>
      </c>
      <c r="E109">
        <f>EXP($D$5*Table2[[#This Row],[t]])*($E$5+($F$5*Table2[[#This Row],[t]]))</f>
        <v>0.888308271567404</v>
      </c>
      <c r="G109" s="17">
        <f t="shared" si="5"/>
        <v>0.98000000000000065</v>
      </c>
      <c r="H109">
        <f t="shared" ca="1" si="3"/>
        <v>0.88492425942251007</v>
      </c>
    </row>
    <row r="110" spans="1:8" x14ac:dyDescent="0.25">
      <c r="A110">
        <f t="shared" si="4"/>
        <v>0.99000000000000066</v>
      </c>
      <c r="B110">
        <f>$D$2*COS(($E$2*Table2[[#This Row],[t]])-$L$2)</f>
        <v>1.5584854175455629</v>
      </c>
      <c r="C110">
        <f>($D$3*EXP($E$3*Table2[[#This Row],[t]]))*COS(($F$3*Table2[[#This Row],[t]])-$L$3)</f>
        <v>0.87994924216678394</v>
      </c>
      <c r="D110" t="e">
        <f>($F$4*EXP($D$4*Table2[[#This Row],[t]]))+($G$4*EXP($E$4*Table2[[#This Row],[t]]))</f>
        <v>#NUM!</v>
      </c>
      <c r="E110">
        <f>EXP($D$5*Table2[[#This Row],[t]])*($E$5+($F$5*Table2[[#This Row],[t]]))</f>
        <v>0.89911708826205683</v>
      </c>
      <c r="G110" s="17">
        <f t="shared" si="5"/>
        <v>0.99000000000000066</v>
      </c>
      <c r="H110">
        <f t="shared" ca="1" si="3"/>
        <v>0.87994924216678394</v>
      </c>
    </row>
    <row r="111" spans="1:8" x14ac:dyDescent="0.25">
      <c r="A111">
        <f t="shared" si="4"/>
        <v>1.0000000000000007</v>
      </c>
      <c r="B111">
        <f>$D$2*COS(($E$2*Table2[[#This Row],[t]])-$L$2)</f>
        <v>1.5514860205373631</v>
      </c>
      <c r="C111">
        <f>($D$3*EXP($E$3*Table2[[#This Row],[t]]))*COS(($F$3*Table2[[#This Row],[t]])-$L$3)</f>
        <v>0.87449841495109637</v>
      </c>
      <c r="D111" t="e">
        <f>($F$4*EXP($D$4*Table2[[#This Row],[t]]))+($G$4*EXP($E$4*Table2[[#This Row],[t]]))</f>
        <v>#NUM!</v>
      </c>
      <c r="E111">
        <f>EXP($D$5*Table2[[#This Row],[t]])*($E$5+($F$5*Table2[[#This Row],[t]]))</f>
        <v>0.90979598956895091</v>
      </c>
      <c r="G111" s="17">
        <f t="shared" si="5"/>
        <v>1.0000000000000007</v>
      </c>
      <c r="H111">
        <f t="shared" ca="1" si="3"/>
        <v>0.87449841495109637</v>
      </c>
    </row>
    <row r="112" spans="1:8" x14ac:dyDescent="0.25">
      <c r="A112">
        <f t="shared" si="4"/>
        <v>1.0100000000000007</v>
      </c>
      <c r="B112">
        <f>$D$2*COS(($E$2*Table2[[#This Row],[t]])-$L$2)</f>
        <v>1.5435557784604907</v>
      </c>
      <c r="C112">
        <f>($D$3*EXP($E$3*Table2[[#This Row],[t]]))*COS(($F$3*Table2[[#This Row],[t]])-$L$3)</f>
        <v>0.86857976619916655</v>
      </c>
      <c r="D112" t="e">
        <f>($F$4*EXP($D$4*Table2[[#This Row],[t]]))+($G$4*EXP($E$4*Table2[[#This Row],[t]]))</f>
        <v>#NUM!</v>
      </c>
      <c r="E112">
        <f>EXP($D$5*Table2[[#This Row],[t]])*($E$5+($F$5*Table2[[#This Row],[t]]))</f>
        <v>0.92034600252623744</v>
      </c>
      <c r="G112" s="17">
        <f t="shared" si="5"/>
        <v>1.0100000000000007</v>
      </c>
      <c r="H112">
        <f t="shared" ca="1" si="3"/>
        <v>0.86857976619916655</v>
      </c>
    </row>
    <row r="113" spans="1:8" x14ac:dyDescent="0.25">
      <c r="A113">
        <f t="shared" si="4"/>
        <v>1.0200000000000007</v>
      </c>
      <c r="B113">
        <f>$D$2*COS(($E$2*Table2[[#This Row],[t]])-$L$2)</f>
        <v>1.5346994492222892</v>
      </c>
      <c r="C113">
        <f>($D$3*EXP($E$3*Table2[[#This Row],[t]]))*COS(($F$3*Table2[[#This Row],[t]])-$L$3)</f>
        <v>0.8622014841287291</v>
      </c>
      <c r="D113" t="e">
        <f>($F$4*EXP($D$4*Table2[[#This Row],[t]]))+($G$4*EXP($E$4*Table2[[#This Row],[t]]))</f>
        <v>#NUM!</v>
      </c>
      <c r="E113">
        <f>EXP($D$5*Table2[[#This Row],[t]])*($E$5+($F$5*Table2[[#This Row],[t]]))</f>
        <v>0.9307681471590129</v>
      </c>
      <c r="G113" s="17">
        <f t="shared" si="5"/>
        <v>1.0200000000000007</v>
      </c>
      <c r="H113">
        <f t="shared" ca="1" si="3"/>
        <v>0.8622014841287291</v>
      </c>
    </row>
    <row r="114" spans="1:8" x14ac:dyDescent="0.25">
      <c r="A114">
        <f t="shared" si="4"/>
        <v>1.0300000000000007</v>
      </c>
      <c r="B114">
        <f>$D$2*COS(($E$2*Table2[[#This Row],[t]])-$L$2)</f>
        <v>1.5249223463546169</v>
      </c>
      <c r="C114">
        <f>($D$3*EXP($E$3*Table2[[#This Row],[t]]))*COS(($F$3*Table2[[#This Row],[t]])-$L$3)</f>
        <v>0.85537194987534582</v>
      </c>
      <c r="D114" t="e">
        <f>($F$4*EXP($D$4*Table2[[#This Row],[t]]))+($G$4*EXP($E$4*Table2[[#This Row],[t]]))</f>
        <v>#NUM!</v>
      </c>
      <c r="E114">
        <f>EXP($D$5*Table2[[#This Row],[t]])*($E$5+($F$5*Table2[[#This Row],[t]]))</f>
        <v>0.94106343652372482</v>
      </c>
      <c r="G114" s="17">
        <f t="shared" si="5"/>
        <v>1.0300000000000007</v>
      </c>
      <c r="H114">
        <f t="shared" ca="1" si="3"/>
        <v>0.85537194987534582</v>
      </c>
    </row>
    <row r="115" spans="1:8" x14ac:dyDescent="0.25">
      <c r="A115">
        <f t="shared" si="4"/>
        <v>1.0400000000000007</v>
      </c>
      <c r="B115">
        <f>$D$2*COS(($E$2*Table2[[#This Row],[t]])-$L$2)</f>
        <v>1.5142303358258873</v>
      </c>
      <c r="C115">
        <f>($D$3*EXP($E$3*Table2[[#This Row],[t]]))*COS(($F$3*Table2[[#This Row],[t]])-$L$3)</f>
        <v>0.84809973056947219</v>
      </c>
      <c r="D115" t="e">
        <f>($F$4*EXP($D$4*Table2[[#This Row],[t]]))+($G$4*EXP($E$4*Table2[[#This Row],[t]]))</f>
        <v>#NUM!</v>
      </c>
      <c r="E115">
        <f>EXP($D$5*Table2[[#This Row],[t]])*($E$5+($F$5*Table2[[#This Row],[t]]))</f>
        <v>0.95123287675231172</v>
      </c>
      <c r="G115" s="17">
        <f t="shared" si="5"/>
        <v>1.0400000000000007</v>
      </c>
      <c r="H115">
        <f t="shared" ca="1" si="3"/>
        <v>0.84809973056947219</v>
      </c>
    </row>
    <row r="116" spans="1:8" x14ac:dyDescent="0.25">
      <c r="A116">
        <f t="shared" si="4"/>
        <v>1.0500000000000007</v>
      </c>
      <c r="B116">
        <f>$D$2*COS(($E$2*Table2[[#This Row],[t]])-$L$2)</f>
        <v>1.5026298325216638</v>
      </c>
      <c r="C116">
        <f>($D$3*EXP($E$3*Table2[[#This Row],[t]]))*COS(($F$3*Table2[[#This Row],[t]])-$L$3)</f>
        <v>0.8403935723713688</v>
      </c>
      <c r="D116" t="e">
        <f>($F$4*EXP($D$4*Table2[[#This Row],[t]]))+($G$4*EXP($E$4*Table2[[#This Row],[t]]))</f>
        <v>#NUM!</v>
      </c>
      <c r="E116">
        <f>EXP($D$5*Table2[[#This Row],[t]])*($E$5+($F$5*Table2[[#This Row],[t]]))</f>
        <v>0.9612774670960752</v>
      </c>
      <c r="G116" s="17">
        <f t="shared" si="5"/>
        <v>1.0500000000000007</v>
      </c>
      <c r="H116">
        <f t="shared" ca="1" si="3"/>
        <v>0.8403935723713688</v>
      </c>
    </row>
    <row r="117" spans="1:8" x14ac:dyDescent="0.25">
      <c r="A117">
        <f t="shared" si="4"/>
        <v>1.0600000000000007</v>
      </c>
      <c r="B117">
        <f>$D$2*COS(($E$2*Table2[[#This Row],[t]])-$L$2)</f>
        <v>1.4901277963959205</v>
      </c>
      <c r="C117">
        <f>($D$3*EXP($E$3*Table2[[#This Row],[t]]))*COS(($F$3*Table2[[#This Row],[t]])-$L$3)</f>
        <v>0.83226239346844211</v>
      </c>
      <c r="D117" t="e">
        <f>($F$4*EXP($D$4*Table2[[#This Row],[t]]))+($G$4*EXP($E$4*Table2[[#This Row],[t]]))</f>
        <v>#NUM!</v>
      </c>
      <c r="E117">
        <f>EXP($D$5*Table2[[#This Row],[t]])*($E$5+($F$5*Table2[[#This Row],[t]]))</f>
        <v>0.97119819996928669</v>
      </c>
      <c r="G117" s="17">
        <f t="shared" si="5"/>
        <v>1.0600000000000007</v>
      </c>
      <c r="H117">
        <f t="shared" ca="1" si="3"/>
        <v>0.83226239346844211</v>
      </c>
    </row>
    <row r="118" spans="1:8" x14ac:dyDescent="0.25">
      <c r="A118">
        <f t="shared" si="4"/>
        <v>1.0700000000000007</v>
      </c>
      <c r="B118">
        <f>$D$2*COS(($E$2*Table2[[#This Row],[t]])-$L$2)</f>
        <v>1.4767317282952797</v>
      </c>
      <c r="C118">
        <f>($D$3*EXP($E$3*Table2[[#This Row],[t]]))*COS(($F$3*Table2[[#This Row],[t]])-$L$3)</f>
        <v>0.82371527703956426</v>
      </c>
      <c r="D118" t="e">
        <f>($F$4*EXP($D$4*Table2[[#This Row],[t]]))+($G$4*EXP($E$4*Table2[[#This Row],[t]]))</f>
        <v>#NUM!</v>
      </c>
      <c r="E118">
        <f>EXP($D$5*Table2[[#This Row],[t]])*($E$5+($F$5*Table2[[#This Row],[t]]))</f>
        <v>0.98099606099253023</v>
      </c>
      <c r="G118" s="17">
        <f t="shared" si="5"/>
        <v>1.0700000000000007</v>
      </c>
      <c r="H118">
        <f t="shared" ca="1" si="3"/>
        <v>0.82371527703956426</v>
      </c>
    </row>
    <row r="119" spans="1:8" x14ac:dyDescent="0.25">
      <c r="A119">
        <f t="shared" si="4"/>
        <v>1.0800000000000007</v>
      </c>
      <c r="B119">
        <f>$D$2*COS(($E$2*Table2[[#This Row],[t]])-$L$2)</f>
        <v>1.4624496654587273</v>
      </c>
      <c r="C119">
        <f>($D$3*EXP($E$3*Table2[[#This Row],[t]]))*COS(($F$3*Table2[[#This Row],[t]])-$L$3)</f>
        <v>0.81476146419090456</v>
      </c>
      <c r="D119" t="e">
        <f>($F$4*EXP($D$4*Table2[[#This Row],[t]]))+($G$4*EXP($E$4*Table2[[#This Row],[t]]))</f>
        <v>#NUM!</v>
      </c>
      <c r="E119">
        <f>EXP($D$5*Table2[[#This Row],[t]])*($E$5+($F$5*Table2[[#This Row],[t]]))</f>
        <v>0.99067202903578311</v>
      </c>
      <c r="G119" s="17">
        <f t="shared" si="5"/>
        <v>1.0800000000000007</v>
      </c>
      <c r="H119">
        <f t="shared" ca="1" si="3"/>
        <v>0.81476146419090456</v>
      </c>
    </row>
    <row r="120" spans="1:8" x14ac:dyDescent="0.25">
      <c r="A120">
        <f t="shared" si="4"/>
        <v>1.0900000000000007</v>
      </c>
      <c r="B120">
        <f>$D$2*COS(($E$2*Table2[[#This Row],[t]])-$L$2)</f>
        <v>1.4472901766955124</v>
      </c>
      <c r="C120">
        <f>($D$3*EXP($E$3*Table2[[#This Row],[t]]))*COS(($F$3*Table2[[#This Row],[t]])-$L$3)</f>
        <v>0.80541034686776869</v>
      </c>
      <c r="D120" t="e">
        <f>($F$4*EXP($D$4*Table2[[#This Row],[t]]))+($G$4*EXP($E$4*Table2[[#This Row],[t]]))</f>
        <v>#NUM!</v>
      </c>
      <c r="E120">
        <f>EXP($D$5*Table2[[#This Row],[t]])*($E$5+($F$5*Table2[[#This Row],[t]]))</f>
        <v>1.0002270762612357</v>
      </c>
      <c r="G120" s="17">
        <f t="shared" si="5"/>
        <v>1.0900000000000007</v>
      </c>
      <c r="H120">
        <f t="shared" ca="1" si="3"/>
        <v>0.80541034686776869</v>
      </c>
    </row>
    <row r="121" spans="1:8" x14ac:dyDescent="0.25">
      <c r="A121">
        <f t="shared" si="4"/>
        <v>1.1000000000000008</v>
      </c>
      <c r="B121">
        <f>$D$2*COS(($E$2*Table2[[#This Row],[t]])-$L$2)</f>
        <v>1.431262357244117</v>
      </c>
      <c r="C121">
        <f>($D$3*EXP($E$3*Table2[[#This Row],[t]]))*COS(($F$3*Table2[[#This Row],[t]])-$L$3)</f>
        <v>0.79567146074692041</v>
      </c>
      <c r="D121" t="e">
        <f>($F$4*EXP($D$4*Table2[[#This Row],[t]]))+($G$4*EXP($E$4*Table2[[#This Row],[t]]))</f>
        <v>#NUM!</v>
      </c>
      <c r="E121">
        <f>EXP($D$5*Table2[[#This Row],[t]])*($E$5+($F$5*Table2[[#This Row],[t]]))</f>
        <v>1.0096621681658522</v>
      </c>
      <c r="G121" s="17">
        <f t="shared" si="5"/>
        <v>1.1000000000000008</v>
      </c>
      <c r="H121">
        <f t="shared" ca="1" si="3"/>
        <v>0.79567146074692041</v>
      </c>
    </row>
    <row r="122" spans="1:8" x14ac:dyDescent="0.25">
      <c r="A122">
        <f t="shared" si="4"/>
        <v>1.1100000000000008</v>
      </c>
      <c r="B122">
        <f>$D$2*COS(($E$2*Table2[[#This Row],[t]])-$L$2)</f>
        <v>1.4143758233153871</v>
      </c>
      <c r="C122">
        <f>($D$3*EXP($E$3*Table2[[#This Row],[t]]))*COS(($F$3*Table2[[#This Row],[t]])-$L$3)</f>
        <v>0.7855544781138194</v>
      </c>
      <c r="D122" t="e">
        <f>($F$4*EXP($D$4*Table2[[#This Row],[t]]))+($G$4*EXP($E$4*Table2[[#This Row],[t]]))</f>
        <v>#NUM!</v>
      </c>
      <c r="E122">
        <f>EXP($D$5*Table2[[#This Row],[t]])*($E$5+($F$5*Table2[[#This Row],[t]]))</f>
        <v>1.0189782636236748</v>
      </c>
      <c r="G122" s="17">
        <f t="shared" si="5"/>
        <v>1.1100000000000008</v>
      </c>
      <c r="H122">
        <f t="shared" ca="1" si="3"/>
        <v>0.7855544781138194</v>
      </c>
    </row>
    <row r="123" spans="1:8" x14ac:dyDescent="0.25">
      <c r="A123">
        <f t="shared" si="4"/>
        <v>1.1200000000000008</v>
      </c>
      <c r="B123">
        <f>$D$2*COS(($E$2*Table2[[#This Row],[t]])-$L$2)</f>
        <v>1.3966407063230941</v>
      </c>
      <c r="C123">
        <f>($D$3*EXP($E$3*Table2[[#This Row],[t]]))*COS(($F$3*Table2[[#This Row],[t]])-$L$3)</f>
        <v>0.77506920072918006</v>
      </c>
      <c r="D123" t="e">
        <f>($F$4*EXP($D$4*Table2[[#This Row],[t]]))+($G$4*EXP($E$4*Table2[[#This Row],[t]]))</f>
        <v>#NUM!</v>
      </c>
      <c r="E123">
        <f>EXP($D$5*Table2[[#This Row],[t]])*($E$5+($F$5*Table2[[#This Row],[t]]))</f>
        <v>1.0281763149278675</v>
      </c>
      <c r="G123" s="17">
        <f t="shared" si="5"/>
        <v>1.1200000000000008</v>
      </c>
      <c r="H123">
        <f t="shared" ca="1" si="3"/>
        <v>0.77506920072918006</v>
      </c>
    </row>
    <row r="124" spans="1:8" x14ac:dyDescent="0.25">
      <c r="A124">
        <f t="shared" si="4"/>
        <v>1.1300000000000008</v>
      </c>
      <c r="B124">
        <f>$D$2*COS(($E$2*Table2[[#This Row],[t]])-$L$2)</f>
        <v>1.3780676468053907</v>
      </c>
      <c r="C124">
        <f>($D$3*EXP($E$3*Table2[[#This Row],[t]]))*COS(($F$3*Table2[[#This Row],[t]])-$L$3)</f>
        <v>0.76422555268921566</v>
      </c>
      <c r="D124" t="e">
        <f>($F$4*EXP($D$4*Table2[[#This Row],[t]]))+($G$4*EXP($E$4*Table2[[#This Row],[t]]))</f>
        <v>#NUM!</v>
      </c>
      <c r="E124">
        <f>EXP($D$5*Table2[[#This Row],[t]])*($E$5+($F$5*Table2[[#This Row],[t]]))</f>
        <v>1.037257267832512</v>
      </c>
      <c r="G124" s="17">
        <f t="shared" si="5"/>
        <v>1.1300000000000008</v>
      </c>
      <c r="H124">
        <f t="shared" ca="1" si="3"/>
        <v>0.76422555268921566</v>
      </c>
    </row>
    <row r="125" spans="1:8" x14ac:dyDescent="0.25">
      <c r="A125">
        <f t="shared" si="4"/>
        <v>1.1400000000000008</v>
      </c>
      <c r="B125">
        <f>$D$2*COS(($E$2*Table2[[#This Row],[t]])-$L$2)</f>
        <v>1.3586677880408062</v>
      </c>
      <c r="C125">
        <f>($D$3*EXP($E$3*Table2[[#This Row],[t]]))*COS(($F$3*Table2[[#This Row],[t]])-$L$3)</f>
        <v>0.75303357328389076</v>
      </c>
      <c r="D125" t="e">
        <f>($F$4*EXP($D$4*Table2[[#This Row],[t]]))+($G$4*EXP($E$4*Table2[[#This Row],[t]]))</f>
        <v>#NUM!</v>
      </c>
      <c r="E125">
        <f>EXP($D$5*Table2[[#This Row],[t]])*($E$5+($F$5*Table2[[#This Row],[t]]))</f>
        <v>1.0462220615941442</v>
      </c>
      <c r="G125" s="17">
        <f t="shared" si="5"/>
        <v>1.1400000000000008</v>
      </c>
      <c r="H125">
        <f t="shared" ca="1" si="3"/>
        <v>0.75303357328389076</v>
      </c>
    </row>
    <row r="126" spans="1:8" x14ac:dyDescent="0.25">
      <c r="A126">
        <f t="shared" si="4"/>
        <v>1.1500000000000008</v>
      </c>
      <c r="B126">
        <f>$D$2*COS(($E$2*Table2[[#This Row],[t]])-$L$2)</f>
        <v>1.338452769362616</v>
      </c>
      <c r="C126">
        <f>($D$3*EXP($E$3*Table2[[#This Row],[t]]))*COS(($F$3*Table2[[#This Row],[t]])-$L$3)</f>
        <v>0.74150340985746743</v>
      </c>
      <c r="D126" t="e">
        <f>($F$4*EXP($D$4*Table2[[#This Row],[t]]))+($G$4*EXP($E$4*Table2[[#This Row],[t]]))</f>
        <v>#NUM!</v>
      </c>
      <c r="E126">
        <f>EXP($D$5*Table2[[#This Row],[t]])*($E$5+($F$5*Table2[[#This Row],[t]]))</f>
        <v>1.0550716290130424</v>
      </c>
      <c r="G126" s="17">
        <f t="shared" si="5"/>
        <v>1.1500000000000008</v>
      </c>
      <c r="H126">
        <f t="shared" ca="1" si="3"/>
        <v>0.74150340985746743</v>
      </c>
    </row>
    <row r="127" spans="1:8" x14ac:dyDescent="0.25">
      <c r="A127">
        <f t="shared" si="4"/>
        <v>1.1600000000000008</v>
      </c>
      <c r="B127">
        <f>$D$2*COS(($E$2*Table2[[#This Row],[t]])-$L$2)</f>
        <v>1.3174347191755882</v>
      </c>
      <c r="C127">
        <f>($D$3*EXP($E$3*Table2[[#This Row],[t]]))*COS(($F$3*Table2[[#This Row],[t]])-$L$3)</f>
        <v>0.7296453106755848</v>
      </c>
      <c r="D127" t="e">
        <f>($F$4*EXP($D$4*Table2[[#This Row],[t]]))+($G$4*EXP($E$4*Table2[[#This Row],[t]]))</f>
        <v>#NUM!</v>
      </c>
      <c r="E127">
        <f>EXP($D$5*Table2[[#This Row],[t]])*($E$5+($F$5*Table2[[#This Row],[t]]))</f>
        <v>1.0638068964742646</v>
      </c>
      <c r="G127" s="17">
        <f t="shared" si="5"/>
        <v>1.1600000000000008</v>
      </c>
      <c r="H127">
        <f t="shared" ca="1" si="3"/>
        <v>0.7296453106755848</v>
      </c>
    </row>
    <row r="128" spans="1:8" x14ac:dyDescent="0.25">
      <c r="A128">
        <f t="shared" si="4"/>
        <v>1.1700000000000008</v>
      </c>
      <c r="B128">
        <f>$D$2*COS(($E$2*Table2[[#This Row],[t]])-$L$2)</f>
        <v>1.2956262476793059</v>
      </c>
      <c r="C128">
        <f>($D$3*EXP($E$3*Table2[[#This Row],[t]]))*COS(($F$3*Table2[[#This Row],[t]])-$L$3)</f>
        <v>0.71746961780306373</v>
      </c>
      <c r="D128" t="e">
        <f>($F$4*EXP($D$4*Table2[[#This Row],[t]]))+($G$4*EXP($E$4*Table2[[#This Row],[t]]))</f>
        <v>#NUM!</v>
      </c>
      <c r="E128">
        <f>EXP($D$5*Table2[[#This Row],[t]])*($E$5+($F$5*Table2[[#This Row],[t]]))</f>
        <v>1.0724287839884354</v>
      </c>
      <c r="G128" s="17">
        <f t="shared" si="5"/>
        <v>1.1700000000000008</v>
      </c>
      <c r="H128">
        <f t="shared" ca="1" si="3"/>
        <v>0.71746961780306373</v>
      </c>
    </row>
    <row r="129" spans="1:8" x14ac:dyDescent="0.25">
      <c r="A129">
        <f t="shared" si="4"/>
        <v>1.1800000000000008</v>
      </c>
      <c r="B129">
        <f>$D$2*COS(($E$2*Table2[[#This Row],[t]])-$L$2)</f>
        <v>1.2730404393024262</v>
      </c>
      <c r="C129">
        <f>($D$3*EXP($E$3*Table2[[#This Row],[t]]))*COS(($F$3*Table2[[#This Row],[t]])-$L$3)</f>
        <v>0.70498675999658134</v>
      </c>
      <c r="D129" t="e">
        <f>($F$4*EXP($D$4*Table2[[#This Row],[t]]))+($G$4*EXP($E$4*Table2[[#This Row],[t]]))</f>
        <v>#NUM!</v>
      </c>
      <c r="E129">
        <f>EXP($D$5*Table2[[#This Row],[t]])*($E$5+($F$5*Table2[[#This Row],[t]]))</f>
        <v>1.0809382052322893</v>
      </c>
      <c r="G129" s="17">
        <f t="shared" si="5"/>
        <v>1.1800000000000008</v>
      </c>
      <c r="H129">
        <f t="shared" ca="1" si="3"/>
        <v>0.70498675999658134</v>
      </c>
    </row>
    <row r="130" spans="1:8" x14ac:dyDescent="0.25">
      <c r="A130">
        <f t="shared" si="4"/>
        <v>1.1900000000000008</v>
      </c>
      <c r="B130">
        <f>$D$2*COS(($E$2*Table2[[#This Row],[t]])-$L$2)</f>
        <v>1.2496908448524142</v>
      </c>
      <c r="C130">
        <f>($D$3*EXP($E$3*Table2[[#This Row],[t]]))*COS(($F$3*Table2[[#This Row],[t]])-$L$3)</f>
        <v>0.69220724561631353</v>
      </c>
      <c r="D130" t="e">
        <f>($F$4*EXP($D$4*Table2[[#This Row],[t]]))+($G$4*EXP($E$4*Table2[[#This Row],[t]]))</f>
        <v>#NUM!</v>
      </c>
      <c r="E130">
        <f>EXP($D$5*Table2[[#This Row],[t]])*($E$5+($F$5*Table2[[#This Row],[t]]))</f>
        <v>1.0893360675889647</v>
      </c>
      <c r="G130" s="17">
        <f t="shared" si="5"/>
        <v>1.1900000000000008</v>
      </c>
      <c r="H130">
        <f t="shared" ca="1" si="3"/>
        <v>0.69220724561631353</v>
      </c>
    </row>
    <row r="131" spans="1:8" x14ac:dyDescent="0.25">
      <c r="A131">
        <f t="shared" si="4"/>
        <v>1.2000000000000008</v>
      </c>
      <c r="B131">
        <f>$D$2*COS(($E$2*Table2[[#This Row],[t]])-$L$2)</f>
        <v>1.2255914733854667</v>
      </c>
      <c r="C131">
        <f>($D$3*EXP($E$3*Table2[[#This Row],[t]]))*COS(($F$3*Table2[[#This Row],[t]])-$L$3)</f>
        <v>0.67914165556058292</v>
      </c>
      <c r="D131" t="e">
        <f>($F$4*EXP($D$4*Table2[[#This Row],[t]]))+($G$4*EXP($E$4*Table2[[#This Row],[t]]))</f>
        <v>#NUM!</v>
      </c>
      <c r="E131">
        <f>EXP($D$5*Table2[[#This Row],[t]])*($E$5+($F$5*Table2[[#This Row],[t]]))</f>
        <v>1.0976232721880534</v>
      </c>
      <c r="G131" s="17">
        <f t="shared" si="5"/>
        <v>1.2000000000000008</v>
      </c>
      <c r="H131">
        <f t="shared" ca="1" si="3"/>
        <v>0.67914165556058292</v>
      </c>
    </row>
    <row r="132" spans="1:8" x14ac:dyDescent="0.25">
      <c r="A132">
        <f t="shared" si="4"/>
        <v>1.2100000000000009</v>
      </c>
      <c r="B132">
        <f>$D$2*COS(($E$2*Table2[[#This Row],[t]])-$L$2)</f>
        <v>1.2007567838014965</v>
      </c>
      <c r="C132">
        <f>($D$3*EXP($E$3*Table2[[#This Row],[t]]))*COS(($F$3*Table2[[#This Row],[t]])-$L$3)</f>
        <v>0.66580063622750862</v>
      </c>
      <c r="D132" t="e">
        <f>($F$4*EXP($D$4*Table2[[#This Row],[t]]))+($G$4*EXP($E$4*Table2[[#This Row],[t]]))</f>
        <v>#NUM!</v>
      </c>
      <c r="E132">
        <f>EXP($D$5*Table2[[#This Row],[t]])*($E$5+($F$5*Table2[[#This Row],[t]]))</f>
        <v>1.1058007139454122</v>
      </c>
      <c r="G132" s="17">
        <f t="shared" si="5"/>
        <v>1.2100000000000009</v>
      </c>
      <c r="H132">
        <f t="shared" ca="1" si="3"/>
        <v>0.66580063622750862</v>
      </c>
    </row>
    <row r="133" spans="1:8" x14ac:dyDescent="0.25">
      <c r="A133">
        <f t="shared" si="4"/>
        <v>1.2200000000000009</v>
      </c>
      <c r="B133">
        <f>$D$2*COS(($E$2*Table2[[#This Row],[t]])-$L$2)</f>
        <v>1.1752016761692285</v>
      </c>
      <c r="C133">
        <f>($D$3*EXP($E$3*Table2[[#This Row],[t]]))*COS(($F$3*Table2[[#This Row],[t]])-$L$3)</f>
        <v>0.65219489250758222</v>
      </c>
      <c r="D133" t="e">
        <f>($F$4*EXP($D$4*Table2[[#This Row],[t]]))+($G$4*EXP($E$4*Table2[[#This Row],[t]]))</f>
        <v>#NUM!</v>
      </c>
      <c r="E133">
        <f>EXP($D$5*Table2[[#This Row],[t]])*($E$5+($F$5*Table2[[#This Row],[t]]))</f>
        <v>1.1138692816027254</v>
      </c>
      <c r="G133" s="17">
        <f t="shared" si="5"/>
        <v>1.2200000000000009</v>
      </c>
      <c r="H133">
        <f t="shared" ca="1" si="3"/>
        <v>0.65219489250758222</v>
      </c>
    </row>
    <row r="134" spans="1:8" x14ac:dyDescent="0.25">
      <c r="A134">
        <f t="shared" si="4"/>
        <v>1.2300000000000009</v>
      </c>
      <c r="B134">
        <f>$D$2*COS(($E$2*Table2[[#This Row],[t]])-$L$2)</f>
        <v>1.1489414827866042</v>
      </c>
      <c r="C134">
        <f>($D$3*EXP($E$3*Table2[[#This Row],[t]]))*COS(($F$3*Table2[[#This Row],[t]])-$L$3)</f>
        <v>0.63833518081105256</v>
      </c>
      <c r="D134" t="e">
        <f>($F$4*EXP($D$4*Table2[[#This Row],[t]]))+($G$4*EXP($E$4*Table2[[#This Row],[t]]))</f>
        <v>#NUM!</v>
      </c>
      <c r="E134">
        <f>EXP($D$5*Table2[[#This Row],[t]])*($E$5+($F$5*Table2[[#This Row],[t]]))</f>
        <v>1.1218298577668324</v>
      </c>
      <c r="G134" s="17">
        <f t="shared" si="5"/>
        <v>1.2300000000000009</v>
      </c>
      <c r="H134">
        <f t="shared" ca="1" si="3"/>
        <v>0.63833518081105256</v>
      </c>
    </row>
    <row r="135" spans="1:8" x14ac:dyDescent="0.25">
      <c r="A135">
        <f t="shared" si="4"/>
        <v>1.2400000000000009</v>
      </c>
      <c r="B135">
        <f>$D$2*COS(($E$2*Table2[[#This Row],[t]])-$L$2)</f>
        <v>1.1219919589818637</v>
      </c>
      <c r="C135">
        <f>($D$3*EXP($E$3*Table2[[#This Row],[t]]))*COS(($F$3*Table2[[#This Row],[t]])-$L$3)</f>
        <v>0.6242323021339331</v>
      </c>
      <c r="D135" t="e">
        <f>($F$4*EXP($D$4*Table2[[#This Row],[t]]))+($G$4*EXP($E$4*Table2[[#This Row],[t]]))</f>
        <v>#NUM!</v>
      </c>
      <c r="E135">
        <f>EXP($D$5*Table2[[#This Row],[t]])*($E$5+($F$5*Table2[[#This Row],[t]]))</f>
        <v>1.1296833189488171</v>
      </c>
      <c r="G135" s="17">
        <f t="shared" si="5"/>
        <v>1.2400000000000009</v>
      </c>
      <c r="H135">
        <f t="shared" ca="1" si="3"/>
        <v>0.6242323021339331</v>
      </c>
    </row>
    <row r="136" spans="1:8" x14ac:dyDescent="0.25">
      <c r="A136">
        <f t="shared" si="4"/>
        <v>1.2500000000000009</v>
      </c>
      <c r="B136">
        <f>$D$2*COS(($E$2*Table2[[#This Row],[t]])-$L$2)</f>
        <v>1.0943692736608188</v>
      </c>
      <c r="C136">
        <f>($D$3*EXP($E$3*Table2[[#This Row],[t]]))*COS(($F$3*Table2[[#This Row],[t]])-$L$3)</f>
        <v>0.60989709516638591</v>
      </c>
      <c r="D136" t="e">
        <f>($F$4*EXP($D$4*Table2[[#This Row],[t]]))+($G$4*EXP($E$4*Table2[[#This Row],[t]]))</f>
        <v>#NUM!</v>
      </c>
      <c r="E136">
        <f>EXP($D$5*Table2[[#This Row],[t]])*($E$5+($F$5*Table2[[#This Row],[t]]))</f>
        <v>1.1374305356028551</v>
      </c>
      <c r="G136" s="17">
        <f t="shared" si="5"/>
        <v>1.2500000000000009</v>
      </c>
      <c r="H136">
        <f t="shared" ca="1" si="3"/>
        <v>0.60989709516638591</v>
      </c>
    </row>
    <row r="137" spans="1:8" x14ac:dyDescent="0.25">
      <c r="A137">
        <f t="shared" si="4"/>
        <v>1.2600000000000009</v>
      </c>
      <c r="B137">
        <f>$D$2*COS(($E$2*Table2[[#This Row],[t]])-$L$2)</f>
        <v>1.0660899996059994</v>
      </c>
      <c r="C137">
        <f>($D$3*EXP($E$3*Table2[[#This Row],[t]]))*COS(($F$3*Table2[[#This Row],[t]])-$L$3)</f>
        <v>0.59534042944717558</v>
      </c>
      <c r="D137" t="e">
        <f>($F$4*EXP($D$4*Table2[[#This Row],[t]]))+($G$4*EXP($E$4*Table2[[#This Row],[t]]))</f>
        <v>#NUM!</v>
      </c>
      <c r="E137">
        <f>EXP($D$5*Table2[[#This Row],[t]])*($E$5+($F$5*Table2[[#This Row],[t]]))</f>
        <v>1.1450723721648295</v>
      </c>
      <c r="G137" s="17">
        <f t="shared" si="5"/>
        <v>1.2600000000000009</v>
      </c>
      <c r="H137">
        <f t="shared" ca="1" si="3"/>
        <v>0.59534042944717558</v>
      </c>
    </row>
    <row r="138" spans="1:8" x14ac:dyDescent="0.25">
      <c r="A138">
        <f t="shared" si="4"/>
        <v>1.2700000000000009</v>
      </c>
      <c r="B138">
        <f>$D$2*COS(($E$2*Table2[[#This Row],[t]])-$L$2)</f>
        <v>1.0371711035334763</v>
      </c>
      <c r="C138">
        <f>($D$3*EXP($E$3*Table2[[#This Row],[t]]))*COS(($F$3*Table2[[#This Row],[t]])-$L$3)</f>
        <v>0.58057319856782197</v>
      </c>
      <c r="D138" t="e">
        <f>($F$4*EXP($D$4*Table2[[#This Row],[t]]))+($G$4*EXP($E$4*Table2[[#This Row],[t]]))</f>
        <v>#NUM!</v>
      </c>
      <c r="E138">
        <f>EXP($D$5*Table2[[#This Row],[t]])*($E$5+($F$5*Table2[[#This Row],[t]]))</f>
        <v>1.1526096870907121</v>
      </c>
      <c r="G138" s="17">
        <f t="shared" si="5"/>
        <v>1.2700000000000009</v>
      </c>
      <c r="H138">
        <f t="shared" ca="1" si="3"/>
        <v>0.58057319856782197</v>
      </c>
    </row>
    <row r="139" spans="1:8" x14ac:dyDescent="0.25">
      <c r="A139">
        <f t="shared" si="4"/>
        <v>1.2800000000000009</v>
      </c>
      <c r="B139">
        <f>$D$2*COS(($E$2*Table2[[#This Row],[t]])-$L$2)</f>
        <v>1.0076299359133443</v>
      </c>
      <c r="C139">
        <f>($D$3*EXP($E$3*Table2[[#This Row],[t]]))*COS(($F$3*Table2[[#This Row],[t]])-$L$3)</f>
        <v>0.56560631343001522</v>
      </c>
      <c r="D139" t="e">
        <f>($F$4*EXP($D$4*Table2[[#This Row],[t]]))+($G$4*EXP($E$4*Table2[[#This Row],[t]]))</f>
        <v>#NUM!</v>
      </c>
      <c r="E139">
        <f>EXP($D$5*Table2[[#This Row],[t]])*($E$5+($F$5*Table2[[#This Row],[t]]))</f>
        <v>1.1600433328947075</v>
      </c>
      <c r="G139" s="17">
        <f t="shared" si="5"/>
        <v>1.2800000000000009</v>
      </c>
      <c r="H139">
        <f t="shared" ref="H139:H202" ca="1" si="6">INDIRECT("Table2[@["&amp;Motion&amp;"]]")</f>
        <v>0.56560631343001522</v>
      </c>
    </row>
    <row r="140" spans="1:8" x14ac:dyDescent="0.25">
      <c r="A140">
        <f t="shared" si="4"/>
        <v>1.2900000000000009</v>
      </c>
      <c r="B140">
        <f>$D$2*COS(($E$2*Table2[[#This Row],[t]])-$L$2)</f>
        <v>0.97748422055995754</v>
      </c>
      <c r="C140">
        <f>($D$3*EXP($E$3*Table2[[#This Row],[t]]))*COS(($F$3*Table2[[#This Row],[t]])-$L$3)</f>
        <v>0.55045069555978254</v>
      </c>
      <c r="D140" t="e">
        <f>($F$4*EXP($D$4*Table2[[#This Row],[t]]))+($G$4*EXP($E$4*Table2[[#This Row],[t]]))</f>
        <v>#NUM!</v>
      </c>
      <c r="E140">
        <f>EXP($D$5*Table2[[#This Row],[t]])*($E$5+($F$5*Table2[[#This Row],[t]]))</f>
        <v>1.1673741561871698</v>
      </c>
      <c r="G140" s="17">
        <f t="shared" si="5"/>
        <v>1.2900000000000009</v>
      </c>
      <c r="H140">
        <f t="shared" ca="1" si="6"/>
        <v>0.55045069555978254</v>
      </c>
    </row>
    <row r="141" spans="1:8" x14ac:dyDescent="0.25">
      <c r="A141">
        <f t="shared" ref="A141:A204" si="7">A140+$B$9</f>
        <v>1.3000000000000009</v>
      </c>
      <c r="B141">
        <f>$D$2*COS(($E$2*Table2[[#This Row],[t]])-$L$2)</f>
        <v>0.94675204399817514</v>
      </c>
      <c r="C141">
        <f>($D$3*EXP($E$3*Table2[[#This Row],[t]]))*COS(($F$3*Table2[[#This Row],[t]])-$L$3)</f>
        <v>0.53511727048184221</v>
      </c>
      <c r="D141" t="e">
        <f>($F$4*EXP($D$4*Table2[[#This Row],[t]]))+($G$4*EXP($E$4*Table2[[#This Row],[t]]))</f>
        <v>#NUM!</v>
      </c>
      <c r="E141">
        <f>EXP($D$5*Table2[[#This Row],[t]])*($E$5+($F$5*Table2[[#This Row],[t]]))</f>
        <v>1.1746029977122867</v>
      </c>
      <c r="G141" s="17">
        <f t="shared" ref="G141:G204" si="8">G140+$B$9</f>
        <v>1.3000000000000009</v>
      </c>
      <c r="H141">
        <f t="shared" ca="1" si="6"/>
        <v>0.53511727048184221</v>
      </c>
    </row>
    <row r="142" spans="1:8" x14ac:dyDescent="0.25">
      <c r="A142">
        <f t="shared" si="7"/>
        <v>1.3100000000000009</v>
      </c>
      <c r="B142">
        <f>$D$2*COS(($E$2*Table2[[#This Row],[t]])-$L$2)</f>
        <v>0.91545184461198703</v>
      </c>
      <c r="C142">
        <f>($D$3*EXP($E$3*Table2[[#This Row],[t]]))*COS(($F$3*Table2[[#This Row],[t]])-$L$3)</f>
        <v>0.51961696115749434</v>
      </c>
      <c r="D142" t="e">
        <f>($F$4*EXP($D$4*Table2[[#This Row],[t]]))+($G$4*EXP($E$4*Table2[[#This Row],[t]]))</f>
        <v>#NUM!</v>
      </c>
      <c r="E142">
        <f>EXP($D$5*Table2[[#This Row],[t]])*($E$5+($F$5*Table2[[#This Row],[t]]))</f>
        <v>1.1817306923855353</v>
      </c>
      <c r="G142" s="17">
        <f t="shared" si="8"/>
        <v>1.3100000000000009</v>
      </c>
      <c r="H142">
        <f t="shared" ca="1" si="6"/>
        <v>0.51961696115749434</v>
      </c>
    </row>
    <row r="143" spans="1:8" x14ac:dyDescent="0.25">
      <c r="A143">
        <f t="shared" si="7"/>
        <v>1.320000000000001</v>
      </c>
      <c r="B143">
        <f>$D$2*COS(($E$2*Table2[[#This Row],[t]])-$L$2)</f>
        <v>0.88360240158203784</v>
      </c>
      <c r="C143">
        <f>($D$3*EXP($E$3*Table2[[#This Row],[t]]))*COS(($F$3*Table2[[#This Row],[t]])-$L$3)</f>
        <v>0.50396068148933604</v>
      </c>
      <c r="D143" t="e">
        <f>($F$4*EXP($D$4*Table2[[#This Row],[t]]))+($G$4*EXP($E$4*Table2[[#This Row],[t]]))</f>
        <v>#NUM!</v>
      </c>
      <c r="E143">
        <f>EXP($D$5*Table2[[#This Row],[t]])*($E$5+($F$5*Table2[[#This Row],[t]]))</f>
        <v>1.1887580693309088</v>
      </c>
      <c r="G143" s="17">
        <f t="shared" si="8"/>
        <v>1.320000000000001</v>
      </c>
      <c r="H143">
        <f t="shared" ca="1" si="6"/>
        <v>0.50396068148933604</v>
      </c>
    </row>
    <row r="144" spans="1:8" x14ac:dyDescent="0.25">
      <c r="A144">
        <f t="shared" si="7"/>
        <v>1.330000000000001</v>
      </c>
      <c r="B144">
        <f>$D$2*COS(($E$2*Table2[[#This Row],[t]])-$L$2)</f>
        <v>0.85122282361868129</v>
      </c>
      <c r="C144">
        <f>($D$3*EXP($E$3*Table2[[#This Row],[t]]))*COS(($F$3*Table2[[#This Row],[t]])-$L$3)</f>
        <v>0.48815932989601529</v>
      </c>
      <c r="D144" t="e">
        <f>($F$4*EXP($D$4*Table2[[#This Row],[t]]))+($G$4*EXP($E$4*Table2[[#This Row],[t]]))</f>
        <v>#NUM!</v>
      </c>
      <c r="E144">
        <f>EXP($D$5*Table2[[#This Row],[t]])*($E$5+($F$5*Table2[[#This Row],[t]]))</f>
        <v>1.1956859519179199</v>
      </c>
      <c r="G144" s="17">
        <f t="shared" si="8"/>
        <v>1.330000000000001</v>
      </c>
      <c r="H144">
        <f t="shared" ca="1" si="6"/>
        <v>0.48815932989601529</v>
      </c>
    </row>
    <row r="145" spans="1:8" x14ac:dyDescent="0.25">
      <c r="A145">
        <f t="shared" si="7"/>
        <v>1.340000000000001</v>
      </c>
      <c r="B145">
        <f>$D$2*COS(($E$2*Table2[[#This Row],[t]])-$L$2)</f>
        <v>0.81833253749732737</v>
      </c>
      <c r="C145">
        <f>($D$3*EXP($E$3*Table2[[#This Row],[t]]))*COS(($F$3*Table2[[#This Row],[t]])-$L$3)</f>
        <v>0.47222378296015782</v>
      </c>
      <c r="D145" t="e">
        <f>($F$4*EXP($D$4*Table2[[#This Row],[t]]))+($G$4*EXP($E$4*Table2[[#This Row],[t]]))</f>
        <v>#NUM!</v>
      </c>
      <c r="E145">
        <f>EXP($D$5*Table2[[#This Row],[t]])*($E$5+($F$5*Table2[[#This Row],[t]]))</f>
        <v>1.2025151577983755</v>
      </c>
      <c r="G145" s="17">
        <f t="shared" si="8"/>
        <v>1.340000000000001</v>
      </c>
      <c r="H145">
        <f t="shared" ca="1" si="6"/>
        <v>0.47222378296015782</v>
      </c>
    </row>
    <row r="146" spans="1:8" x14ac:dyDescent="0.25">
      <c r="A146">
        <f t="shared" si="7"/>
        <v>1.350000000000001</v>
      </c>
      <c r="B146">
        <f>$D$2*COS(($E$2*Table2[[#This Row],[t]])-$L$2)</f>
        <v>0.78495127640296092</v>
      </c>
      <c r="C146">
        <f>($D$3*EXP($E$3*Table2[[#This Row],[t]]))*COS(($F$3*Table2[[#This Row],[t]])-$L$3)</f>
        <v>0.45616488915253728</v>
      </c>
      <c r="D146" t="e">
        <f>($F$4*EXP($D$4*Table2[[#This Row],[t]]))+($G$4*EXP($E$4*Table2[[#This Row],[t]]))</f>
        <v>#NUM!</v>
      </c>
      <c r="E146">
        <f>EXP($D$5*Table2[[#This Row],[t]])*($E$5+($F$5*Table2[[#This Row],[t]]))</f>
        <v>1.2092464989429301</v>
      </c>
      <c r="G146" s="17">
        <f t="shared" si="8"/>
        <v>1.350000000000001</v>
      </c>
      <c r="H146">
        <f t="shared" ca="1" si="6"/>
        <v>0.45616488915253728</v>
      </c>
    </row>
    <row r="147" spans="1:8" x14ac:dyDescent="0.25">
      <c r="A147">
        <f t="shared" si="7"/>
        <v>1.360000000000001</v>
      </c>
      <c r="B147">
        <f>$D$2*COS(($E$2*Table2[[#This Row],[t]])-$L$2)</f>
        <v>0.75109906809081939</v>
      </c>
      <c r="C147">
        <f>($D$3*EXP($E$3*Table2[[#This Row],[t]]))*COS(($F$3*Table2[[#This Row],[t]])-$L$3)</f>
        <v>0.43999346263546979</v>
      </c>
      <c r="D147" t="e">
        <f>($F$4*EXP($D$4*Table2[[#This Row],[t]]))+($G$4*EXP($E$4*Table2[[#This Row],[t]]))</f>
        <v>#NUM!</v>
      </c>
      <c r="E147">
        <f>EXP($D$5*Table2[[#This Row],[t]])*($E$5+($F$5*Table2[[#This Row],[t]]))</f>
        <v>1.2158807816774158</v>
      </c>
      <c r="G147" s="17">
        <f t="shared" si="8"/>
        <v>1.360000000000001</v>
      </c>
      <c r="H147">
        <f t="shared" ca="1" si="6"/>
        <v>0.43999346263546979</v>
      </c>
    </row>
    <row r="148" spans="1:8" x14ac:dyDescent="0.25">
      <c r="A148">
        <f t="shared" si="7"/>
        <v>1.370000000000001</v>
      </c>
      <c r="B148">
        <f>$D$2*COS(($E$2*Table2[[#This Row],[t]])-$L$2)</f>
        <v>0.71679622287034472</v>
      </c>
      <c r="C148">
        <f>($D$3*EXP($E$3*Table2[[#This Row],[t]]))*COS(($F$3*Table2[[#This Row],[t]])-$L$3)</f>
        <v>0.42372027714835003</v>
      </c>
      <c r="D148" t="e">
        <f>($F$4*EXP($D$4*Table2[[#This Row],[t]]))+($G$4*EXP($E$4*Table2[[#This Row],[t]]))</f>
        <v>#NUM!</v>
      </c>
      <c r="E148">
        <f>EXP($D$5*Table2[[#This Row],[t]])*($E$5+($F$5*Table2[[#This Row],[t]]))</f>
        <v>1.2224188067189525</v>
      </c>
      <c r="G148" s="17">
        <f t="shared" si="8"/>
        <v>1.370000000000001</v>
      </c>
      <c r="H148">
        <f t="shared" ca="1" si="6"/>
        <v>0.42372027714835003</v>
      </c>
    </row>
    <row r="149" spans="1:8" x14ac:dyDescent="0.25">
      <c r="A149">
        <f t="shared" si="7"/>
        <v>1.380000000000001</v>
      </c>
      <c r="B149">
        <f>$D$2*COS(($E$2*Table2[[#This Row],[t]])-$L$2)</f>
        <v>0.68206332141960457</v>
      </c>
      <c r="C149">
        <f>($D$3*EXP($E$3*Table2[[#This Row],[t]]))*COS(($F$3*Table2[[#This Row],[t]])-$L$3)</f>
        <v>0.4073560599781566</v>
      </c>
      <c r="D149" t="e">
        <f>($F$4*EXP($D$4*Table2[[#This Row],[t]]))+($G$4*EXP($E$4*Table2[[#This Row],[t]]))</f>
        <v>#NUM!</v>
      </c>
      <c r="E149">
        <f>EXP($D$5*Table2[[#This Row],[t]])*($E$5+($F$5*Table2[[#This Row],[t]]))</f>
        <v>1.2288613692118364</v>
      </c>
      <c r="G149" s="17">
        <f t="shared" si="8"/>
        <v>1.380000000000001</v>
      </c>
      <c r="H149">
        <f t="shared" ca="1" si="6"/>
        <v>0.4073560599781566</v>
      </c>
    </row>
    <row r="150" spans="1:8" x14ac:dyDescent="0.25">
      <c r="A150">
        <f t="shared" si="7"/>
        <v>1.390000000000001</v>
      </c>
      <c r="B150">
        <f>$D$2*COS(($E$2*Table2[[#This Row],[t]])-$L$2)</f>
        <v>0.64692120243750295</v>
      </c>
      <c r="C150">
        <f>($D$3*EXP($E$3*Table2[[#This Row],[t]]))*COS(($F$3*Table2[[#This Row],[t]])-$L$3)</f>
        <v>0.39091148601768555</v>
      </c>
      <c r="D150" t="e">
        <f>($F$4*EXP($D$4*Table2[[#This Row],[t]]))+($G$4*EXP($E$4*Table2[[#This Row],[t]]))</f>
        <v>#NUM!</v>
      </c>
      <c r="E150">
        <f>EXP($D$5*Table2[[#This Row],[t]])*($E$5+($F$5*Table2[[#This Row],[t]]))</f>
        <v>1.235209258763212</v>
      </c>
      <c r="G150" s="17">
        <f t="shared" si="8"/>
        <v>1.390000000000001</v>
      </c>
      <c r="H150">
        <f t="shared" ca="1" si="6"/>
        <v>0.39091148601768555</v>
      </c>
    </row>
    <row r="151" spans="1:8" x14ac:dyDescent="0.25">
      <c r="A151">
        <f t="shared" si="7"/>
        <v>1.400000000000001</v>
      </c>
      <c r="B151">
        <f>$D$2*COS(($E$2*Table2[[#This Row],[t]])-$L$2)</f>
        <v>0.61139095014118683</v>
      </c>
      <c r="C151">
        <f>($D$3*EXP($E$3*Table2[[#This Row],[t]]))*COS(($F$3*Table2[[#This Row],[t]])-$L$3)</f>
        <v>0.37439717191418087</v>
      </c>
      <c r="D151" t="e">
        <f>($F$4*EXP($D$4*Table2[[#This Row],[t]]))+($G$4*EXP($E$4*Table2[[#This Row],[t]]))</f>
        <v>#NUM!</v>
      </c>
      <c r="E151">
        <f>EXP($D$5*Table2[[#This Row],[t]])*($E$5+($F$5*Table2[[#This Row],[t]]))</f>
        <v>1.2414632594785244</v>
      </c>
      <c r="G151" s="17">
        <f t="shared" si="8"/>
        <v>1.400000000000001</v>
      </c>
      <c r="H151">
        <f t="shared" ca="1" si="6"/>
        <v>0.37439717191418087</v>
      </c>
    </row>
    <row r="152" spans="1:8" x14ac:dyDescent="0.25">
      <c r="A152">
        <f t="shared" si="7"/>
        <v>1.410000000000001</v>
      </c>
      <c r="B152">
        <f>$D$2*COS(($E$2*Table2[[#This Row],[t]])-$L$2)</f>
        <v>0.57549388161614756</v>
      </c>
      <c r="C152">
        <f>($D$3*EXP($E$3*Table2[[#This Row],[t]]))*COS(($F$3*Table2[[#This Row],[t]])-$L$3)</f>
        <v>0.35782367031096168</v>
      </c>
      <c r="D152" t="e">
        <f>($F$4*EXP($D$4*Table2[[#This Row],[t]]))+($G$4*EXP($E$4*Table2[[#This Row],[t]]))</f>
        <v>#NUM!</v>
      </c>
      <c r="E152">
        <f>EXP($D$5*Table2[[#This Row],[t]])*($E$5+($F$5*Table2[[#This Row],[t]]))</f>
        <v>1.2476241499967584</v>
      </c>
      <c r="G152" s="17">
        <f t="shared" si="8"/>
        <v>1.410000000000001</v>
      </c>
      <c r="H152">
        <f t="shared" ca="1" si="6"/>
        <v>0.35782367031096168</v>
      </c>
    </row>
    <row r="153" spans="1:8" x14ac:dyDescent="0.25">
      <c r="A153">
        <f t="shared" si="7"/>
        <v>1.420000000000001</v>
      </c>
      <c r="B153">
        <f>$D$2*COS(($E$2*Table2[[#This Row],[t]])-$L$2)</f>
        <v>0.53925153402660986</v>
      </c>
      <c r="C153">
        <f>($D$3*EXP($E$3*Table2[[#This Row],[t]]))*COS(($F$3*Table2[[#This Row],[t]])-$L$3)</f>
        <v>0.34120146418455194</v>
      </c>
      <c r="D153" t="e">
        <f>($F$4*EXP($D$4*Table2[[#This Row],[t]]))+($G$4*EXP($E$4*Table2[[#This Row],[t]]))</f>
        <v>#NUM!</v>
      </c>
      <c r="E153">
        <f>EXP($D$5*Table2[[#This Row],[t]])*($E$5+($F$5*Table2[[#This Row],[t]]))</f>
        <v>1.2536927035254615</v>
      </c>
      <c r="G153" s="17">
        <f t="shared" si="8"/>
        <v>1.420000000000001</v>
      </c>
      <c r="H153">
        <f t="shared" ca="1" si="6"/>
        <v>0.34120146418455194</v>
      </c>
    </row>
    <row r="154" spans="1:8" x14ac:dyDescent="0.25">
      <c r="A154">
        <f t="shared" si="7"/>
        <v>1.430000000000001</v>
      </c>
      <c r="B154">
        <f>$D$2*COS(($E$2*Table2[[#This Row],[t]])-$L$2)</f>
        <v>0.50268565169387858</v>
      </c>
      <c r="C154">
        <f>($D$3*EXP($E$3*Table2[[#This Row],[t]]))*COS(($F$3*Table2[[#This Row],[t]])-$L$3)</f>
        <v>0.32454096127974896</v>
      </c>
      <c r="D154" t="e">
        <f>($F$4*EXP($D$4*Table2[[#This Row],[t]]))+($G$4*EXP($E$4*Table2[[#This Row],[t]]))</f>
        <v>#NUM!</v>
      </c>
      <c r="E154">
        <f>EXP($D$5*Table2[[#This Row],[t]])*($E$5+($F$5*Table2[[#This Row],[t]]))</f>
        <v>1.2596696878755544</v>
      </c>
      <c r="G154" s="17">
        <f t="shared" si="8"/>
        <v>1.430000000000001</v>
      </c>
      <c r="H154">
        <f t="shared" ca="1" si="6"/>
        <v>0.32454096127974896</v>
      </c>
    </row>
    <row r="155" spans="1:8" x14ac:dyDescent="0.25">
      <c r="A155">
        <f t="shared" si="7"/>
        <v>1.4400000000000011</v>
      </c>
      <c r="B155">
        <f>$D$2*COS(($E$2*Table2[[#This Row],[t]])-$L$2)</f>
        <v>0.46581817305039902</v>
      </c>
      <c r="C155">
        <f>($D$3*EXP($E$3*Table2[[#This Row],[t]]))*COS(($F$3*Table2[[#This Row],[t]])-$L$3)</f>
        <v>0.30785248864497472</v>
      </c>
      <c r="D155" t="e">
        <f>($F$4*EXP($D$4*Table2[[#This Row],[t]]))+($G$4*EXP($E$4*Table2[[#This Row],[t]]))</f>
        <v>#NUM!</v>
      </c>
      <c r="E155">
        <f>EXP($D$5*Table2[[#This Row],[t]])*($E$5+($F$5*Table2[[#This Row],[t]]))</f>
        <v>1.2655558654959269</v>
      </c>
      <c r="G155" s="17">
        <f t="shared" si="8"/>
        <v>1.4400000000000011</v>
      </c>
      <c r="H155">
        <f t="shared" ca="1" si="6"/>
        <v>0.30785248864497472</v>
      </c>
    </row>
    <row r="156" spans="1:8" x14ac:dyDescent="0.25">
      <c r="A156">
        <f t="shared" si="7"/>
        <v>1.4500000000000011</v>
      </c>
      <c r="B156">
        <f>$D$2*COS(($E$2*Table2[[#This Row],[t]])-$L$2)</f>
        <v>0.42867121747735487</v>
      </c>
      <c r="C156">
        <f>($D$3*EXP($E$3*Table2[[#This Row],[t]]))*COS(($F$3*Table2[[#This Row],[t]])-$L$3)</f>
        <v>0.291146287270175</v>
      </c>
      <c r="D156" t="e">
        <f>($F$4*EXP($D$4*Table2[[#This Row],[t]]))+($G$4*EXP($E$4*Table2[[#This Row],[t]]))</f>
        <v>#NUM!</v>
      </c>
      <c r="E156">
        <f>EXP($D$5*Table2[[#This Row],[t]])*($E$5+($F$5*Table2[[#This Row],[t]]))</f>
        <v>1.271351993507827</v>
      </c>
      <c r="G156" s="17">
        <f t="shared" si="8"/>
        <v>1.4500000000000011</v>
      </c>
      <c r="H156">
        <f t="shared" ca="1" si="6"/>
        <v>0.291146287270175</v>
      </c>
    </row>
    <row r="157" spans="1:8" x14ac:dyDescent="0.25">
      <c r="A157">
        <f t="shared" si="7"/>
        <v>1.4600000000000011</v>
      </c>
      <c r="B157">
        <f>$D$2*COS(($E$2*Table2[[#This Row],[t]])-$L$2)</f>
        <v>0.39126707203370431</v>
      </c>
      <c r="C157">
        <f>($D$3*EXP($E$3*Table2[[#This Row],[t]]))*COS(($F$3*Table2[[#This Row],[t]])-$L$3)</f>
        <v>0.27443250682944909</v>
      </c>
      <c r="D157" t="e">
        <f>($F$4*EXP($D$4*Table2[[#This Row],[t]]))+($G$4*EXP($E$4*Table2[[#This Row],[t]]))</f>
        <v>#NUM!</v>
      </c>
      <c r="E157">
        <f>EXP($D$5*Table2[[#This Row],[t]])*($E$5+($F$5*Table2[[#This Row],[t]]))</f>
        <v>1.277058823739037</v>
      </c>
      <c r="G157" s="17">
        <f t="shared" si="8"/>
        <v>1.4600000000000011</v>
      </c>
      <c r="H157">
        <f t="shared" ca="1" si="6"/>
        <v>0.27443250682944909</v>
      </c>
    </row>
    <row r="158" spans="1:8" x14ac:dyDescent="0.25">
      <c r="A158">
        <f t="shared" si="7"/>
        <v>1.4700000000000011</v>
      </c>
      <c r="B158">
        <f>$D$2*COS(($E$2*Table2[[#This Row],[t]])-$L$2)</f>
        <v>0.35362817808461028</v>
      </c>
      <c r="C158">
        <f>($D$3*EXP($E$3*Table2[[#This Row],[t]]))*COS(($F$3*Table2[[#This Row],[t]])-$L$3)</f>
        <v>0.25772120053050257</v>
      </c>
      <c r="D158" t="e">
        <f>($F$4*EXP($D$4*Table2[[#This Row],[t]]))+($G$4*EXP($E$4*Table2[[#This Row],[t]]))</f>
        <v>#NUM!</v>
      </c>
      <c r="E158">
        <f>EXP($D$5*Table2[[#This Row],[t]])*($E$5+($F$5*Table2[[#This Row],[t]]))</f>
        <v>1.2826771027578421</v>
      </c>
      <c r="G158" s="17">
        <f t="shared" si="8"/>
        <v>1.4700000000000011</v>
      </c>
      <c r="H158">
        <f t="shared" ca="1" si="6"/>
        <v>0.25772120053050257</v>
      </c>
    </row>
    <row r="159" spans="1:8" x14ac:dyDescent="0.25">
      <c r="A159">
        <f t="shared" si="7"/>
        <v>1.4800000000000011</v>
      </c>
      <c r="B159">
        <f>$D$2*COS(($E$2*Table2[[#This Row],[t]])-$L$2)</f>
        <v>0.31577711783729862</v>
      </c>
      <c r="C159">
        <f>($D$3*EXP($E$3*Table2[[#This Row],[t]]))*COS(($F$3*Table2[[#This Row],[t]])-$L$3)</f>
        <v>0.2410223200729405</v>
      </c>
      <c r="D159" t="e">
        <f>($F$4*EXP($D$4*Table2[[#This Row],[t]]))+($G$4*EXP($E$4*Table2[[#This Row],[t]]))</f>
        <v>#NUM!</v>
      </c>
      <c r="E159">
        <f>EXP($D$5*Table2[[#This Row],[t]])*($E$5+($F$5*Table2[[#This Row],[t]]))</f>
        <v>1.2882075719067934</v>
      </c>
      <c r="G159" s="17">
        <f t="shared" si="8"/>
        <v>1.4800000000000011</v>
      </c>
      <c r="H159">
        <f t="shared" ca="1" si="6"/>
        <v>0.2410223200729405</v>
      </c>
    </row>
    <row r="160" spans="1:8" x14ac:dyDescent="0.25">
      <c r="A160">
        <f t="shared" si="7"/>
        <v>1.4900000000000011</v>
      </c>
      <c r="B160">
        <f>$D$2*COS(($E$2*Table2[[#This Row],[t]])-$L$2)</f>
        <v>0.27773660079240864</v>
      </c>
      <c r="C160">
        <f>($D$3*EXP($E$3*Table2[[#This Row],[t]]))*COS(($F$3*Table2[[#This Row],[t]])-$L$3)</f>
        <v>0.22434571071732137</v>
      </c>
      <c r="D160" t="e">
        <f>($F$4*EXP($D$4*Table2[[#This Row],[t]]))+($G$4*EXP($E$4*Table2[[#This Row],[t]]))</f>
        <v>#NUM!</v>
      </c>
      <c r="E160">
        <f>EXP($D$5*Table2[[#This Row],[t]])*($E$5+($F$5*Table2[[#This Row],[t]]))</f>
        <v>1.2936509673362619</v>
      </c>
      <c r="G160" s="17">
        <f t="shared" si="8"/>
        <v>1.4900000000000011</v>
      </c>
      <c r="H160">
        <f t="shared" ca="1" si="6"/>
        <v>0.22434571071732137</v>
      </c>
    </row>
    <row r="161" spans="1:8" x14ac:dyDescent="0.25">
      <c r="A161">
        <f t="shared" si="7"/>
        <v>1.5000000000000011</v>
      </c>
      <c r="B161">
        <f>$D$2*COS(($E$2*Table2[[#This Row],[t]])-$L$2)</f>
        <v>0.23952945011897461</v>
      </c>
      <c r="C161">
        <f>($D$3*EXP($E$3*Table2[[#This Row],[t]]))*COS(($F$3*Table2[[#This Row],[t]])-$L$3)</f>
        <v>0.20770110646681919</v>
      </c>
      <c r="D161" t="e">
        <f>($F$4*EXP($D$4*Table2[[#This Row],[t]]))+($G$4*EXP($E$4*Table2[[#This Row],[t]]))</f>
        <v>#NUM!</v>
      </c>
      <c r="E161">
        <f>EXP($D$5*Table2[[#This Row],[t]])*($E$5+($F$5*Table2[[#This Row],[t]]))</f>
        <v>1.2990080200377911</v>
      </c>
      <c r="G161" s="17">
        <f t="shared" si="8"/>
        <v>1.5000000000000011</v>
      </c>
      <c r="H161">
        <f t="shared" ca="1" si="6"/>
        <v>0.20770110646681919</v>
      </c>
    </row>
    <row r="162" spans="1:8" x14ac:dyDescent="0.25">
      <c r="A162">
        <f t="shared" si="7"/>
        <v>1.5100000000000011</v>
      </c>
      <c r="B162">
        <f>$D$2*COS(($E$2*Table2[[#This Row],[t]])-$L$2)</f>
        <v>0.20117858896120899</v>
      </c>
      <c r="C162">
        <f>($D$3*EXP($E$3*Table2[[#This Row],[t]]))*COS(($F$3*Table2[[#This Row],[t]])-$L$3)</f>
        <v>0.19109812536324644</v>
      </c>
      <c r="D162" t="e">
        <f>($F$4*EXP($D$4*Table2[[#This Row],[t]]))+($G$4*EXP($E$4*Table2[[#This Row],[t]]))</f>
        <v>#NUM!</v>
      </c>
      <c r="E162">
        <f>EXP($D$5*Table2[[#This Row],[t]])*($E$5+($F$5*Table2[[#This Row],[t]]))</f>
        <v>1.3042794558772435</v>
      </c>
      <c r="G162" s="17">
        <f t="shared" si="8"/>
        <v>1.5100000000000011</v>
      </c>
      <c r="H162">
        <f t="shared" ca="1" si="6"/>
        <v>0.19109812536324644</v>
      </c>
    </row>
    <row r="163" spans="1:8" x14ac:dyDescent="0.25">
      <c r="A163">
        <f t="shared" si="7"/>
        <v>1.5200000000000011</v>
      </c>
      <c r="B163">
        <f>$D$2*COS(($E$2*Table2[[#This Row],[t]])-$L$2)</f>
        <v>0.1627070266853036</v>
      </c>
      <c r="C163">
        <f>($D$3*EXP($E$3*Table2[[#This Row],[t]]))*COS(($F$3*Table2[[#This Row],[t]])-$L$3)</f>
        <v>0.17454626489910927</v>
      </c>
      <c r="D163" t="e">
        <f>($F$4*EXP($D$4*Table2[[#This Row],[t]]))+($G$4*EXP($E$4*Table2[[#This Row],[t]]))</f>
        <v>#NUM!</v>
      </c>
      <c r="E163">
        <f>EXP($D$5*Table2[[#This Row],[t]])*($E$5+($F$5*Table2[[#This Row],[t]]))</f>
        <v>1.3094659956277463</v>
      </c>
      <c r="G163" s="17">
        <f t="shared" si="8"/>
        <v>1.5200000000000011</v>
      </c>
      <c r="H163">
        <f t="shared" ca="1" si="6"/>
        <v>0.17454626489910927</v>
      </c>
    </row>
    <row r="164" spans="1:8" x14ac:dyDescent="0.25">
      <c r="A164">
        <f t="shared" si="7"/>
        <v>1.5300000000000011</v>
      </c>
      <c r="B164">
        <f>$D$2*COS(($E$2*Table2[[#This Row],[t]])-$L$2)</f>
        <v>0.12413784507450022</v>
      </c>
      <c r="C164">
        <f>($D$3*EXP($E$3*Table2[[#This Row],[t]]))*COS(($F$3*Table2[[#This Row],[t]])-$L$3)</f>
        <v>0.15805489754727856</v>
      </c>
      <c r="D164" t="e">
        <f>($F$4*EXP($D$4*Table2[[#This Row],[t]]))+($G$4*EXP($E$4*Table2[[#This Row],[t]]))</f>
        <v>#NUM!</v>
      </c>
      <c r="E164">
        <f>EXP($D$5*Table2[[#This Row],[t]])*($E$5+($F$5*Table2[[#This Row],[t]]))</f>
        <v>1.3145683550024359</v>
      </c>
      <c r="G164" s="17">
        <f t="shared" si="8"/>
        <v>1.5300000000000011</v>
      </c>
      <c r="H164">
        <f t="shared" ca="1" si="6"/>
        <v>0.15805489754727856</v>
      </c>
    </row>
    <row r="165" spans="1:8" x14ac:dyDescent="0.25">
      <c r="A165">
        <f t="shared" si="7"/>
        <v>1.5400000000000011</v>
      </c>
      <c r="B165">
        <f>$D$2*COS(($E$2*Table2[[#This Row],[t]])-$L$2)</f>
        <v>8.5494184480712984E-2</v>
      </c>
      <c r="C165">
        <f>($D$3*EXP($E$3*Table2[[#This Row],[t]]))*COS(($F$3*Table2[[#This Row],[t]])-$L$3)</f>
        <v>0.14163326640977583</v>
      </c>
      <c r="D165" t="e">
        <f>($F$4*EXP($D$4*Table2[[#This Row],[t]]))+($G$4*EXP($E$4*Table2[[#This Row],[t]]))</f>
        <v>#NUM!</v>
      </c>
      <c r="E165">
        <f>EXP($D$5*Table2[[#This Row],[t]])*($E$5+($F$5*Table2[[#This Row],[t]]))</f>
        <v>1.3195872446870005</v>
      </c>
      <c r="G165" s="17">
        <f t="shared" si="8"/>
        <v>1.5400000000000011</v>
      </c>
      <c r="H165">
        <f t="shared" ca="1" si="6"/>
        <v>0.14163326640977583</v>
      </c>
    </row>
    <row r="166" spans="1:8" x14ac:dyDescent="0.25">
      <c r="A166">
        <f t="shared" si="7"/>
        <v>1.5500000000000012</v>
      </c>
      <c r="B166">
        <f>$D$2*COS(($E$2*Table2[[#This Row],[t]])-$L$2)</f>
        <v>4.6799229941011579E-2</v>
      </c>
      <c r="C166">
        <f>($D$3*EXP($E$3*Table2[[#This Row],[t]]))*COS(($F$3*Table2[[#This Row],[t]])-$L$3)</f>
        <v>0.12529048098708795</v>
      </c>
      <c r="D166" t="e">
        <f>($F$4*EXP($D$4*Table2[[#This Row],[t]]))+($G$4*EXP($E$4*Table2[[#This Row],[t]]))</f>
        <v>#NUM!</v>
      </c>
      <c r="E166">
        <f>EXP($D$5*Table2[[#This Row],[t]])*($E$5+($F$5*Table2[[#This Row],[t]]))</f>
        <v>1.3245233703720272</v>
      </c>
      <c r="G166" s="17">
        <f t="shared" si="8"/>
        <v>1.5500000000000012</v>
      </c>
      <c r="H166">
        <f t="shared" ca="1" si="6"/>
        <v>0.12529048098708795</v>
      </c>
    </row>
    <row r="167" spans="1:8" x14ac:dyDescent="0.25">
      <c r="A167">
        <f t="shared" si="7"/>
        <v>1.5600000000000012</v>
      </c>
      <c r="B167">
        <f>$D$2*COS(($E$2*Table2[[#This Row],[t]])-$L$2)</f>
        <v>8.0761972672943744E-3</v>
      </c>
      <c r="C167">
        <f>($D$3*EXP($E$3*Table2[[#This Row],[t]]))*COS(($F$3*Table2[[#This Row],[t]])-$L$3)</f>
        <v>0.10903551306933168</v>
      </c>
      <c r="D167" t="e">
        <f>($F$4*EXP($D$4*Table2[[#This Row],[t]]))+($G$4*EXP($E$4*Table2[[#This Row],[t]]))</f>
        <v>#NUM!</v>
      </c>
      <c r="E167">
        <f>EXP($D$5*Table2[[#This Row],[t]])*($E$5+($F$5*Table2[[#This Row],[t]]))</f>
        <v>1.3293774327851489</v>
      </c>
      <c r="G167" s="17">
        <f t="shared" si="8"/>
        <v>1.5600000000000012</v>
      </c>
      <c r="H167">
        <f t="shared" ca="1" si="6"/>
        <v>0.10903551306933168</v>
      </c>
    </row>
    <row r="168" spans="1:8" x14ac:dyDescent="0.25">
      <c r="A168">
        <f t="shared" si="7"/>
        <v>1.5700000000000012</v>
      </c>
      <c r="B168">
        <f>$D$2*COS(($E$2*Table2[[#This Row],[t]])-$L$2)</f>
        <v>-3.065168088250143E-2</v>
      </c>
      <c r="C168">
        <f>($D$3*EXP($E$3*Table2[[#This Row],[t]]))*COS(($F$3*Table2[[#This Row],[t]])-$L$3)</f>
        <v>9.2877192750515883E-2</v>
      </c>
      <c r="D168" t="e">
        <f>($F$4*EXP($D$4*Table2[[#This Row],[t]]))+($G$4*EXP($E$4*Table2[[#This Row],[t]]))</f>
        <v>#NUM!</v>
      </c>
      <c r="E168">
        <f>EXP($D$5*Table2[[#This Row],[t]])*($E$5+($F$5*Table2[[#This Row],[t]]))</f>
        <v>1.3341501277229955</v>
      </c>
      <c r="G168" s="17">
        <f t="shared" si="8"/>
        <v>1.5700000000000012</v>
      </c>
      <c r="H168">
        <f t="shared" ca="1" si="6"/>
        <v>9.2877192750515883E-2</v>
      </c>
    </row>
    <row r="169" spans="1:8" x14ac:dyDescent="0.25">
      <c r="A169">
        <f t="shared" si="7"/>
        <v>1.5800000000000012</v>
      </c>
      <c r="B169">
        <f>$D$2*COS(($E$2*Table2[[#This Row],[t]])-$L$2)</f>
        <v>-6.936116894330048E-2</v>
      </c>
      <c r="C169">
        <f>($D$3*EXP($E$3*Table2[[#This Row],[t]]))*COS(($F$3*Table2[[#This Row],[t]])-$L$3)</f>
        <v>7.6824204567050247E-2</v>
      </c>
      <c r="D169" t="e">
        <f>($F$4*EXP($D$4*Table2[[#This Row],[t]]))+($G$4*EXP($E$4*Table2[[#This Row],[t]]))</f>
        <v>#NUM!</v>
      </c>
      <c r="E169">
        <f>EXP($D$5*Table2[[#This Row],[t]])*($E$5+($F$5*Table2[[#This Row],[t]]))</f>
        <v>1.3388421460829503</v>
      </c>
      <c r="G169" s="17">
        <f t="shared" si="8"/>
        <v>1.5800000000000012</v>
      </c>
      <c r="H169">
        <f t="shared" ca="1" si="6"/>
        <v>7.6824204567050247E-2</v>
      </c>
    </row>
    <row r="170" spans="1:8" x14ac:dyDescent="0.25">
      <c r="A170">
        <f t="shared" si="7"/>
        <v>1.5900000000000012</v>
      </c>
      <c r="B170">
        <f>$D$2*COS(($E$2*Table2[[#This Row],[t]])-$L$2)</f>
        <v>-0.10802904238352698</v>
      </c>
      <c r="C170">
        <f>($D$3*EXP($E$3*Table2[[#This Row],[t]]))*COS(($F$3*Table2[[#This Row],[t]])-$L$3)</f>
        <v>6.0885083761572076E-2</v>
      </c>
      <c r="D170" t="e">
        <f>($F$4*EXP($D$4*Table2[[#This Row],[t]]))+($G$4*EXP($E$4*Table2[[#This Row],[t]]))</f>
        <v>#NUM!</v>
      </c>
      <c r="E170">
        <f>EXP($D$5*Table2[[#This Row],[t]])*($E$5+($F$5*Table2[[#This Row],[t]]))</f>
        <v>1.3434541738947126</v>
      </c>
      <c r="G170" s="17">
        <f t="shared" si="8"/>
        <v>1.5900000000000012</v>
      </c>
      <c r="H170">
        <f t="shared" ca="1" si="6"/>
        <v>6.0885083761572076E-2</v>
      </c>
    </row>
    <row r="171" spans="1:8" x14ac:dyDescent="0.25">
      <c r="A171">
        <f t="shared" si="7"/>
        <v>1.6000000000000012</v>
      </c>
      <c r="B171">
        <f>$D$2*COS(($E$2*Table2[[#This Row],[t]])-$L$2)</f>
        <v>-0.14663210163912982</v>
      </c>
      <c r="C171">
        <f>($D$3*EXP($E$3*Table2[[#This Row],[t]]))*COS(($F$3*Table2[[#This Row],[t]])-$L$3)</f>
        <v>4.506821267307385E-2</v>
      </c>
      <c r="D171" t="e">
        <f>($F$4*EXP($D$4*Table2[[#This Row],[t]]))+($G$4*EXP($E$4*Table2[[#This Row],[t]]))</f>
        <v>#NUM!</v>
      </c>
      <c r="E171">
        <f>EXP($D$5*Table2[[#This Row],[t]])*($E$5+($F$5*Table2[[#This Row],[t]]))</f>
        <v>1.3479868923516651</v>
      </c>
      <c r="G171" s="17">
        <f t="shared" si="8"/>
        <v>1.6000000000000012</v>
      </c>
      <c r="H171">
        <f t="shared" ca="1" si="6"/>
        <v>4.506821267307385E-2</v>
      </c>
    </row>
    <row r="172" spans="1:8" x14ac:dyDescent="0.25">
      <c r="A172">
        <f t="shared" si="7"/>
        <v>1.6100000000000012</v>
      </c>
      <c r="B172">
        <f>$D$2*COS(($E$2*Table2[[#This Row],[t]])-$L$2)</f>
        <v>-0.18514718603262428</v>
      </c>
      <c r="C172">
        <f>($D$3*EXP($E$3*Table2[[#This Row],[t]]))*COS(($F$3*Table2[[#This Row],[t]])-$L$3)</f>
        <v>2.9381817254229843E-2</v>
      </c>
      <c r="D172" t="e">
        <f>($F$4*EXP($D$4*Table2[[#This Row],[t]]))+($G$4*EXP($E$4*Table2[[#This Row],[t]]))</f>
        <v>#NUM!</v>
      </c>
      <c r="E172">
        <f>EXP($D$5*Table2[[#This Row],[t]])*($E$5+($F$5*Table2[[#This Row],[t]]))</f>
        <v>1.3524409778420539</v>
      </c>
      <c r="G172" s="17">
        <f t="shared" si="8"/>
        <v>1.6100000000000012</v>
      </c>
      <c r="H172">
        <f t="shared" ca="1" si="6"/>
        <v>2.9381817254229843E-2</v>
      </c>
    </row>
    <row r="173" spans="1:8" x14ac:dyDescent="0.25">
      <c r="A173">
        <f t="shared" si="7"/>
        <v>1.6200000000000012</v>
      </c>
      <c r="B173">
        <f>$D$2*COS(($E$2*Table2[[#This Row],[t]])-$L$2)</f>
        <v>-0.22355118766880364</v>
      </c>
      <c r="C173">
        <f>($D$3*EXP($E$3*Table2[[#This Row],[t]]))*COS(($F$3*Table2[[#This Row],[t]])-$L$3)</f>
        <v>1.3833963716736938E-2</v>
      </c>
      <c r="D173" t="e">
        <f>($F$4*EXP($D$4*Table2[[#This Row],[t]]))+($G$4*EXP($E$4*Table2[[#This Row],[t]]))</f>
        <v>#NUM!</v>
      </c>
      <c r="E173">
        <f>EXP($D$5*Table2[[#This Row],[t]])*($E$5+($F$5*Table2[[#This Row],[t]]))</f>
        <v>1.3568171019799713</v>
      </c>
      <c r="G173" s="17">
        <f t="shared" si="8"/>
        <v>1.6200000000000012</v>
      </c>
      <c r="H173">
        <f t="shared" ca="1" si="6"/>
        <v>1.3833963716736938E-2</v>
      </c>
    </row>
    <row r="174" spans="1:8" x14ac:dyDescent="0.25">
      <c r="A174">
        <f t="shared" si="7"/>
        <v>1.6300000000000012</v>
      </c>
      <c r="B174">
        <f>$D$2*COS(($E$2*Table2[[#This Row],[t]])-$L$2)</f>
        <v>-0.26182106529878324</v>
      </c>
      <c r="C174">
        <f>($D$3*EXP($E$3*Table2[[#This Row],[t]]))*COS(($F$3*Table2[[#This Row],[t]])-$L$3)</f>
        <v>-1.5674446946059284E-3</v>
      </c>
      <c r="D174" t="e">
        <f>($F$4*EXP($D$4*Table2[[#This Row],[t]]))+($G$4*EXP($E$4*Table2[[#This Row],[t]]))</f>
        <v>#NUM!</v>
      </c>
      <c r="E174">
        <f>EXP($D$5*Table2[[#This Row],[t]])*($E$5+($F$5*Table2[[#This Row],[t]]))</f>
        <v>1.361115931636155</v>
      </c>
      <c r="G174" s="17">
        <f t="shared" si="8"/>
        <v>1.6300000000000012</v>
      </c>
      <c r="H174">
        <f t="shared" ca="1" si="6"/>
        <v>-1.5674446946059284E-3</v>
      </c>
    </row>
    <row r="175" spans="1:8" x14ac:dyDescent="0.25">
      <c r="A175">
        <f t="shared" si="7"/>
        <v>1.6400000000000012</v>
      </c>
      <c r="B175">
        <f>$D$2*COS(($E$2*Table2[[#This Row],[t]])-$L$2)</f>
        <v>-0.29993385814405837</v>
      </c>
      <c r="C175">
        <f>($D$3*EXP($E$3*Table2[[#This Row],[t]]))*COS(($F$3*Table2[[#This Row],[t]])-$L$3)</f>
        <v>-1.6814670798428941E-2</v>
      </c>
      <c r="D175" t="e">
        <f>($F$4*EXP($D$4*Table2[[#This Row],[t]]))+($G$4*EXP($E$4*Table2[[#This Row],[t]]))</f>
        <v>#NUM!</v>
      </c>
      <c r="E175">
        <f>EXP($D$5*Table2[[#This Row],[t]])*($E$5+($F$5*Table2[[#This Row],[t]]))</f>
        <v>1.3653381289685982</v>
      </c>
      <c r="G175" s="17">
        <f t="shared" si="8"/>
        <v>1.6400000000000012</v>
      </c>
      <c r="H175">
        <f t="shared" ca="1" si="6"/>
        <v>-1.6814670798428941E-2</v>
      </c>
    </row>
    <row r="176" spans="1:8" x14ac:dyDescent="0.25">
      <c r="A176">
        <f t="shared" si="7"/>
        <v>1.6500000000000012</v>
      </c>
      <c r="B176">
        <f>$D$2*COS(($E$2*Table2[[#This Row],[t]])-$L$2)</f>
        <v>-0.33786669967228222</v>
      </c>
      <c r="C176">
        <f>($D$3*EXP($E$3*Table2[[#This Row],[t]]))*COS(($F$3*Table2[[#This Row],[t]])-$L$3)</f>
        <v>-3.1900146443376493E-2</v>
      </c>
      <c r="D176" t="e">
        <f>($F$4*EXP($D$4*Table2[[#This Row],[t]]))+($G$4*EXP($E$4*Table2[[#This Row],[t]]))</f>
        <v>#NUM!</v>
      </c>
      <c r="E176">
        <f>EXP($D$5*Table2[[#This Row],[t]])*($E$5+($F$5*Table2[[#This Row],[t]]))</f>
        <v>1.3694843514529671</v>
      </c>
      <c r="G176" s="17">
        <f t="shared" si="8"/>
        <v>1.6500000000000012</v>
      </c>
      <c r="H176">
        <f t="shared" ca="1" si="6"/>
        <v>-3.1900146443376493E-2</v>
      </c>
    </row>
    <row r="177" spans="1:8" x14ac:dyDescent="0.25">
      <c r="A177">
        <f t="shared" si="7"/>
        <v>1.6600000000000013</v>
      </c>
      <c r="B177">
        <f>$D$2*COS(($E$2*Table2[[#This Row],[t]])-$L$2)</f>
        <v>-0.37559683131650234</v>
      </c>
      <c r="C177">
        <f>($D$3*EXP($E$3*Table2[[#This Row],[t]]))*COS(($F$3*Table2[[#This Row],[t]])-$L$3)</f>
        <v>-4.6816475344266334E-2</v>
      </c>
      <c r="D177" t="e">
        <f>($F$4*EXP($D$4*Table2[[#This Row],[t]]))+($G$4*EXP($E$4*Table2[[#This Row],[t]]))</f>
        <v>#NUM!</v>
      </c>
      <c r="E177">
        <f>EXP($D$5*Table2[[#This Row],[t]])*($E$5+($F$5*Table2[[#This Row],[t]]))</f>
        <v>1.3735552519128376</v>
      </c>
      <c r="G177" s="17">
        <f t="shared" si="8"/>
        <v>1.6600000000000013</v>
      </c>
      <c r="H177">
        <f t="shared" ca="1" si="6"/>
        <v>-4.6816475344266334E-2</v>
      </c>
    </row>
    <row r="178" spans="1:8" x14ac:dyDescent="0.25">
      <c r="A178">
        <f t="shared" si="7"/>
        <v>1.6700000000000013</v>
      </c>
      <c r="B178">
        <f>$D$2*COS(($E$2*Table2[[#This Row],[t]])-$L$2)</f>
        <v>-0.41310161612961077</v>
      </c>
      <c r="C178">
        <f>($D$3*EXP($E$3*Table2[[#This Row],[t]]))*COS(($F$3*Table2[[#This Row],[t]])-$L$3)</f>
        <v>-6.1556435787427873E-2</v>
      </c>
      <c r="D178" t="e">
        <f>($F$4*EXP($D$4*Table2[[#This Row],[t]]))+($G$4*EXP($E$4*Table2[[#This Row],[t]]))</f>
        <v>#NUM!</v>
      </c>
      <c r="E178">
        <f>EXP($D$5*Table2[[#This Row],[t]])*($E$5+($F$5*Table2[[#This Row],[t]]))</f>
        <v>1.3775514785497467</v>
      </c>
      <c r="G178" s="17">
        <f t="shared" si="8"/>
        <v>1.6700000000000013</v>
      </c>
      <c r="H178">
        <f t="shared" ca="1" si="6"/>
        <v>-6.1556435787427873E-2</v>
      </c>
    </row>
    <row r="179" spans="1:8" x14ac:dyDescent="0.25">
      <c r="A179">
        <f t="shared" si="7"/>
        <v>1.6800000000000013</v>
      </c>
      <c r="B179">
        <f>$D$2*COS(($E$2*Table2[[#This Row],[t]])-$L$2)</f>
        <v>-0.45035855236584343</v>
      </c>
      <c r="C179">
        <f>($D$3*EXP($E$3*Table2[[#This Row],[t]]))*COS(($F$3*Table2[[#This Row],[t]])-$L$3)</f>
        <v>-7.6112983204906448E-2</v>
      </c>
      <c r="D179" t="e">
        <f>($F$4*EXP($D$4*Table2[[#This Row],[t]]))+($G$4*EXP($E$4*Table2[[#This Row],[t]]))</f>
        <v>#NUM!</v>
      </c>
      <c r="E179">
        <f>EXP($D$5*Table2[[#This Row],[t]])*($E$5+($F$5*Table2[[#This Row],[t]]))</f>
        <v>1.3814736749730554</v>
      </c>
      <c r="G179" s="17">
        <f t="shared" si="8"/>
        <v>1.6800000000000013</v>
      </c>
      <c r="H179">
        <f t="shared" ca="1" si="6"/>
        <v>-7.6112983204906448E-2</v>
      </c>
    </row>
    <row r="180" spans="1:8" x14ac:dyDescent="0.25">
      <c r="A180">
        <f t="shared" si="7"/>
        <v>1.6900000000000013</v>
      </c>
      <c r="B180">
        <f>$D$2*COS(($E$2*Table2[[#This Row],[t]])-$L$2)</f>
        <v>-0.48734528698114155</v>
      </c>
      <c r="C180">
        <f>($D$3*EXP($E$3*Table2[[#This Row],[t]]))*COS(($F$3*Table2[[#This Row],[t]])-$L$3)</f>
        <v>-9.0479252617299583E-2</v>
      </c>
      <c r="D180" t="e">
        <f>($F$4*EXP($D$4*Table2[[#This Row],[t]]))+($G$4*EXP($E$4*Table2[[#This Row],[t]]))</f>
        <v>#NUM!</v>
      </c>
      <c r="E180">
        <f>EXP($D$5*Table2[[#This Row],[t]])*($E$5+($F$5*Table2[[#This Row],[t]]))</f>
        <v>1.3853224802296342</v>
      </c>
      <c r="G180" s="17">
        <f t="shared" si="8"/>
        <v>1.6900000000000013</v>
      </c>
      <c r="H180">
        <f t="shared" ca="1" si="6"/>
        <v>-9.0479252617299583E-2</v>
      </c>
    </row>
    <row r="181" spans="1:8" x14ac:dyDescent="0.25">
      <c r="A181">
        <f t="shared" si="7"/>
        <v>1.7000000000000013</v>
      </c>
      <c r="B181">
        <f>$D$2*COS(($E$2*Table2[[#This Row],[t]])-$L$2)</f>
        <v>-0.52403962904431856</v>
      </c>
      <c r="C181">
        <f>($D$3*EXP($E$3*Table2[[#This Row],[t]]))*COS(($F$3*Table2[[#This Row],[t]])-$L$3)</f>
        <v>-0.10464856094508043</v>
      </c>
      <c r="D181" t="e">
        <f>($F$4*EXP($D$4*Table2[[#This Row],[t]]))+($G$4*EXP($E$4*Table2[[#This Row],[t]]))</f>
        <v>#NUM!</v>
      </c>
      <c r="E181">
        <f>EXP($D$5*Table2[[#This Row],[t]])*($E$5+($F$5*Table2[[#This Row],[t]]))</f>
        <v>1.3890985288333622</v>
      </c>
      <c r="G181" s="17">
        <f t="shared" si="8"/>
        <v>1.7000000000000013</v>
      </c>
      <c r="H181">
        <f t="shared" ca="1" si="6"/>
        <v>-0.10464856094508043</v>
      </c>
    </row>
    <row r="182" spans="1:8" x14ac:dyDescent="0.25">
      <c r="A182">
        <f t="shared" si="7"/>
        <v>1.7100000000000013</v>
      </c>
      <c r="B182">
        <f>$D$2*COS(($E$2*Table2[[#This Row],[t]])-$L$2)</f>
        <v>-0.5604195630509422</v>
      </c>
      <c r="C182">
        <f>($D$3*EXP($E$3*Table2[[#This Row],[t]]))*COS(($F$3*Table2[[#This Row],[t]])-$L$3)</f>
        <v>-0.11861440918832578</v>
      </c>
      <c r="D182" t="e">
        <f>($F$4*EXP($D$4*Table2[[#This Row],[t]]))+($G$4*EXP($E$4*Table2[[#This Row],[t]]))</f>
        <v>#NUM!</v>
      </c>
      <c r="E182">
        <f>EXP($D$5*Table2[[#This Row],[t]])*($E$5+($F$5*Table2[[#This Row],[t]]))</f>
        <v>1.3928024507944481</v>
      </c>
      <c r="G182" s="17">
        <f t="shared" si="8"/>
        <v>1.7100000000000013</v>
      </c>
      <c r="H182">
        <f t="shared" ca="1" si="6"/>
        <v>-0.11861440918832578</v>
      </c>
    </row>
    <row r="183" spans="1:8" x14ac:dyDescent="0.25">
      <c r="A183">
        <f t="shared" si="7"/>
        <v>1.7200000000000013</v>
      </c>
      <c r="B183">
        <f>$D$2*COS(($E$2*Table2[[#This Row],[t]])-$L$2)</f>
        <v>-0.59646326213198708</v>
      </c>
      <c r="C183">
        <f>($D$3*EXP($E$3*Table2[[#This Row],[t]]))*COS(($F$3*Table2[[#This Row],[t]])-$L$3)</f>
        <v>-0.1323704844748689</v>
      </c>
      <c r="D183" t="e">
        <f>($F$4*EXP($D$4*Table2[[#This Row],[t]]))+($G$4*EXP($E$4*Table2[[#This Row],[t]]))</f>
        <v>#NUM!</v>
      </c>
      <c r="E183">
        <f>EXP($D$5*Table2[[#This Row],[t]])*($E$5+($F$5*Table2[[#This Row],[t]]))</f>
        <v>1.3964348716485717</v>
      </c>
      <c r="G183" s="17">
        <f t="shared" si="8"/>
        <v>1.7200000000000013</v>
      </c>
      <c r="H183">
        <f t="shared" ca="1" si="6"/>
        <v>-0.1323704844748689</v>
      </c>
    </row>
    <row r="184" spans="1:8" x14ac:dyDescent="0.25">
      <c r="A184">
        <f t="shared" si="7"/>
        <v>1.7300000000000013</v>
      </c>
      <c r="B184">
        <f>$D$2*COS(($E$2*Table2[[#This Row],[t]])-$L$2)</f>
        <v>-0.63214910114929146</v>
      </c>
      <c r="C184">
        <f>($D$3*EXP($E$3*Table2[[#This Row],[t]]))*COS(($F$3*Table2[[#This Row],[t]])-$L$3)</f>
        <v>-0.14591066197695815</v>
      </c>
      <c r="D184" t="e">
        <f>($F$4*EXP($D$4*Table2[[#This Row],[t]]))+($G$4*EXP($E$4*Table2[[#This Row],[t]]))</f>
        <v>#NUM!</v>
      </c>
      <c r="E184">
        <f>EXP($D$5*Table2[[#This Row],[t]])*($E$5+($F$5*Table2[[#This Row],[t]]))</f>
        <v>1.3999964124858433</v>
      </c>
      <c r="G184" s="17">
        <f t="shared" si="8"/>
        <v>1.7300000000000013</v>
      </c>
      <c r="H184">
        <f t="shared" ca="1" si="6"/>
        <v>-0.14591066197695815</v>
      </c>
    </row>
    <row r="185" spans="1:8" x14ac:dyDescent="0.25">
      <c r="A185">
        <f t="shared" si="7"/>
        <v>1.7400000000000013</v>
      </c>
      <c r="B185">
        <f>$D$2*COS(($E$2*Table2[[#This Row],[t]])-$L$2)</f>
        <v>-0.66745566967000014</v>
      </c>
      <c r="C185">
        <f>($D$3*EXP($E$3*Table2[[#This Row],[t]]))*COS(($F$3*Table2[[#This Row],[t]])-$L$3)</f>
        <v>-0.15922900669658061</v>
      </c>
      <c r="D185" t="e">
        <f>($F$4*EXP($D$4*Table2[[#This Row],[t]]))+($G$4*EXP($E$4*Table2[[#This Row],[t]]))</f>
        <v>#NUM!</v>
      </c>
      <c r="E185">
        <f>EXP($D$5*Table2[[#This Row],[t]])*($E$5+($F$5*Table2[[#This Row],[t]]))</f>
        <v>1.4034876899795909</v>
      </c>
      <c r="G185" s="17">
        <f t="shared" si="8"/>
        <v>1.7400000000000013</v>
      </c>
      <c r="H185">
        <f t="shared" ca="1" si="6"/>
        <v>-0.15922900669658061</v>
      </c>
    </row>
    <row r="186" spans="1:8" x14ac:dyDescent="0.25">
      <c r="A186">
        <f t="shared" si="7"/>
        <v>1.7500000000000013</v>
      </c>
      <c r="B186">
        <f>$D$2*COS(($E$2*Table2[[#This Row],[t]])-$L$2)</f>
        <v>-0.70236178481217759</v>
      </c>
      <c r="C186">
        <f>($D$3*EXP($E$3*Table2[[#This Row],[t]]))*COS(($F$3*Table2[[#This Row],[t]])-$L$3)</f>
        <v>-0.17231977511970456</v>
      </c>
      <c r="D186" t="e">
        <f>($F$4*EXP($D$4*Table2[[#This Row],[t]]))+($G$4*EXP($E$4*Table2[[#This Row],[t]]))</f>
        <v>#NUM!</v>
      </c>
      <c r="E186">
        <f>EXP($D$5*Table2[[#This Row],[t]])*($E$5+($F$5*Table2[[#This Row],[t]]))</f>
        <v>1.4069093164149664</v>
      </c>
      <c r="G186" s="17">
        <f t="shared" si="8"/>
        <v>1.7500000000000013</v>
      </c>
      <c r="H186">
        <f t="shared" ca="1" si="6"/>
        <v>-0.17231977511970456</v>
      </c>
    </row>
    <row r="187" spans="1:8" x14ac:dyDescent="0.25">
      <c r="A187">
        <f t="shared" si="7"/>
        <v>1.7600000000000013</v>
      </c>
      <c r="B187">
        <f>$D$2*COS(($E$2*Table2[[#This Row],[t]])-$L$2)</f>
        <v>-0.73684650395389861</v>
      </c>
      <c r="C187">
        <f>($D$3*EXP($E$3*Table2[[#This Row],[t]]))*COS(($F$3*Table2[[#This Row],[t]])-$L$3)</f>
        <v>-0.18517741673974178</v>
      </c>
      <c r="D187" t="e">
        <f>($F$4*EXP($D$4*Table2[[#This Row],[t]]))+($G$4*EXP($E$4*Table2[[#This Row],[t]]))</f>
        <v>#NUM!</v>
      </c>
      <c r="E187">
        <f>EXP($D$5*Table2[[#This Row],[t]])*($E$5+($F$5*Table2[[#This Row],[t]]))</f>
        <v>1.410261899717377</v>
      </c>
      <c r="G187" s="17">
        <f t="shared" si="8"/>
        <v>1.7600000000000013</v>
      </c>
      <c r="H187">
        <f t="shared" ca="1" si="6"/>
        <v>-0.18517741673974178</v>
      </c>
    </row>
    <row r="188" spans="1:8" x14ac:dyDescent="0.25">
      <c r="A188">
        <f t="shared" si="7"/>
        <v>1.7700000000000014</v>
      </c>
      <c r="B188">
        <f>$D$2*COS(($E$2*Table2[[#This Row],[t]])-$L$2)</f>
        <v>-0.77088913729820163</v>
      </c>
      <c r="C188">
        <f>($D$3*EXP($E$3*Table2[[#This Row],[t]]))*COS(($F$3*Table2[[#This Row],[t]])-$L$3)</f>
        <v>-0.19779657545063736</v>
      </c>
      <c r="D188" t="e">
        <f>($F$4*EXP($D$4*Table2[[#This Row],[t]]))+($G$4*EXP($E$4*Table2[[#This Row],[t]]))</f>
        <v>#NUM!</v>
      </c>
      <c r="E188">
        <f>EXP($D$5*Table2[[#This Row],[t]])*($E$5+($F$5*Table2[[#This Row],[t]]))</f>
        <v>1.4135460434807456</v>
      </c>
      <c r="G188" s="17">
        <f t="shared" si="8"/>
        <v>1.7700000000000014</v>
      </c>
      <c r="H188">
        <f t="shared" ca="1" si="6"/>
        <v>-0.19779657545063736</v>
      </c>
    </row>
    <row r="189" spans="1:8" x14ac:dyDescent="0.25">
      <c r="A189">
        <f t="shared" si="7"/>
        <v>1.7800000000000014</v>
      </c>
      <c r="B189">
        <f>$D$2*COS(($E$2*Table2[[#This Row],[t]])-$L$2)</f>
        <v>-0.80446926028633603</v>
      </c>
      <c r="C189">
        <f>($D$3*EXP($E$3*Table2[[#This Row],[t]]))*COS(($F$3*Table2[[#This Row],[t]])-$L$3)</f>
        <v>-0.21017209081003765</v>
      </c>
      <c r="D189" t="e">
        <f>($F$4*EXP($D$4*Table2[[#This Row],[t]]))+($G$4*EXP($E$4*Table2[[#This Row],[t]]))</f>
        <v>#NUM!</v>
      </c>
      <c r="E189">
        <f>EXP($D$5*Table2[[#This Row],[t]])*($E$5+($F$5*Table2[[#This Row],[t]]))</f>
        <v>1.4167623469955926</v>
      </c>
      <c r="G189" s="17">
        <f t="shared" si="8"/>
        <v>1.7800000000000014</v>
      </c>
      <c r="H189">
        <f t="shared" ca="1" si="6"/>
        <v>-0.21017209081003765</v>
      </c>
    </row>
    <row r="190" spans="1:8" x14ac:dyDescent="0.25">
      <c r="A190">
        <f t="shared" si="7"/>
        <v>1.7900000000000014</v>
      </c>
      <c r="B190">
        <f>$D$2*COS(($E$2*Table2[[#This Row],[t]])-$L$2)</f>
        <v>-0.83756672585189507</v>
      </c>
      <c r="C190">
        <f>($D$3*EXP($E$3*Table2[[#This Row],[t]]))*COS(($F$3*Table2[[#This Row],[t]])-$L$3)</f>
        <v>-0.22229899917308682</v>
      </c>
      <c r="D190" t="e">
        <f>($F$4*EXP($D$4*Table2[[#This Row],[t]]))+($G$4*EXP($E$4*Table2[[#This Row],[t]]))</f>
        <v>#NUM!</v>
      </c>
      <c r="E190">
        <f>EXP($D$5*Table2[[#This Row],[t]])*($E$5+($F$5*Table2[[#This Row],[t]]))</f>
        <v>1.4199114052769486</v>
      </c>
      <c r="G190" s="17">
        <f t="shared" si="8"/>
        <v>1.7900000000000014</v>
      </c>
      <c r="H190">
        <f t="shared" ca="1" si="6"/>
        <v>-0.22229899917308682</v>
      </c>
    </row>
    <row r="191" spans="1:8" x14ac:dyDescent="0.25">
      <c r="A191">
        <f t="shared" si="7"/>
        <v>1.8000000000000014</v>
      </c>
      <c r="B191">
        <f>$D$2*COS(($E$2*Table2[[#This Row],[t]])-$L$2)</f>
        <v>-0.87016167650844078</v>
      </c>
      <c r="C191">
        <f>($D$3*EXP($E$3*Table2[[#This Row],[t]]))*COS(($F$3*Table2[[#This Row],[t]])-$L$3)</f>
        <v>-0.23417253469745786</v>
      </c>
      <c r="D191" t="e">
        <f>($F$4*EXP($D$4*Table2[[#This Row],[t]]))+($G$4*EXP($E$4*Table2[[#This Row],[t]]))</f>
        <v>#NUM!</v>
      </c>
      <c r="E191">
        <f>EXP($D$5*Table2[[#This Row],[t]])*($E$5+($F$5*Table2[[#This Row],[t]]))</f>
        <v>1.4229938090920973</v>
      </c>
      <c r="G191" s="17">
        <f t="shared" si="8"/>
        <v>1.8000000000000014</v>
      </c>
      <c r="H191">
        <f t="shared" ca="1" si="6"/>
        <v>-0.23417253469745786</v>
      </c>
    </row>
    <row r="192" spans="1:8" x14ac:dyDescent="0.25">
      <c r="A192">
        <f t="shared" si="7"/>
        <v>1.8100000000000014</v>
      </c>
      <c r="B192">
        <f>$D$2*COS(($E$2*Table2[[#This Row],[t]])-$L$2)</f>
        <v>-0.90223455626341109</v>
      </c>
      <c r="C192">
        <f>($D$3*EXP($E$3*Table2[[#This Row],[t]]))*COS(($F$3*Table2[[#This Row],[t]])-$L$3)</f>
        <v>-0.24578813022029411</v>
      </c>
      <c r="D192" t="e">
        <f>($F$4*EXP($D$4*Table2[[#This Row],[t]]))+($G$4*EXP($E$4*Table2[[#This Row],[t]]))</f>
        <v>#NUM!</v>
      </c>
      <c r="E192">
        <f>EXP($D$5*Table2[[#This Row],[t]])*($E$5+($F$5*Table2[[#This Row],[t]]))</f>
        <v>1.4260101449881419</v>
      </c>
      <c r="G192" s="17">
        <f t="shared" si="8"/>
        <v>1.8100000000000014</v>
      </c>
      <c r="H192">
        <f t="shared" ca="1" si="6"/>
        <v>-0.24578813022029411</v>
      </c>
    </row>
    <row r="193" spans="1:8" x14ac:dyDescent="0.25">
      <c r="A193">
        <f t="shared" si="7"/>
        <v>1.8200000000000014</v>
      </c>
      <c r="B193">
        <f>$D$2*COS(($E$2*Table2[[#This Row],[t]])-$L$2)</f>
        <v>-0.93376612235111733</v>
      </c>
      <c r="C193">
        <f>($D$3*EXP($E$3*Table2[[#This Row],[t]]))*COS(($F$3*Table2[[#This Row],[t]])-$L$3)</f>
        <v>-0.25714141800782514</v>
      </c>
      <c r="D193" t="e">
        <f>($F$4*EXP($D$4*Table2[[#This Row],[t]]))+($G$4*EXP($E$4*Table2[[#This Row],[t]]))</f>
        <v>#NUM!</v>
      </c>
      <c r="E193">
        <f>EXP($D$5*Table2[[#This Row],[t]])*($E$5+($F$5*Table2[[#This Row],[t]]))</f>
        <v>1.428960995319408</v>
      </c>
      <c r="G193" s="17">
        <f t="shared" si="8"/>
        <v>1.8200000000000014</v>
      </c>
      <c r="H193">
        <f t="shared" ca="1" si="6"/>
        <v>-0.25714141800782514</v>
      </c>
    </row>
    <row r="194" spans="1:8" x14ac:dyDescent="0.25">
      <c r="A194">
        <f t="shared" si="7"/>
        <v>1.8300000000000014</v>
      </c>
      <c r="B194">
        <f>$D$2*COS(($E$2*Table2[[#This Row],[t]])-$L$2)</f>
        <v>-0.96473745677783762</v>
      </c>
      <c r="C194">
        <f>($D$3*EXP($E$3*Table2[[#This Row],[t]]))*COS(($F$3*Table2[[#This Row],[t]])-$L$3)</f>
        <v>-0.26822823037846033</v>
      </c>
      <c r="D194" t="e">
        <f>($F$4*EXP($D$4*Table2[[#This Row],[t]]))+($G$4*EXP($E$4*Table2[[#This Row],[t]]))</f>
        <v>#NUM!</v>
      </c>
      <c r="E194">
        <f>EXP($D$5*Table2[[#This Row],[t]])*($E$5+($F$5*Table2[[#This Row],[t]]))</f>
        <v>1.4318469382746777</v>
      </c>
      <c r="G194" s="17">
        <f t="shared" si="8"/>
        <v>1.8300000000000014</v>
      </c>
      <c r="H194">
        <f t="shared" ca="1" si="6"/>
        <v>-0.26822823037846033</v>
      </c>
    </row>
    <row r="195" spans="1:8" x14ac:dyDescent="0.25">
      <c r="A195">
        <f t="shared" si="7"/>
        <v>1.8400000000000014</v>
      </c>
      <c r="B195">
        <f>$D$2*COS(($E$2*Table2[[#This Row],[t]])-$L$2)</f>
        <v>-0.99512997767203482</v>
      </c>
      <c r="C195">
        <f>($D$3*EXP($E$3*Table2[[#This Row],[t]]))*COS(($F$3*Table2[[#This Row],[t]])-$L$3)</f>
        <v>-0.27904460020026345</v>
      </c>
      <c r="D195" t="e">
        <f>($F$4*EXP($D$4*Table2[[#This Row],[t]]))+($G$4*EXP($E$4*Table2[[#This Row],[t]]))</f>
        <v>#NUM!</v>
      </c>
      <c r="E195">
        <f>EXP($D$5*Table2[[#This Row],[t]])*($E$5+($F$5*Table2[[#This Row],[t]]))</f>
        <v>1.4346685479042514</v>
      </c>
      <c r="G195" s="17">
        <f t="shared" si="8"/>
        <v>1.8400000000000014</v>
      </c>
      <c r="H195">
        <f t="shared" ca="1" si="6"/>
        <v>-0.27904460020026345</v>
      </c>
    </row>
    <row r="196" spans="1:8" x14ac:dyDescent="0.25">
      <c r="A196">
        <f t="shared" si="7"/>
        <v>1.8500000000000014</v>
      </c>
      <c r="B196">
        <f>$D$2*COS(($E$2*Table2[[#This Row],[t]])-$L$2)</f>
        <v>-1.0249254504329313</v>
      </c>
      <c r="C196">
        <f>($D$3*EXP($E$3*Table2[[#This Row],[t]]))*COS(($F$3*Table2[[#This Row],[t]])-$L$3)</f>
        <v>-0.28958676126374577</v>
      </c>
      <c r="D196" t="e">
        <f>($F$4*EXP($D$4*Table2[[#This Row],[t]]))+($G$4*EXP($E$4*Table2[[#This Row],[t]]))</f>
        <v>#NUM!</v>
      </c>
      <c r="E196">
        <f>EXP($D$5*Table2[[#This Row],[t]])*($E$5+($F$5*Table2[[#This Row],[t]]))</f>
        <v>1.4374263941468495</v>
      </c>
      <c r="G196" s="17">
        <f t="shared" si="8"/>
        <v>1.8500000000000014</v>
      </c>
      <c r="H196">
        <f t="shared" ca="1" si="6"/>
        <v>-0.28958676126374577</v>
      </c>
    </row>
    <row r="197" spans="1:8" x14ac:dyDescent="0.25">
      <c r="A197">
        <f t="shared" si="7"/>
        <v>1.8600000000000014</v>
      </c>
      <c r="B197">
        <f>$D$2*COS(($E$2*Table2[[#This Row],[t]])-$L$2)</f>
        <v>-1.0541059986707175</v>
      </c>
      <c r="C197">
        <f>($D$3*EXP($E$3*Table2[[#This Row],[t]]))*COS(($F$3*Table2[[#This Row],[t]])-$L$3)</f>
        <v>-0.29985114853100808</v>
      </c>
      <c r="D197" t="e">
        <f>($F$4*EXP($D$4*Table2[[#This Row],[t]]))+($G$4*EXP($E$4*Table2[[#This Row],[t]]))</f>
        <v>#NUM!</v>
      </c>
      <c r="E197">
        <f>EXP($D$5*Table2[[#This Row],[t]])*($E$5+($F$5*Table2[[#This Row],[t]]))</f>
        <v>1.4401210428563447</v>
      </c>
      <c r="G197" s="17">
        <f t="shared" si="8"/>
        <v>1.8600000000000014</v>
      </c>
      <c r="H197">
        <f t="shared" ca="1" si="6"/>
        <v>-0.29985114853100808</v>
      </c>
    </row>
    <row r="198" spans="1:8" x14ac:dyDescent="0.25">
      <c r="A198">
        <f t="shared" si="7"/>
        <v>1.8700000000000014</v>
      </c>
      <c r="B198">
        <f>$D$2*COS(($E$2*Table2[[#This Row],[t]])-$L$2)</f>
        <v>-1.0826541149318476</v>
      </c>
      <c r="C198">
        <f>($D$3*EXP($E$3*Table2[[#This Row],[t]]))*COS(($F$3*Table2[[#This Row],[t]])-$L$3)</f>
        <v>-0.30983439826230785</v>
      </c>
      <c r="D198" t="e">
        <f>($F$4*EXP($D$4*Table2[[#This Row],[t]]))+($G$4*EXP($E$4*Table2[[#This Row],[t]]))</f>
        <v>#NUM!</v>
      </c>
      <c r="E198">
        <f>EXP($D$5*Table2[[#This Row],[t]])*($E$5+($F$5*Table2[[#This Row],[t]]))</f>
        <v>1.4427530558283304</v>
      </c>
      <c r="G198" s="17">
        <f t="shared" si="8"/>
        <v>1.8700000000000014</v>
      </c>
      <c r="H198">
        <f t="shared" ca="1" si="6"/>
        <v>-0.30983439826230785</v>
      </c>
    </row>
    <row r="199" spans="1:8" x14ac:dyDescent="0.25">
      <c r="A199">
        <f t="shared" si="7"/>
        <v>1.8800000000000014</v>
      </c>
      <c r="B199">
        <f>$D$2*COS(($E$2*Table2[[#This Row],[t]])-$L$2)</f>
        <v>-1.1105526712029936</v>
      </c>
      <c r="C199">
        <f>($D$3*EXP($E$3*Table2[[#This Row],[t]]))*COS(($F$3*Table2[[#This Row],[t]])-$L$3)</f>
        <v>-0.31953334802119193</v>
      </c>
      <c r="D199" t="e">
        <f>($F$4*EXP($D$4*Table2[[#This Row],[t]]))+($G$4*EXP($E$4*Table2[[#This Row],[t]]))</f>
        <v>#NUM!</v>
      </c>
      <c r="E199">
        <f>EXP($D$5*Table2[[#This Row],[t]])*($E$5+($F$5*Table2[[#This Row],[t]]))</f>
        <v>1.4453229908265284</v>
      </c>
      <c r="G199" s="17">
        <f t="shared" si="8"/>
        <v>1.8800000000000014</v>
      </c>
      <c r="H199">
        <f t="shared" ca="1" si="6"/>
        <v>-0.31953334802119193</v>
      </c>
    </row>
    <row r="200" spans="1:8" x14ac:dyDescent="0.25">
      <c r="A200">
        <f t="shared" si="7"/>
        <v>1.8900000000000015</v>
      </c>
      <c r="B200">
        <f>$D$2*COS(($E$2*Table2[[#This Row],[t]])-$L$2)</f>
        <v>-1.1377849291873305</v>
      </c>
      <c r="C200">
        <f>($D$3*EXP($E$3*Table2[[#This Row],[t]]))*COS(($F$3*Table2[[#This Row],[t]])-$L$3)</f>
        <v>-0.32894503655941043</v>
      </c>
      <c r="D200" t="e">
        <f>($F$4*EXP($D$4*Table2[[#This Row],[t]]))+($G$4*EXP($E$4*Table2[[#This Row],[t]]))</f>
        <v>#NUM!</v>
      </c>
      <c r="E200">
        <f>EXP($D$5*Table2[[#This Row],[t]])*($E$5+($F$5*Table2[[#This Row],[t]]))</f>
        <v>1.4478314016090301</v>
      </c>
      <c r="G200" s="17">
        <f t="shared" si="8"/>
        <v>1.8900000000000015</v>
      </c>
      <c r="H200">
        <f t="shared" ca="1" si="6"/>
        <v>-0.32894503655941043</v>
      </c>
    </row>
    <row r="201" spans="1:8" x14ac:dyDescent="0.25">
      <c r="A201">
        <f t="shared" si="7"/>
        <v>1.9000000000000015</v>
      </c>
      <c r="B201">
        <f>$D$2*COS(($E$2*Table2[[#This Row],[t]])-$L$2)</f>
        <v>-1.1643345503470213</v>
      </c>
      <c r="C201">
        <f>($D$3*EXP($E$3*Table2[[#This Row],[t]]))*COS(($F$3*Table2[[#This Row],[t]])-$L$3)</f>
        <v>-0.33806670358286384</v>
      </c>
      <c r="D201" t="e">
        <f>($F$4*EXP($D$4*Table2[[#This Row],[t]]))+($G$4*EXP($E$4*Table2[[#This Row],[t]]))</f>
        <v>#NUM!</v>
      </c>
      <c r="E201">
        <f>EXP($D$5*Table2[[#This Row],[t]])*($E$5+($F$5*Table2[[#This Row],[t]]))</f>
        <v>1.4502788379543798</v>
      </c>
      <c r="G201" s="17">
        <f t="shared" si="8"/>
        <v>1.9000000000000015</v>
      </c>
      <c r="H201">
        <f t="shared" ca="1" si="6"/>
        <v>-0.33806670358286384</v>
      </c>
    </row>
    <row r="202" spans="1:8" x14ac:dyDescent="0.25">
      <c r="A202">
        <f t="shared" si="7"/>
        <v>1.9100000000000015</v>
      </c>
      <c r="B202">
        <f>$D$2*COS(($E$2*Table2[[#This Row],[t]])-$L$2)</f>
        <v>-1.1901856057058409</v>
      </c>
      <c r="C202">
        <f>($D$3*EXP($E$3*Table2[[#This Row],[t]]))*COS(($F$3*Table2[[#This Row],[t]])-$L$3)</f>
        <v>-0.34689578939991927</v>
      </c>
      <c r="D202" t="e">
        <f>($F$4*EXP($D$4*Table2[[#This Row],[t]]))+($G$4*EXP($E$4*Table2[[#This Row],[t]]))</f>
        <v>#NUM!</v>
      </c>
      <c r="E202">
        <f>EXP($D$5*Table2[[#This Row],[t]])*($E$5+($F$5*Table2[[#This Row],[t]]))</f>
        <v>1.4526658456874944</v>
      </c>
      <c r="G202" s="17">
        <f t="shared" si="8"/>
        <v>1.9100000000000015</v>
      </c>
      <c r="H202">
        <f t="shared" ca="1" si="6"/>
        <v>-0.34689578939991927</v>
      </c>
    </row>
    <row r="203" spans="1:8" x14ac:dyDescent="0.25">
      <c r="A203">
        <f t="shared" si="7"/>
        <v>1.9200000000000015</v>
      </c>
      <c r="B203">
        <f>$D$2*COS(($E$2*Table2[[#This Row],[t]])-$L$2)</f>
        <v>-1.2153225854060918</v>
      </c>
      <c r="C203">
        <f>($D$3*EXP($E$3*Table2[[#This Row],[t]]))*COS(($F$3*Table2[[#This Row],[t]])-$L$3)</f>
        <v>-0.35542993445346566</v>
      </c>
      <c r="D203" t="e">
        <f>($F$4*EXP($D$4*Table2[[#This Row],[t]]))+($G$4*EXP($E$4*Table2[[#This Row],[t]]))</f>
        <v>#NUM!</v>
      </c>
      <c r="E203">
        <f>EXP($D$5*Table2[[#This Row],[t]])*($E$5+($F$5*Table2[[#This Row],[t]]))</f>
        <v>1.4549929667054258</v>
      </c>
      <c r="G203" s="17">
        <f t="shared" si="8"/>
        <v>1.9200000000000015</v>
      </c>
      <c r="H203">
        <f t="shared" ref="H203:H266" ca="1" si="9">INDIRECT("Table2[@["&amp;Motion&amp;"]]")</f>
        <v>-0.35542993445346566</v>
      </c>
    </row>
    <row r="204" spans="1:8" x14ac:dyDescent="0.25">
      <c r="A204">
        <f t="shared" si="7"/>
        <v>1.9300000000000015</v>
      </c>
      <c r="B204">
        <f>$D$2*COS(($E$2*Table2[[#This Row],[t]])-$L$2)</f>
        <v>-1.2397304080140468</v>
      </c>
      <c r="C204">
        <f>($D$3*EXP($E$3*Table2[[#This Row],[t]]))*COS(($F$3*Table2[[#This Row],[t]])-$L$3)</f>
        <v>-0.36366697873815107</v>
      </c>
      <c r="D204" t="e">
        <f>($F$4*EXP($D$4*Table2[[#This Row],[t]]))+($G$4*EXP($E$4*Table2[[#This Row],[t]]))</f>
        <v>#NUM!</v>
      </c>
      <c r="E204">
        <f>EXP($D$5*Table2[[#This Row],[t]])*($E$5+($F$5*Table2[[#This Row],[t]]))</f>
        <v>1.4572607390029653</v>
      </c>
      <c r="G204" s="17">
        <f t="shared" si="8"/>
        <v>1.9300000000000015</v>
      </c>
      <c r="H204">
        <f t="shared" ca="1" si="9"/>
        <v>-0.36366697873815107</v>
      </c>
    </row>
    <row r="205" spans="1:8" x14ac:dyDescent="0.25">
      <c r="A205">
        <f t="shared" ref="A205:A268" si="10">A204+$B$9</f>
        <v>1.9400000000000015</v>
      </c>
      <c r="B205">
        <f>$D$2*COS(($E$2*Table2[[#This Row],[t]])-$L$2)</f>
        <v>-1.2633944295683626</v>
      </c>
      <c r="C205">
        <f>($D$3*EXP($E$3*Table2[[#This Row],[t]]))*COS(($F$3*Table2[[#This Row],[t]])-$L$3)</f>
        <v>-0.3716049611042912</v>
      </c>
      <c r="D205" t="e">
        <f>($F$4*EXP($D$4*Table2[[#This Row],[t]]))+($G$4*EXP($E$4*Table2[[#This Row],[t]]))</f>
        <v>#NUM!</v>
      </c>
      <c r="E205">
        <f>EXP($D$5*Table2[[#This Row],[t]])*($E$5+($F$5*Table2[[#This Row],[t]]))</f>
        <v>1.459469696698086</v>
      </c>
      <c r="G205" s="17">
        <f t="shared" ref="G205:G268" si="11">G204+$B$9</f>
        <v>1.9400000000000015</v>
      </c>
      <c r="H205">
        <f t="shared" ca="1" si="9"/>
        <v>-0.3716049611042912</v>
      </c>
    </row>
    <row r="206" spans="1:8" x14ac:dyDescent="0.25">
      <c r="A206">
        <f t="shared" si="10"/>
        <v>1.9500000000000015</v>
      </c>
      <c r="B206">
        <f>$D$2*COS(($E$2*Table2[[#This Row],[t]])-$L$2)</f>
        <v>-1.2863004523660111</v>
      </c>
      <c r="C206">
        <f>($D$3*EXP($E$3*Table2[[#This Row],[t]]))*COS(($F$3*Table2[[#This Row],[t]])-$L$3)</f>
        <v>-0.37924211844998751</v>
      </c>
      <c r="D206" t="e">
        <f>($F$4*EXP($D$4*Table2[[#This Row],[t]]))+($G$4*EXP($E$4*Table2[[#This Row],[t]]))</f>
        <v>#NUM!</v>
      </c>
      <c r="E206">
        <f>EXP($D$5*Table2[[#This Row],[t]])*($E$5+($F$5*Table2[[#This Row],[t]]))</f>
        <v>1.4616203700572332</v>
      </c>
      <c r="G206" s="17">
        <f t="shared" si="11"/>
        <v>1.9500000000000015</v>
      </c>
      <c r="H206">
        <f t="shared" ca="1" si="9"/>
        <v>-0.37924211844998751</v>
      </c>
    </row>
    <row r="207" spans="1:8" x14ac:dyDescent="0.25">
      <c r="A207">
        <f t="shared" si="10"/>
        <v>1.9600000000000015</v>
      </c>
      <c r="B207">
        <f>$D$2*COS(($E$2*Table2[[#This Row],[t]])-$L$2)</f>
        <v>-1.308434733480482</v>
      </c>
      <c r="C207">
        <f>($D$3*EXP($E$3*Table2[[#This Row],[t]]))*COS(($F$3*Table2[[#This Row],[t]])-$L$3)</f>
        <v>-0.38657688480305824</v>
      </c>
      <c r="D207" t="e">
        <f>($F$4*EXP($D$4*Table2[[#This Row],[t]]))+($G$4*EXP($E$4*Table2[[#This Row],[t]]))</f>
        <v>#NUM!</v>
      </c>
      <c r="E207">
        <f>EXP($D$5*Table2[[#This Row],[t]])*($E$5+($F$5*Table2[[#This Row],[t]]))</f>
        <v>1.4637132855204584</v>
      </c>
      <c r="G207" s="17">
        <f t="shared" si="11"/>
        <v>1.9600000000000015</v>
      </c>
      <c r="H207">
        <f t="shared" ca="1" si="9"/>
        <v>-0.38657688480305824</v>
      </c>
    </row>
    <row r="208" spans="1:8" x14ac:dyDescent="0.25">
      <c r="A208">
        <f t="shared" si="10"/>
        <v>1.9700000000000015</v>
      </c>
      <c r="B208">
        <f>$D$2*COS(($E$2*Table2[[#This Row],[t]])-$L$2)</f>
        <v>-1.3297839930071222</v>
      </c>
      <c r="C208">
        <f>($D$3*EXP($E$3*Table2[[#This Row],[t]]))*COS(($F$3*Table2[[#This Row],[t]])-$L$3)</f>
        <v>-0.39360789029441612</v>
      </c>
      <c r="D208" t="e">
        <f>($F$4*EXP($D$4*Table2[[#This Row],[t]]))+($G$4*EXP($E$4*Table2[[#This Row],[t]]))</f>
        <v>#NUM!</v>
      </c>
      <c r="E208">
        <f>EXP($D$5*Table2[[#This Row],[t]])*($E$5+($F$5*Table2[[#This Row],[t]]))</f>
        <v>1.4657489657263947</v>
      </c>
      <c r="G208" s="17">
        <f t="shared" si="11"/>
        <v>1.9700000000000015</v>
      </c>
      <c r="H208">
        <f t="shared" ca="1" si="9"/>
        <v>-0.39360789029441612</v>
      </c>
    </row>
    <row r="209" spans="1:8" x14ac:dyDescent="0.25">
      <c r="A209">
        <f t="shared" si="10"/>
        <v>1.9800000000000015</v>
      </c>
      <c r="B209">
        <f>$D$2*COS(($E$2*Table2[[#This Row],[t]])-$L$2)</f>
        <v>-1.3503354220306796</v>
      </c>
      <c r="C209">
        <f>($D$3*EXP($E$3*Table2[[#This Row],[t]]))*COS(($F$3*Table2[[#This Row],[t]])-$L$3)</f>
        <v>-0.40033396002459792</v>
      </c>
      <c r="D209" t="e">
        <f>($F$4*EXP($D$4*Table2[[#This Row],[t]]))+($G$4*EXP($E$4*Table2[[#This Row],[t]]))</f>
        <v>#NUM!</v>
      </c>
      <c r="E209">
        <f>EXP($D$5*Table2[[#This Row],[t]])*($E$5+($F$5*Table2[[#This Row],[t]]))</f>
        <v>1.4677279295370806</v>
      </c>
      <c r="G209" s="17">
        <f t="shared" si="11"/>
        <v>1.9800000000000015</v>
      </c>
      <c r="H209">
        <f t="shared" ca="1" si="9"/>
        <v>-0.40033396002459792</v>
      </c>
    </row>
    <row r="210" spans="1:8" x14ac:dyDescent="0.25">
      <c r="A210">
        <f t="shared" si="10"/>
        <v>1.9900000000000015</v>
      </c>
      <c r="B210">
        <f>$D$2*COS(($E$2*Table2[[#This Row],[t]])-$L$2)</f>
        <v>-1.3700766903102717</v>
      </c>
      <c r="C210">
        <f>($D$3*EXP($E$3*Table2[[#This Row],[t]]))*COS(($F$3*Table2[[#This Row],[t]])-$L$3)</f>
        <v>-0.40675411282517332</v>
      </c>
      <c r="D210" t="e">
        <f>($F$4*EXP($D$4*Table2[[#This Row],[t]]))+($G$4*EXP($E$4*Table2[[#This Row],[t]]))</f>
        <v>#NUM!</v>
      </c>
      <c r="E210">
        <f>EXP($D$5*Table2[[#This Row],[t]])*($E$5+($F$5*Table2[[#This Row],[t]]))</f>
        <v>1.4696506920626349</v>
      </c>
      <c r="G210" s="17">
        <f t="shared" si="11"/>
        <v>1.9900000000000015</v>
      </c>
      <c r="H210">
        <f t="shared" ca="1" si="9"/>
        <v>-0.40675411282517332</v>
      </c>
    </row>
    <row r="211" spans="1:8" x14ac:dyDescent="0.25">
      <c r="A211">
        <f t="shared" si="10"/>
        <v>2.0000000000000013</v>
      </c>
      <c r="B211">
        <f>$D$2*COS(($E$2*Table2[[#This Row],[t]])-$L$2)</f>
        <v>-1.3889959536771554</v>
      </c>
      <c r="C211">
        <f>($D$3*EXP($E$3*Table2[[#This Row],[t]]))*COS(($F$3*Table2[[#This Row],[t]])-$L$3)</f>
        <v>-0.41286755991682778</v>
      </c>
      <c r="D211" t="e">
        <f>($F$4*EXP($D$4*Table2[[#This Row],[t]]))+($G$4*EXP($E$4*Table2[[#This Row],[t]]))</f>
        <v>#NUM!</v>
      </c>
      <c r="E211">
        <f>EXP($D$5*Table2[[#This Row],[t]])*($E$5+($F$5*Table2[[#This Row],[t]]))</f>
        <v>1.4715177646857696</v>
      </c>
      <c r="G211" s="17">
        <f t="shared" si="11"/>
        <v>2.0000000000000013</v>
      </c>
      <c r="H211">
        <f t="shared" ca="1" si="9"/>
        <v>-0.41286755991682778</v>
      </c>
    </row>
    <row r="212" spans="1:8" x14ac:dyDescent="0.25">
      <c r="A212">
        <f t="shared" si="10"/>
        <v>2.0100000000000011</v>
      </c>
      <c r="B212">
        <f>$D$2*COS(($E$2*Table2[[#This Row],[t]])-$L$2)</f>
        <v>-1.4070818611408782</v>
      </c>
      <c r="C212">
        <f>($D$3*EXP($E$3*Table2[[#This Row],[t]]))*COS(($F$3*Table2[[#This Row],[t]])-$L$3)</f>
        <v>-0.41867370346594557</v>
      </c>
      <c r="D212" t="e">
        <f>($F$4*EXP($D$4*Table2[[#This Row],[t]]))+($G$4*EXP($E$4*Table2[[#This Row],[t]]))</f>
        <v>#NUM!</v>
      </c>
      <c r="E212">
        <f>EXP($D$5*Table2[[#This Row],[t]])*($E$5+($F$5*Table2[[#This Row],[t]]))</f>
        <v>1.4733296550861621</v>
      </c>
      <c r="G212" s="17">
        <f t="shared" si="11"/>
        <v>2.0100000000000011</v>
      </c>
      <c r="H212">
        <f t="shared" ca="1" si="9"/>
        <v>-0.41867370346594557</v>
      </c>
    </row>
    <row r="213" spans="1:8" x14ac:dyDescent="0.25">
      <c r="A213">
        <f t="shared" si="10"/>
        <v>2.0200000000000009</v>
      </c>
      <c r="B213">
        <f>$D$2*COS(($E$2*Table2[[#This Row],[t]])-$L$2)</f>
        <v>-1.4243235616995273</v>
      </c>
      <c r="C213">
        <f>($D$3*EXP($E$3*Table2[[#This Row],[t]]))*COS(($F$3*Table2[[#This Row],[t]])-$L$3)</f>
        <v>-0.42417213504156098</v>
      </c>
      <c r="D213" t="e">
        <f>($F$4*EXP($D$4*Table2[[#This Row],[t]]))+($G$4*EXP($E$4*Table2[[#This Row],[t]]))</f>
        <v>#NUM!</v>
      </c>
      <c r="E213">
        <f>EXP($D$5*Table2[[#This Row],[t]])*($E$5+($F$5*Table2[[#This Row],[t]]))</f>
        <v>1.4750868672646698</v>
      </c>
      <c r="G213" s="17">
        <f t="shared" si="11"/>
        <v>2.0200000000000009</v>
      </c>
      <c r="H213">
        <f t="shared" ca="1" si="9"/>
        <v>-0.42417213504156098</v>
      </c>
    </row>
    <row r="214" spans="1:8" x14ac:dyDescent="0.25">
      <c r="A214">
        <f t="shared" si="10"/>
        <v>2.0300000000000007</v>
      </c>
      <c r="B214">
        <f>$D$2*COS(($E$2*Table2[[#This Row],[t]])-$L$2)</f>
        <v>-1.4407107108500099</v>
      </c>
      <c r="C214">
        <f>($D$3*EXP($E$3*Table2[[#This Row],[t]]))*COS(($F$3*Table2[[#This Row],[t]])-$L$3)</f>
        <v>-0.42936263397459773</v>
      </c>
      <c r="D214" t="e">
        <f>($F$4*EXP($D$4*Table2[[#This Row],[t]]))+($G$4*EXP($E$4*Table2[[#This Row],[t]]))</f>
        <v>#NUM!</v>
      </c>
      <c r="E214">
        <f>EXP($D$5*Table2[[#This Row],[t]])*($E$5+($F$5*Table2[[#This Row],[t]]))</f>
        <v>1.4767899015673984</v>
      </c>
      <c r="G214" s="17">
        <f t="shared" si="11"/>
        <v>2.0300000000000007</v>
      </c>
      <c r="H214">
        <f t="shared" ca="1" si="9"/>
        <v>-0.42936263397459773</v>
      </c>
    </row>
    <row r="215" spans="1:8" x14ac:dyDescent="0.25">
      <c r="A215">
        <f t="shared" si="10"/>
        <v>2.0400000000000005</v>
      </c>
      <c r="B215">
        <f>$D$2*COS(($E$2*Table2[[#This Row],[t]])-$L$2)</f>
        <v>-1.4562334767944394</v>
      </c>
      <c r="C215">
        <f>($D$3*EXP($E$3*Table2[[#This Row],[t]]))*COS(($F$3*Table2[[#This Row],[t]])-$L$3)</f>
        <v>-0.43424516562134025</v>
      </c>
      <c r="D215" t="e">
        <f>($F$4*EXP($D$4*Table2[[#This Row],[t]]))+($G$4*EXP($E$4*Table2[[#This Row],[t]]))</f>
        <v>#NUM!</v>
      </c>
      <c r="E215">
        <f>EXP($D$5*Table2[[#This Row],[t]])*($E$5+($F$5*Table2[[#This Row],[t]]))</f>
        <v>1.478439254709621</v>
      </c>
      <c r="G215" s="17">
        <f t="shared" si="11"/>
        <v>2.0400000000000005</v>
      </c>
      <c r="H215">
        <f t="shared" ca="1" si="9"/>
        <v>-0.43424516562134025</v>
      </c>
    </row>
    <row r="216" spans="1:8" x14ac:dyDescent="0.25">
      <c r="A216">
        <f t="shared" si="10"/>
        <v>2.0500000000000003</v>
      </c>
      <c r="B216">
        <f>$D$2*COS(($E$2*Table2[[#This Row],[t]])-$L$2)</f>
        <v>-1.4708825463389228</v>
      </c>
      <c r="C216">
        <f>($D$3*EXP($E$3*Table2[[#This Row],[t]]))*COS(($F$3*Table2[[#This Row],[t]])-$L$3)</f>
        <v>-0.43881987953313395</v>
      </c>
      <c r="D216" t="e">
        <f>($F$4*EXP($D$4*Table2[[#This Row],[t]]))+($G$4*EXP($E$4*Table2[[#This Row],[t]]))</f>
        <v>#NUM!</v>
      </c>
      <c r="E216">
        <f>EXP($D$5*Table2[[#This Row],[t]])*($E$5+($F$5*Table2[[#This Row],[t]]))</f>
        <v>1.4800354197995504</v>
      </c>
      <c r="G216" s="17">
        <f t="shared" si="11"/>
        <v>2.0500000000000003</v>
      </c>
      <c r="H216">
        <f t="shared" ca="1" si="9"/>
        <v>-0.43881987953313395</v>
      </c>
    </row>
    <row r="217" spans="1:8" x14ac:dyDescent="0.25">
      <c r="A217">
        <f t="shared" si="10"/>
        <v>2.06</v>
      </c>
      <c r="B217">
        <f>$D$2*COS(($E$2*Table2[[#This Row],[t]])-$L$2)</f>
        <v>-1.4846491304811966</v>
      </c>
      <c r="C217">
        <f>($D$3*EXP($E$3*Table2[[#This Row],[t]]))*COS(($F$3*Table2[[#This Row],[t]])-$L$3)</f>
        <v>-0.44308710753433223</v>
      </c>
      <c r="D217" t="e">
        <f>($F$4*EXP($D$4*Table2[[#This Row],[t]]))+($G$4*EXP($E$4*Table2[[#This Row],[t]]))</f>
        <v>#NUM!</v>
      </c>
      <c r="E217">
        <f>EXP($D$5*Table2[[#This Row],[t]])*($E$5+($F$5*Table2[[#This Row],[t]]))</f>
        <v>1.4815788863619617</v>
      </c>
      <c r="G217" s="17">
        <f t="shared" si="11"/>
        <v>2.06</v>
      </c>
      <c r="H217">
        <f t="shared" ca="1" si="9"/>
        <v>-0.44308710753433223</v>
      </c>
    </row>
    <row r="218" spans="1:8" x14ac:dyDescent="0.25">
      <c r="A218">
        <f t="shared" si="10"/>
        <v>2.0699999999999998</v>
      </c>
      <c r="B218">
        <f>$D$2*COS(($E$2*Table2[[#This Row],[t]])-$L$2)</f>
        <v>-1.4975249696837649</v>
      </c>
      <c r="C218">
        <f>($D$3*EXP($E$3*Table2[[#This Row],[t]]))*COS(($F$3*Table2[[#This Row],[t]])-$L$3)</f>
        <v>-0.44704736171055881</v>
      </c>
      <c r="D218" t="e">
        <f>($F$4*EXP($D$4*Table2[[#This Row],[t]]))+($G$4*EXP($E$4*Table2[[#This Row],[t]]))</f>
        <v>#NUM!</v>
      </c>
      <c r="E218">
        <f>EXP($D$5*Table2[[#This Row],[t]])*($E$5+($F$5*Table2[[#This Row],[t]]))</f>
        <v>1.4830701403616724</v>
      </c>
      <c r="G218" s="17">
        <f t="shared" si="11"/>
        <v>2.0699999999999998</v>
      </c>
      <c r="H218">
        <f t="shared" ca="1" si="9"/>
        <v>-0.44704736171055881</v>
      </c>
    </row>
    <row r="219" spans="1:8" x14ac:dyDescent="0.25">
      <c r="A219">
        <f t="shared" si="10"/>
        <v>2.0799999999999996</v>
      </c>
      <c r="B219">
        <f>$D$2*COS(($E$2*Table2[[#This Row],[t]])-$L$2)</f>
        <v>-1.5095023388293733</v>
      </c>
      <c r="C219">
        <f>($D$3*EXP($E$3*Table2[[#This Row],[t]]))*COS(($F$3*Table2[[#This Row],[t]])-$L$3)</f>
        <v>-0.45070133230937315</v>
      </c>
      <c r="D219" t="e">
        <f>($F$4*EXP($D$4*Table2[[#This Row],[t]]))+($G$4*EXP($E$4*Table2[[#This Row],[t]]))</f>
        <v>#NUM!</v>
      </c>
      <c r="E219">
        <f>EXP($D$5*Table2[[#This Row],[t]])*($E$5+($F$5*Table2[[#This Row],[t]]))</f>
        <v>1.4845096642268767</v>
      </c>
      <c r="G219" s="17">
        <f t="shared" si="11"/>
        <v>2.0799999999999996</v>
      </c>
      <c r="H219">
        <f t="shared" ca="1" si="9"/>
        <v>-0.45070133230937315</v>
      </c>
    </row>
    <row r="220" spans="1:8" x14ac:dyDescent="0.25">
      <c r="A220">
        <f t="shared" si="10"/>
        <v>2.0899999999999994</v>
      </c>
      <c r="B220">
        <f>$D$2*COS(($E$2*Table2[[#This Row],[t]])-$L$2)</f>
        <v>-1.5205740518558488</v>
      </c>
      <c r="C220">
        <f>($D$3*EXP($E$3*Table2[[#This Row],[t]]))*COS(($F$3*Table2[[#This Row],[t]])-$L$3)</f>
        <v>-0.45404988555546472</v>
      </c>
      <c r="D220" t="e">
        <f>($F$4*EXP($D$4*Table2[[#This Row],[t]]))+($G$4*EXP($E$4*Table2[[#This Row],[t]]))</f>
        <v>#NUM!</v>
      </c>
      <c r="E220">
        <f>EXP($D$5*Table2[[#This Row],[t]])*($E$5+($F$5*Table2[[#This Row],[t]]))</f>
        <v>1.4858979368723326</v>
      </c>
      <c r="G220" s="17">
        <f t="shared" si="11"/>
        <v>2.0899999999999994</v>
      </c>
      <c r="H220">
        <f t="shared" ca="1" si="9"/>
        <v>-0.45404988555546472</v>
      </c>
    </row>
    <row r="221" spans="1:8" x14ac:dyDescent="0.25">
      <c r="A221">
        <f t="shared" si="10"/>
        <v>2.0999999999999992</v>
      </c>
      <c r="B221">
        <f>$D$2*COS(($E$2*Table2[[#This Row],[t]])-$L$2)</f>
        <v>-1.5307334660675203</v>
      </c>
      <c r="C221">
        <f>($D$3*EXP($E$3*Table2[[#This Row],[t]]))*COS(($F$3*Table2[[#This Row],[t]])-$L$3)</f>
        <v>-0.45709406138253289</v>
      </c>
      <c r="D221" t="e">
        <f>($F$4*EXP($D$4*Table2[[#This Row],[t]]))+($G$4*EXP($E$4*Table2[[#This Row],[t]]))</f>
        <v>#NUM!</v>
      </c>
      <c r="E221">
        <f>EXP($D$5*Table2[[#This Row],[t]])*($E$5+($F$5*Table2[[#This Row],[t]]))</f>
        <v>1.4872354337224103</v>
      </c>
      <c r="G221" s="17">
        <f t="shared" si="11"/>
        <v>2.0999999999999992</v>
      </c>
      <c r="H221">
        <f t="shared" ca="1" si="9"/>
        <v>-0.45709406138253289</v>
      </c>
    </row>
    <row r="222" spans="1:8" x14ac:dyDescent="0.25">
      <c r="A222">
        <f t="shared" si="10"/>
        <v>2.109999999999999</v>
      </c>
      <c r="B222">
        <f>$D$2*COS(($E$2*Table2[[#This Row],[t]])-$L$2)</f>
        <v>-1.5399744861206366</v>
      </c>
      <c r="C222">
        <f>($D$3*EXP($E$3*Table2[[#This Row],[t]]))*COS(($F$3*Table2[[#This Row],[t]])-$L$3)</f>
        <v>-0.45983507108403371</v>
      </c>
      <c r="D222" t="e">
        <f>($F$4*EXP($D$4*Table2[[#This Row],[t]]))+($G$4*EXP($E$4*Table2[[#This Row],[t]]))</f>
        <v>#NUM!</v>
      </c>
      <c r="E222">
        <f>EXP($D$5*Table2[[#This Row],[t]])*($E$5+($F$5*Table2[[#This Row],[t]]))</f>
        <v>1.4885226267339944</v>
      </c>
      <c r="G222" s="17">
        <f t="shared" si="11"/>
        <v>2.109999999999999</v>
      </c>
      <c r="H222">
        <f t="shared" ca="1" si="9"/>
        <v>-0.45983507108403371</v>
      </c>
    </row>
    <row r="223" spans="1:8" x14ac:dyDescent="0.25">
      <c r="A223">
        <f t="shared" si="10"/>
        <v>2.1199999999999988</v>
      </c>
      <c r="B223">
        <f>$D$2*COS(($E$2*Table2[[#This Row],[t]])-$L$2)</f>
        <v>-1.5482915676803912</v>
      </c>
      <c r="C223">
        <f>($D$3*EXP($E$3*Table2[[#This Row],[t]]))*COS(($F$3*Table2[[#This Row],[t]])-$L$3)</f>
        <v>-0.46227429488500321</v>
      </c>
      <c r="D223" t="e">
        <f>($F$4*EXP($D$4*Table2[[#This Row],[t]]))+($G$4*EXP($E$4*Table2[[#This Row],[t]]))</f>
        <v>#NUM!</v>
      </c>
      <c r="E223">
        <f>EXP($D$5*Table2[[#This Row],[t]])*($E$5+($F$5*Table2[[#This Row],[t]]))</f>
        <v>1.4897599844192471</v>
      </c>
      <c r="G223" s="17">
        <f t="shared" si="11"/>
        <v>2.1199999999999988</v>
      </c>
      <c r="H223">
        <f t="shared" ca="1" si="9"/>
        <v>-0.46227429488500321</v>
      </c>
    </row>
    <row r="224" spans="1:8" x14ac:dyDescent="0.25">
      <c r="A224">
        <f t="shared" si="10"/>
        <v>2.1299999999999986</v>
      </c>
      <c r="B224">
        <f>$D$2*COS(($E$2*Table2[[#This Row],[t]])-$L$2)</f>
        <v>-1.5556797207473556</v>
      </c>
      <c r="C224">
        <f>($D$3*EXP($E$3*Table2[[#This Row],[t]]))*COS(($F$3*Table2[[#This Row],[t]])-$L$3)</f>
        <v>-0.46441327943719396</v>
      </c>
      <c r="D224" t="e">
        <f>($F$4*EXP($D$4*Table2[[#This Row],[t]]))+($G$4*EXP($E$4*Table2[[#This Row],[t]]))</f>
        <v>#NUM!</v>
      </c>
      <c r="E224">
        <f>EXP($D$5*Table2[[#This Row],[t]])*($E$5+($F$5*Table2[[#This Row],[t]]))</f>
        <v>1.490947971868227</v>
      </c>
      <c r="G224" s="17">
        <f t="shared" si="11"/>
        <v>2.1299999999999986</v>
      </c>
      <c r="H224">
        <f t="shared" ca="1" si="9"/>
        <v>-0.46441327943719396</v>
      </c>
    </row>
    <row r="225" spans="1:8" x14ac:dyDescent="0.25">
      <c r="A225">
        <f t="shared" si="10"/>
        <v>2.1399999999999983</v>
      </c>
      <c r="B225">
        <f>$D$2*COS(($E$2*Table2[[#This Row],[t]])-$L$2)</f>
        <v>-1.56213451265133</v>
      </c>
      <c r="C225">
        <f>($D$3*EXP($E$3*Table2[[#This Row],[t]]))*COS(($F$3*Table2[[#This Row],[t]])-$L$3)</f>
        <v>-0.46625373523978048</v>
      </c>
      <c r="D225" t="e">
        <f>($F$4*EXP($D$4*Table2[[#This Row],[t]]))+($G$4*EXP($E$4*Table2[[#This Row],[t]]))</f>
        <v>#NUM!</v>
      </c>
      <c r="E225">
        <f>EXP($D$5*Table2[[#This Row],[t]])*($E$5+($F$5*Table2[[#This Row],[t]]))</f>
        <v>1.4920870507713739</v>
      </c>
      <c r="G225" s="17">
        <f t="shared" si="11"/>
        <v>2.1399999999999983</v>
      </c>
      <c r="H225">
        <f t="shared" ca="1" si="9"/>
        <v>-0.46625373523978048</v>
      </c>
    </row>
    <row r="226" spans="1:8" x14ac:dyDescent="0.25">
      <c r="A226">
        <f t="shared" si="10"/>
        <v>2.1499999999999981</v>
      </c>
      <c r="B226">
        <f>$D$2*COS(($E$2*Table2[[#This Row],[t]])-$L$2)</f>
        <v>-1.5676520707108115</v>
      </c>
      <c r="C226">
        <f>($D$3*EXP($E$3*Table2[[#This Row],[t]]))*COS(($F$3*Table2[[#This Row],[t]])-$L$3)</f>
        <v>-0.4677975339879164</v>
      </c>
      <c r="D226" t="e">
        <f>($F$4*EXP($D$4*Table2[[#This Row],[t]]))+($G$4*EXP($E$4*Table2[[#This Row],[t]]))</f>
        <v>#NUM!</v>
      </c>
      <c r="E226">
        <f>EXP($D$5*Table2[[#This Row],[t]])*($E$5+($F$5*Table2[[#This Row],[t]]))</f>
        <v>1.4931776794418472</v>
      </c>
      <c r="G226" s="17">
        <f t="shared" si="11"/>
        <v>2.1499999999999981</v>
      </c>
      <c r="H226">
        <f t="shared" ca="1" si="9"/>
        <v>-0.4677975339879164</v>
      </c>
    </row>
    <row r="227" spans="1:8" x14ac:dyDescent="0.25">
      <c r="A227">
        <f t="shared" si="10"/>
        <v>2.1599999999999979</v>
      </c>
      <c r="B227">
        <f>$D$2*COS(($E$2*Table2[[#This Row],[t]])-$L$2)</f>
        <v>-1.5722290845564884</v>
      </c>
      <c r="C227">
        <f>($D$3*EXP($E$3*Table2[[#This Row],[t]]))*COS(($F$3*Table2[[#This Row],[t]])-$L$3)</f>
        <v>-0.4690467058514432</v>
      </c>
      <c r="D227" t="e">
        <f>($F$4*EXP($D$4*Table2[[#This Row],[t]]))+($G$4*EXP($E$4*Table2[[#This Row],[t]]))</f>
        <v>#NUM!</v>
      </c>
      <c r="E227">
        <f>EXP($D$5*Table2[[#This Row],[t]])*($E$5+($F$5*Table2[[#This Row],[t]]))</f>
        <v>1.494220312837732</v>
      </c>
      <c r="G227" s="17">
        <f t="shared" si="11"/>
        <v>2.1599999999999979</v>
      </c>
      <c r="H227">
        <f t="shared" ca="1" si="9"/>
        <v>-0.4690467058514432</v>
      </c>
    </row>
    <row r="228" spans="1:8" x14ac:dyDescent="0.25">
      <c r="A228">
        <f t="shared" si="10"/>
        <v>2.1699999999999977</v>
      </c>
      <c r="B228">
        <f>$D$2*COS(($E$2*Table2[[#This Row],[t]])-$L$2)</f>
        <v>-1.5758628081173607</v>
      </c>
      <c r="C228">
        <f>($D$3*EXP($E$3*Table2[[#This Row],[t]]))*COS(($F$3*Table2[[#This Row],[t]])-$L$3)</f>
        <v>-0.47000343668606925</v>
      </c>
      <c r="D228" t="e">
        <f>($F$4*EXP($D$4*Table2[[#This Row],[t]]))+($G$4*EXP($E$4*Table2[[#This Row],[t]]))</f>
        <v>#NUM!</v>
      </c>
      <c r="E228">
        <f>EXP($D$5*Table2[[#This Row],[t]])*($E$5+($F$5*Table2[[#This Row],[t]]))</f>
        <v>1.4952154025841051</v>
      </c>
      <c r="G228" s="17">
        <f t="shared" si="11"/>
        <v>2.1699999999999977</v>
      </c>
      <c r="H228">
        <f t="shared" ca="1" si="9"/>
        <v>-0.47000343668606925</v>
      </c>
    </row>
    <row r="229" spans="1:8" x14ac:dyDescent="0.25">
      <c r="A229">
        <f t="shared" si="10"/>
        <v>2.1799999999999975</v>
      </c>
      <c r="B229">
        <f>$D$2*COS(($E$2*Table2[[#This Row],[t]])-$L$2)</f>
        <v>-1.5785510612683011</v>
      </c>
      <c r="C229">
        <f>($D$3*EXP($E$3*Table2[[#This Row],[t]]))*COS(($F$3*Table2[[#This Row],[t]])-$L$3)</f>
        <v>-0.47067006517935717</v>
      </c>
      <c r="D229" t="e">
        <f>($F$4*EXP($D$4*Table2[[#This Row],[t]]))+($G$4*EXP($E$4*Table2[[#This Row],[t]]))</f>
        <v>#NUM!</v>
      </c>
      <c r="E229">
        <f>EXP($D$5*Table2[[#This Row],[t]])*($E$5+($F$5*Table2[[#This Row],[t]]))</f>
        <v>1.4961633969949633</v>
      </c>
      <c r="G229" s="17">
        <f t="shared" si="11"/>
        <v>2.1799999999999975</v>
      </c>
      <c r="H229">
        <f t="shared" ca="1" si="9"/>
        <v>-0.47067006517935717</v>
      </c>
    </row>
    <row r="230" spans="1:8" x14ac:dyDescent="0.25">
      <c r="A230">
        <f t="shared" si="10"/>
        <v>2.1899999999999973</v>
      </c>
      <c r="B230">
        <f>$D$2*COS(($E$2*Table2[[#This Row],[t]])-$L$2)</f>
        <v>-1.5802922311380654</v>
      </c>
      <c r="C230">
        <f>($D$3*EXP($E$3*Table2[[#This Row],[t]]))*COS(($F$3*Table2[[#This Row],[t]])-$L$3)</f>
        <v>-0.47104907993387163</v>
      </c>
      <c r="D230" t="e">
        <f>($F$4*EXP($D$4*Table2[[#This Row],[t]]))+($G$4*EXP($E$4*Table2[[#This Row],[t]]))</f>
        <v>#NUM!</v>
      </c>
      <c r="E230">
        <f>EXP($D$5*Table2[[#This Row],[t]])*($E$5+($F$5*Table2[[#This Row],[t]]))</f>
        <v>1.4970647410950189</v>
      </c>
      <c r="G230" s="17">
        <f t="shared" si="11"/>
        <v>2.1899999999999973</v>
      </c>
      <c r="H230">
        <f t="shared" ca="1" si="9"/>
        <v>-0.47104907993387163</v>
      </c>
    </row>
    <row r="231" spans="1:8" x14ac:dyDescent="0.25">
      <c r="A231">
        <f t="shared" si="10"/>
        <v>2.1999999999999971</v>
      </c>
      <c r="B231">
        <f>$D$2*COS(($E$2*Table2[[#This Row],[t]])-$L$2)</f>
        <v>-1.5810852730769658</v>
      </c>
      <c r="C231">
        <f>($D$3*EXP($E$3*Table2[[#This Row],[t]]))*COS(($F$3*Table2[[#This Row],[t]])-$L$3)</f>
        <v>-0.47114311648985391</v>
      </c>
      <c r="D231" t="e">
        <f>($F$4*EXP($D$4*Table2[[#This Row],[t]]))+($G$4*EXP($E$4*Table2[[#This Row],[t]]))</f>
        <v>#NUM!</v>
      </c>
      <c r="E231">
        <f>EXP($D$5*Table2[[#This Row],[t]])*($E$5+($F$5*Table2[[#This Row],[t]]))</f>
        <v>1.497919876641358</v>
      </c>
      <c r="G231" s="17">
        <f t="shared" si="11"/>
        <v>2.1999999999999971</v>
      </c>
      <c r="H231">
        <f t="shared" ca="1" si="9"/>
        <v>-0.47114311648985391</v>
      </c>
    </row>
    <row r="232" spans="1:8" x14ac:dyDescent="0.25">
      <c r="A232">
        <f t="shared" si="10"/>
        <v>2.2099999999999969</v>
      </c>
      <c r="B232">
        <f>$D$2*COS(($E$2*Table2[[#This Row],[t]])-$L$2)</f>
        <v>-1.5809297112836294</v>
      </c>
      <c r="C232">
        <f>($D$3*EXP($E$3*Table2[[#This Row],[t]]))*COS(($F$3*Table2[[#This Row],[t]])-$L$3)</f>
        <v>-0.47095495428980233</v>
      </c>
      <c r="D232" t="e">
        <f>($F$4*EXP($D$4*Table2[[#This Row],[t]]))+($G$4*EXP($E$4*Table2[[#This Row],[t]]))</f>
        <v>#NUM!</v>
      </c>
      <c r="E232">
        <f>EXP($D$5*Table2[[#This Row],[t]])*($E$5+($F$5*Table2[[#This Row],[t]]))</f>
        <v>1.4987292421449638</v>
      </c>
      <c r="G232" s="17">
        <f t="shared" si="11"/>
        <v>2.2099999999999969</v>
      </c>
      <c r="H232">
        <f t="shared" ca="1" si="9"/>
        <v>-0.47095495428980233</v>
      </c>
    </row>
    <row r="233" spans="1:8" x14ac:dyDescent="0.25">
      <c r="A233">
        <f t="shared" si="10"/>
        <v>2.2199999999999966</v>
      </c>
      <c r="B233">
        <f>$D$2*COS(($E$2*Table2[[#This Row],[t]])-$L$2)</f>
        <v>-1.5798256390904657</v>
      </c>
      <c r="C233">
        <f>($D$3*EXP($E$3*Table2[[#This Row],[t]]))*COS(($F$3*Table2[[#This Row],[t]])-$L$3)</f>
        <v>-0.4704875135873488</v>
      </c>
      <c r="D233" t="e">
        <f>($F$4*EXP($D$4*Table2[[#This Row],[t]]))+($G$4*EXP($E$4*Table2[[#This Row],[t]]))</f>
        <v>#NUM!</v>
      </c>
      <c r="E233">
        <f>EXP($D$5*Table2[[#This Row],[t]])*($E$5+($F$5*Table2[[#This Row],[t]]))</f>
        <v>1.49949327289211</v>
      </c>
      <c r="G233" s="17">
        <f t="shared" si="11"/>
        <v>2.2199999999999966</v>
      </c>
      <c r="H233">
        <f t="shared" ca="1" si="9"/>
        <v>-0.4704875135873488</v>
      </c>
    </row>
    <row r="234" spans="1:8" x14ac:dyDescent="0.25">
      <c r="A234">
        <f t="shared" si="10"/>
        <v>2.2299999999999964</v>
      </c>
      <c r="B234">
        <f>$D$2*COS(($E$2*Table2[[#This Row],[t]])-$L$2)</f>
        <v>-1.577773718907669</v>
      </c>
      <c r="C234">
        <f>($D$3*EXP($E$3*Table2[[#This Row],[t]]))*COS(($F$3*Table2[[#This Row],[t]])-$L$3)</f>
        <v>-0.46974385230283172</v>
      </c>
      <c r="D234" t="e">
        <f>($F$4*EXP($D$4*Table2[[#This Row],[t]]))+($G$4*EXP($E$4*Table2[[#This Row],[t]]))</f>
        <v>#NUM!</v>
      </c>
      <c r="E234">
        <f>EXP($D$5*Table2[[#This Row],[t]])*($E$5+($F$5*Table2[[#This Row],[t]]))</f>
        <v>1.5002124009656175</v>
      </c>
      <c r="G234" s="17">
        <f t="shared" si="11"/>
        <v>2.2299999999999964</v>
      </c>
      <c r="H234">
        <f t="shared" ca="1" si="9"/>
        <v>-0.46974385230283172</v>
      </c>
    </row>
    <row r="235" spans="1:8" x14ac:dyDescent="0.25">
      <c r="A235">
        <f t="shared" si="10"/>
        <v>2.2399999999999962</v>
      </c>
      <c r="B235">
        <f>$D$2*COS(($E$2*Table2[[#This Row],[t]])-$L$2)</f>
        <v>-1.5747751818257927</v>
      </c>
      <c r="C235">
        <f>($D$3*EXP($E$3*Table2[[#This Row],[t]]))*COS(($F$3*Table2[[#This Row],[t]])-$L$3)</f>
        <v>-0.46872716282797111</v>
      </c>
      <c r="D235" t="e">
        <f>($F$4*EXP($D$4*Table2[[#This Row],[t]]))+($G$4*EXP($E$4*Table2[[#This Row],[t]]))</f>
        <v>#NUM!</v>
      </c>
      <c r="E235">
        <f>EXP($D$5*Table2[[#This Row],[t]])*($E$5+($F$5*Table2[[#This Row],[t]]))</f>
        <v>1.5008870552659814</v>
      </c>
      <c r="G235" s="17">
        <f t="shared" si="11"/>
        <v>2.2399999999999962</v>
      </c>
      <c r="H235">
        <f t="shared" ca="1" si="9"/>
        <v>-0.46872716282797111</v>
      </c>
    </row>
    <row r="236" spans="1:8" x14ac:dyDescent="0.25">
      <c r="A236">
        <f t="shared" si="10"/>
        <v>2.249999999999996</v>
      </c>
      <c r="B236">
        <f>$D$2*COS(($E$2*Table2[[#This Row],[t]])-$L$2)</f>
        <v>-1.5708318268771315</v>
      </c>
      <c r="C236">
        <f>($D$3*EXP($E$3*Table2[[#This Row],[t]]))*COS(($F$3*Table2[[#This Row],[t]])-$L$3)</f>
        <v>-0.46744076878206231</v>
      </c>
      <c r="D236" t="e">
        <f>($F$4*EXP($D$4*Table2[[#This Row],[t]]))+($G$4*EXP($E$4*Table2[[#This Row],[t]]))</f>
        <v>#NUM!</v>
      </c>
      <c r="E236">
        <f>EXP($D$5*Table2[[#This Row],[t]])*($E$5+($F$5*Table2[[#This Row],[t]]))</f>
        <v>1.5015176615323675</v>
      </c>
      <c r="G236" s="17">
        <f t="shared" si="11"/>
        <v>2.249999999999996</v>
      </c>
      <c r="H236">
        <f t="shared" ca="1" si="9"/>
        <v>-0.46744076878206231</v>
      </c>
    </row>
    <row r="237" spans="1:8" x14ac:dyDescent="0.25">
      <c r="A237">
        <f t="shared" si="10"/>
        <v>2.2599999999999958</v>
      </c>
      <c r="B237">
        <f>$D$2*COS(($E$2*Table2[[#This Row],[t]])-$L$2)</f>
        <v>-1.5659460199563564</v>
      </c>
      <c r="C237">
        <f>($D$3*EXP($E$3*Table2[[#This Row],[t]]))*COS(($F$3*Table2[[#This Row],[t]])-$L$3)</f>
        <v>-0.46588812172210409</v>
      </c>
      <c r="D237" t="e">
        <f>($F$4*EXP($D$4*Table2[[#This Row],[t]]))+($G$4*EXP($E$4*Table2[[#This Row],[t]]))</f>
        <v>#NUM!</v>
      </c>
      <c r="E237">
        <f>EXP($D$5*Table2[[#This Row],[t]])*($E$5+($F$5*Table2[[#This Row],[t]]))</f>
        <v>1.5021046423634761</v>
      </c>
      <c r="G237" s="17">
        <f t="shared" si="11"/>
        <v>2.2599999999999958</v>
      </c>
      <c r="H237">
        <f t="shared" ca="1" si="9"/>
        <v>-0.46588812172210409</v>
      </c>
    </row>
    <row r="238" spans="1:8" x14ac:dyDescent="0.25">
      <c r="A238">
        <f t="shared" si="10"/>
        <v>2.2699999999999956</v>
      </c>
      <c r="B238">
        <f>$D$2*COS(($E$2*Table2[[#This Row],[t]])-$L$2)</f>
        <v>-1.5601206924010489</v>
      </c>
      <c r="C238">
        <f>($D$3*EXP($E$3*Table2[[#This Row],[t]]))*COS(($F$3*Table2[[#This Row],[t]])-$L$3)</f>
        <v>-0.46407279780928756</v>
      </c>
      <c r="D238" t="e">
        <f>($F$4*EXP($D$4*Table2[[#This Row],[t]]))+($G$4*EXP($E$4*Table2[[#This Row],[t]]))</f>
        <v>#NUM!</v>
      </c>
      <c r="E238">
        <f>EXP($D$5*Table2[[#This Row],[t]])*($E$5+($F$5*Table2[[#This Row],[t]]))</f>
        <v>1.5026484172382795</v>
      </c>
      <c r="G238" s="17">
        <f t="shared" si="11"/>
        <v>2.2699999999999956</v>
      </c>
      <c r="H238">
        <f t="shared" ca="1" si="9"/>
        <v>-0.46407279780928756</v>
      </c>
    </row>
    <row r="239" spans="1:8" x14ac:dyDescent="0.25">
      <c r="A239">
        <f t="shared" si="10"/>
        <v>2.2799999999999954</v>
      </c>
      <c r="B239">
        <f>$D$2*COS(($E$2*Table2[[#This Row],[t]])-$L$2)</f>
        <v>-1.5533593392329852</v>
      </c>
      <c r="C239">
        <f>($D$3*EXP($E$3*Table2[[#This Row],[t]]))*COS(($F$3*Table2[[#This Row],[t]])-$L$3)</f>
        <v>-0.46199849443426549</v>
      </c>
      <c r="D239" t="e">
        <f>($F$4*EXP($D$4*Table2[[#This Row],[t]]))+($G$4*EXP($E$4*Table2[[#This Row],[t]]))</f>
        <v>#NUM!</v>
      </c>
      <c r="E239">
        <f>EXP($D$5*Table2[[#This Row],[t]])*($E$5+($F$5*Table2[[#This Row],[t]]))</f>
        <v>1.5031494025366281</v>
      </c>
      <c r="G239" s="17">
        <f t="shared" si="11"/>
        <v>2.2799999999999954</v>
      </c>
      <c r="H239">
        <f t="shared" ca="1" si="9"/>
        <v>-0.46199849443426549</v>
      </c>
    </row>
    <row r="240" spans="1:8" x14ac:dyDescent="0.25">
      <c r="A240">
        <f t="shared" si="10"/>
        <v>2.2899999999999952</v>
      </c>
      <c r="B240">
        <f>$D$2*COS(($E$2*Table2[[#This Row],[t]])-$L$2)</f>
        <v>-1.54566601706123</v>
      </c>
      <c r="C240">
        <f>($D$3*EXP($E$3*Table2[[#This Row],[t]]))*COS(($F$3*Table2[[#This Row],[t]])-$L$3)</f>
        <v>-0.45966902680363098</v>
      </c>
      <c r="D240" t="e">
        <f>($F$4*EXP($D$4*Table2[[#This Row],[t]]))+($G$4*EXP($E$4*Table2[[#This Row],[t]]))</f>
        <v>#NUM!</v>
      </c>
      <c r="E240">
        <f>EXP($D$5*Table2[[#This Row],[t]])*($E$5+($F$5*Table2[[#This Row],[t]]))</f>
        <v>1.5036080115597301</v>
      </c>
      <c r="G240" s="17">
        <f t="shared" si="11"/>
        <v>2.2899999999999952</v>
      </c>
      <c r="H240">
        <f t="shared" ca="1" si="9"/>
        <v>-0.45966902680363098</v>
      </c>
    </row>
    <row r="241" spans="1:8" x14ac:dyDescent="0.25">
      <c r="A241">
        <f t="shared" si="10"/>
        <v>2.2999999999999949</v>
      </c>
      <c r="B241">
        <f>$D$2*COS(($E$2*Table2[[#This Row],[t]])-$L$2)</f>
        <v>-1.5370453416482912</v>
      </c>
      <c r="C241">
        <f>($D$3*EXP($E$3*Table2[[#This Row],[t]]))*COS(($F$3*Table2[[#This Row],[t]])-$L$3)</f>
        <v>-0.45708832449002634</v>
      </c>
      <c r="D241" t="e">
        <f>($F$4*EXP($D$4*Table2[[#This Row],[t]]))+($G$4*EXP($E$4*Table2[[#This Row],[t]]))</f>
        <v>#NUM!</v>
      </c>
      <c r="E241">
        <f>EXP($D$5*Table2[[#This Row],[t]])*($E$5+($F$5*Table2[[#This Row],[t]]))</f>
        <v>1.5040246545505025</v>
      </c>
      <c r="G241" s="17">
        <f t="shared" si="11"/>
        <v>2.2999999999999949</v>
      </c>
      <c r="H241">
        <f t="shared" ca="1" si="9"/>
        <v>-0.45708832449002634</v>
      </c>
    </row>
    <row r="242" spans="1:8" x14ac:dyDescent="0.25">
      <c r="A242">
        <f t="shared" si="10"/>
        <v>2.3099999999999947</v>
      </c>
      <c r="B242">
        <f>$D$2*COS(($E$2*Table2[[#This Row],[t]])-$L$2)</f>
        <v>-1.5275024851408012</v>
      </c>
      <c r="C242">
        <f>($D$3*EXP($E$3*Table2[[#This Row],[t]]))*COS(($F$3*Table2[[#This Row],[t]])-$L$3)</f>
        <v>-0.45426042794830546</v>
      </c>
      <c r="D242" t="e">
        <f>($F$4*EXP($D$4*Table2[[#This Row],[t]]))+($G$4*EXP($E$4*Table2[[#This Row],[t]]))</f>
        <v>#NUM!</v>
      </c>
      <c r="E242">
        <f>EXP($D$5*Table2[[#This Row],[t]])*($E$5+($F$5*Table2[[#This Row],[t]]))</f>
        <v>1.5043997387137984</v>
      </c>
      <c r="G242" s="17">
        <f t="shared" si="11"/>
        <v>2.3099999999999947</v>
      </c>
      <c r="H242">
        <f t="shared" ca="1" si="9"/>
        <v>-0.45426042794830546</v>
      </c>
    </row>
    <row r="243" spans="1:8" x14ac:dyDescent="0.25">
      <c r="A243">
        <f t="shared" si="10"/>
        <v>2.3199999999999945</v>
      </c>
      <c r="B243">
        <f>$D$2*COS(($E$2*Table2[[#This Row],[t]])-$L$2)</f>
        <v>-1.5170431729663851</v>
      </c>
      <c r="C243">
        <f>($D$3*EXP($E$3*Table2[[#This Row],[t]]))*COS(($F$3*Table2[[#This Row],[t]])-$L$3)</f>
        <v>-0.45118948500016581</v>
      </c>
      <c r="D243" t="e">
        <f>($F$4*EXP($D$4*Table2[[#This Row],[t]]))+($G$4*EXP($E$4*Table2[[#This Row],[t]]))</f>
        <v>#NUM!</v>
      </c>
      <c r="E243">
        <f>EXP($D$5*Table2[[#This Row],[t]])*($E$5+($F$5*Table2[[#This Row],[t]]))</f>
        <v>1.5047336682365053</v>
      </c>
      <c r="G243" s="17">
        <f t="shared" si="11"/>
        <v>2.3199999999999945</v>
      </c>
      <c r="H243">
        <f t="shared" ca="1" si="9"/>
        <v>-0.45118948500016581</v>
      </c>
    </row>
    <row r="244" spans="1:8" x14ac:dyDescent="0.25">
      <c r="A244">
        <f t="shared" si="10"/>
        <v>2.3299999999999943</v>
      </c>
      <c r="B244">
        <f>$D$2*COS(($E$2*Table2[[#This Row],[t]])-$L$2)</f>
        <v>-1.5056736803985746</v>
      </c>
      <c r="C244">
        <f>($D$3*EXP($E$3*Table2[[#This Row],[t]]))*COS(($F$3*Table2[[#This Row],[t]])-$L$3)</f>
        <v>-0.44787974728966362</v>
      </c>
      <c r="D244" t="e">
        <f>($F$4*EXP($D$4*Table2[[#This Row],[t]]))+($G$4*EXP($E$4*Table2[[#This Row],[t]]))</f>
        <v>#NUM!</v>
      </c>
      <c r="E244">
        <f>EXP($D$5*Table2[[#This Row],[t]])*($E$5+($F$5*Table2[[#This Row],[t]]))</f>
        <v>1.5050268443075203</v>
      </c>
      <c r="G244" s="17">
        <f t="shared" si="11"/>
        <v>2.3299999999999943</v>
      </c>
      <c r="H244">
        <f t="shared" ca="1" si="9"/>
        <v>-0.44787974728966362</v>
      </c>
    </row>
    <row r="245" spans="1:8" x14ac:dyDescent="0.25">
      <c r="A245">
        <f t="shared" si="10"/>
        <v>2.3399999999999941</v>
      </c>
      <c r="B245">
        <f>$D$2*COS(($E$2*Table2[[#This Row],[t]])-$L$2)</f>
        <v>-1.4934008287918314</v>
      </c>
      <c r="C245">
        <f>($D$3*EXP($E$3*Table2[[#This Row],[t]]))*COS(($F$3*Table2[[#This Row],[t]])-$L$3)</f>
        <v>-0.44433556671201696</v>
      </c>
      <c r="D245" t="e">
        <f>($F$4*EXP($D$4*Table2[[#This Row],[t]]))+($G$4*EXP($E$4*Table2[[#This Row],[t]]))</f>
        <v>#NUM!</v>
      </c>
      <c r="E245">
        <f>EXP($D$5*Table2[[#This Row],[t]])*($E$5+($F$5*Table2[[#This Row],[t]]))</f>
        <v>1.5052796651376021</v>
      </c>
      <c r="G245" s="17">
        <f t="shared" si="11"/>
        <v>2.3399999999999941</v>
      </c>
      <c r="H245">
        <f t="shared" ca="1" si="9"/>
        <v>-0.44433556671201696</v>
      </c>
    </row>
    <row r="246" spans="1:8" x14ac:dyDescent="0.25">
      <c r="A246">
        <f t="shared" si="10"/>
        <v>2.3499999999999939</v>
      </c>
      <c r="B246">
        <f>$D$2*COS(($E$2*Table2[[#This Row],[t]])-$L$2)</f>
        <v>-1.4802319814889422</v>
      </c>
      <c r="C246">
        <f>($D$3*EXP($E$3*Table2[[#This Row],[t]]))*COS(($F$3*Table2[[#This Row],[t]])-$L$3)</f>
        <v>-0.44056139181809523</v>
      </c>
      <c r="D246" t="e">
        <f>($F$4*EXP($D$4*Table2[[#This Row],[t]]))+($G$4*EXP($E$4*Table2[[#This Row],[t]]))</f>
        <v>#NUM!</v>
      </c>
      <c r="E246">
        <f>EXP($D$5*Table2[[#This Row],[t]])*($E$5+($F$5*Table2[[#This Row],[t]]))</f>
        <v>1.5054925259790968</v>
      </c>
      <c r="G246" s="17">
        <f t="shared" si="11"/>
        <v>2.3499999999999939</v>
      </c>
      <c r="H246">
        <f t="shared" ca="1" si="9"/>
        <v>-0.44056139181809523</v>
      </c>
    </row>
    <row r="247" spans="1:8" x14ac:dyDescent="0.25">
      <c r="A247">
        <f t="shared" si="10"/>
        <v>2.3599999999999937</v>
      </c>
      <c r="B247">
        <f>$D$2*COS(($E$2*Table2[[#This Row],[t]])-$L$2)</f>
        <v>-1.4661750394032309</v>
      </c>
      <c r="C247">
        <f>($D$3*EXP($E$3*Table2[[#This Row],[t]]))*COS(($F$3*Table2[[#This Row],[t]])-$L$3)</f>
        <v>-0.43656176419698289</v>
      </c>
      <c r="D247" t="e">
        <f>($F$4*EXP($D$4*Table2[[#This Row],[t]]))+($G$4*EXP($E$4*Table2[[#This Row],[t]]))</f>
        <v>#NUM!</v>
      </c>
      <c r="E247">
        <f>EXP($D$5*Table2[[#This Row],[t]])*($E$5+($F$5*Table2[[#This Row],[t]]))</f>
        <v>1.505665819145543</v>
      </c>
      <c r="G247" s="17">
        <f t="shared" si="11"/>
        <v>2.3599999999999937</v>
      </c>
      <c r="H247">
        <f t="shared" ca="1" si="9"/>
        <v>-0.43656176419698289</v>
      </c>
    </row>
    <row r="248" spans="1:8" x14ac:dyDescent="0.25">
      <c r="A248">
        <f t="shared" si="10"/>
        <v>2.3699999999999934</v>
      </c>
      <c r="B248">
        <f>$D$2*COS(($E$2*Table2[[#This Row],[t]])-$L$2)</f>
        <v>-1.4512384362782491</v>
      </c>
      <c r="C248">
        <f>($D$3*EXP($E$3*Table2[[#This Row],[t]]))*COS(($F$3*Table2[[#This Row],[t]])-$L$3)</f>
        <v>-0.43234131483899502</v>
      </c>
      <c r="D248" t="e">
        <f>($F$4*EXP($D$4*Table2[[#This Row],[t]]))+($G$4*EXP($E$4*Table2[[#This Row],[t]]))</f>
        <v>#NUM!</v>
      </c>
      <c r="E248">
        <f>EXP($D$5*Table2[[#This Row],[t]])*($E$5+($F$5*Table2[[#This Row],[t]]))</f>
        <v>1.5057999340311554</v>
      </c>
      <c r="G248" s="17">
        <f t="shared" si="11"/>
        <v>2.3699999999999934</v>
      </c>
      <c r="H248">
        <f t="shared" ca="1" si="9"/>
        <v>-0.43234131483899502</v>
      </c>
    </row>
    <row r="249" spans="1:8" x14ac:dyDescent="0.25">
      <c r="A249">
        <f t="shared" si="10"/>
        <v>2.3799999999999932</v>
      </c>
      <c r="B249">
        <f>$D$2*COS(($E$2*Table2[[#This Row],[t]])-$L$2)</f>
        <v>-1.435431133627783</v>
      </c>
      <c r="C249">
        <f>($D$3*EXP($E$3*Table2[[#This Row],[t]]))*COS(($F$3*Table2[[#This Row],[t]])-$L$3)</f>
        <v>-0.4279047604815116</v>
      </c>
      <c r="D249" t="e">
        <f>($F$4*EXP($D$4*Table2[[#This Row],[t]]))+($G$4*EXP($E$4*Table2[[#This Row],[t]]))</f>
        <v>#NUM!</v>
      </c>
      <c r="E249">
        <f>EXP($D$5*Table2[[#This Row],[t]])*($E$5+($F$5*Table2[[#This Row],[t]]))</f>
        <v>1.5058952571301851</v>
      </c>
      <c r="G249" s="17">
        <f t="shared" si="11"/>
        <v>2.3799999999999932</v>
      </c>
      <c r="H249">
        <f t="shared" ca="1" si="9"/>
        <v>-0.4279047604815116</v>
      </c>
    </row>
    <row r="250" spans="1:8" x14ac:dyDescent="0.25">
      <c r="A250">
        <f t="shared" si="10"/>
        <v>2.389999999999993</v>
      </c>
      <c r="B250">
        <f>$D$2*COS(($E$2*Table2[[#This Row],[t]])-$L$2)</f>
        <v>-1.4187626153592128</v>
      </c>
      <c r="C250">
        <f>($D$3*EXP($E$3*Table2[[#This Row],[t]]))*COS(($F$3*Table2[[#This Row],[t]])-$L$3)</f>
        <v>-0.42325689993998095</v>
      </c>
      <c r="D250" t="e">
        <f>($F$4*EXP($D$4*Table2[[#This Row],[t]]))+($G$4*EXP($E$4*Table2[[#This Row],[t]]))</f>
        <v>#NUM!</v>
      </c>
      <c r="E250">
        <f>EXP($D$5*Table2[[#This Row],[t]])*($E$5+($F$5*Table2[[#This Row],[t]]))</f>
        <v>1.5059521720561608</v>
      </c>
      <c r="G250" s="17">
        <f t="shared" si="11"/>
        <v>2.389999999999993</v>
      </c>
      <c r="H250">
        <f t="shared" ca="1" si="9"/>
        <v>-0.42325689993998095</v>
      </c>
    </row>
    <row r="251" spans="1:8" x14ac:dyDescent="0.25">
      <c r="A251">
        <f t="shared" si="10"/>
        <v>2.3999999999999928</v>
      </c>
      <c r="B251">
        <f>$D$2*COS(($E$2*Table2[[#This Row],[t]])-$L$2)</f>
        <v>-1.4012428820834548</v>
      </c>
      <c r="C251">
        <f>($D$3*EXP($E$3*Table2[[#This Row],[t]]))*COS(($F$3*Table2[[#This Row],[t]])-$L$3)</f>
        <v>-0.41840261042643218</v>
      </c>
      <c r="D251" t="e">
        <f>($F$4*EXP($D$4*Table2[[#This Row],[t]]))+($G$4*EXP($E$4*Table2[[#This Row],[t]]))</f>
        <v>#NUM!</v>
      </c>
      <c r="E251">
        <f>EXP($D$5*Table2[[#This Row],[t]])*($E$5+($F$5*Table2[[#This Row],[t]]))</f>
        <v>1.5059710595610105</v>
      </c>
      <c r="G251" s="17">
        <f t="shared" si="11"/>
        <v>2.3999999999999928</v>
      </c>
      <c r="H251">
        <f t="shared" ca="1" si="9"/>
        <v>-0.41840261042643218</v>
      </c>
    </row>
    <row r="252" spans="1:8" x14ac:dyDescent="0.25">
      <c r="A252">
        <f t="shared" si="10"/>
        <v>2.4099999999999926</v>
      </c>
      <c r="B252">
        <f>$D$2*COS(($E$2*Table2[[#This Row],[t]])-$L$2)</f>
        <v>-1.382882445114892</v>
      </c>
      <c r="C252">
        <f>($D$3*EXP($E$3*Table2[[#This Row],[t]]))*COS(($F$3*Table2[[#This Row],[t]])-$L$3)</f>
        <v>-0.41334684385781734</v>
      </c>
      <c r="D252" t="e">
        <f>($F$4*EXP($D$4*Table2[[#This Row],[t]]))+($G$4*EXP($E$4*Table2[[#This Row],[t]]))</f>
        <v>#NUM!</v>
      </c>
      <c r="E252">
        <f>EXP($D$5*Table2[[#This Row],[t]])*($E$5+($F$5*Table2[[#This Row],[t]]))</f>
        <v>1.5059522975540629</v>
      </c>
      <c r="G252" s="17">
        <f t="shared" si="11"/>
        <v>2.4099999999999926</v>
      </c>
      <c r="H252">
        <f t="shared" ca="1" si="9"/>
        <v>-0.41334684385781734</v>
      </c>
    </row>
    <row r="253" spans="1:8" x14ac:dyDescent="0.25">
      <c r="A253">
        <f t="shared" si="10"/>
        <v>2.4199999999999924</v>
      </c>
      <c r="B253">
        <f>$D$2*COS(($E$2*Table2[[#This Row],[t]])-$L$2)</f>
        <v>-1.363692320164904</v>
      </c>
      <c r="C253">
        <f>($D$3*EXP($E$3*Table2[[#This Row],[t]]))*COS(($F$3*Table2[[#This Row],[t]])-$L$3)</f>
        <v>-0.4080946231564892</v>
      </c>
      <c r="D253" t="e">
        <f>($F$4*EXP($D$4*Table2[[#This Row],[t]]))+($G$4*EXP($E$4*Table2[[#This Row],[t]]))</f>
        <v>#NUM!</v>
      </c>
      <c r="E253">
        <f>EXP($D$5*Table2[[#This Row],[t]])*($E$5+($F$5*Table2[[#This Row],[t]]))</f>
        <v>1.5058962611209312</v>
      </c>
      <c r="G253" s="17">
        <f t="shared" si="11"/>
        <v>2.4199999999999924</v>
      </c>
      <c r="H253">
        <f t="shared" ca="1" si="9"/>
        <v>-0.4080946231564892</v>
      </c>
    </row>
    <row r="254" spans="1:8" x14ac:dyDescent="0.25">
      <c r="A254">
        <f t="shared" si="10"/>
        <v>2.4299999999999922</v>
      </c>
      <c r="B254">
        <f>$D$2*COS(($E$2*Table2[[#This Row],[t]])-$L$2)</f>
        <v>-1.3436840207327685</v>
      </c>
      <c r="C254">
        <f>($D$3*EXP($E$3*Table2[[#This Row],[t]]))*COS(($F$3*Table2[[#This Row],[t]])-$L$3)</f>
        <v>-0.40265103854510093</v>
      </c>
      <c r="D254" t="e">
        <f>($F$4*EXP($D$4*Table2[[#This Row],[t]]))+($G$4*EXP($E$4*Table2[[#This Row],[t]]))</f>
        <v>#NUM!</v>
      </c>
      <c r="E254">
        <f>EXP($D$5*Table2[[#This Row],[t]])*($E$5+($F$5*Table2[[#This Row],[t]]))</f>
        <v>1.5058033225422802</v>
      </c>
      <c r="G254" s="17">
        <f t="shared" si="11"/>
        <v>2.4299999999999922</v>
      </c>
      <c r="H254">
        <f t="shared" ca="1" si="9"/>
        <v>-0.40265103854510093</v>
      </c>
    </row>
    <row r="255" spans="1:8" x14ac:dyDescent="0.25">
      <c r="A255">
        <f t="shared" si="10"/>
        <v>2.439999999999992</v>
      </c>
      <c r="B255">
        <f>$D$2*COS(($E$2*Table2[[#This Row],[t]])-$L$2)</f>
        <v>-1.3228695511979076</v>
      </c>
      <c r="C255">
        <f>($D$3*EXP($E$3*Table2[[#This Row],[t]]))*COS(($F$3*Table2[[#This Row],[t]])-$L$3)</f>
        <v>-0.39702124383819476</v>
      </c>
      <c r="D255" t="e">
        <f>($F$4*EXP($D$4*Table2[[#This Row],[t]]))+($G$4*EXP($E$4*Table2[[#This Row],[t]]))</f>
        <v>#NUM!</v>
      </c>
      <c r="E255">
        <f>EXP($D$5*Table2[[#This Row],[t]])*($E$5+($F$5*Table2[[#This Row],[t]]))</f>
        <v>1.5056738513124726</v>
      </c>
      <c r="G255" s="17">
        <f t="shared" si="11"/>
        <v>2.439999999999992</v>
      </c>
      <c r="H255">
        <f t="shared" ca="1" si="9"/>
        <v>-0.39702124383819476</v>
      </c>
    </row>
    <row r="256" spans="1:8" x14ac:dyDescent="0.25">
      <c r="A256">
        <f t="shared" si="10"/>
        <v>2.4499999999999917</v>
      </c>
      <c r="B256">
        <f>$D$2*COS(($E$2*Table2[[#This Row],[t]])-$L$2)</f>
        <v>-1.3012613996176212</v>
      </c>
      <c r="C256">
        <f>($D$3*EXP($E$3*Table2[[#This Row],[t]]))*COS(($F$3*Table2[[#This Row],[t]])-$L$3)</f>
        <v>-0.39121045273272748</v>
      </c>
      <c r="D256" t="e">
        <f>($F$4*EXP($D$4*Table2[[#This Row],[t]]))+($G$4*EXP($E$4*Table2[[#This Row],[t]]))</f>
        <v>#NUM!</v>
      </c>
      <c r="E256">
        <f>EXP($D$5*Table2[[#This Row],[t]])*($E$5+($F$5*Table2[[#This Row],[t]]))</f>
        <v>1.505508214158106</v>
      </c>
      <c r="G256" s="17">
        <f t="shared" si="11"/>
        <v>2.4499999999999917</v>
      </c>
      <c r="H256">
        <f t="shared" ca="1" si="9"/>
        <v>-0.39121045273272748</v>
      </c>
    </row>
    <row r="257" spans="1:8" x14ac:dyDescent="0.25">
      <c r="A257">
        <f t="shared" si="10"/>
        <v>2.4599999999999915</v>
      </c>
      <c r="B257">
        <f>$D$2*COS(($E$2*Table2[[#This Row],[t]])-$L$2)</f>
        <v>-1.2788725302346258</v>
      </c>
      <c r="C257">
        <f>($D$3*EXP($E$3*Table2[[#This Row],[t]]))*COS(($F$3*Table2[[#This Row],[t]])-$L$3)</f>
        <v>-0.38522393509975739</v>
      </c>
      <c r="D257" t="e">
        <f>($F$4*EXP($D$4*Table2[[#This Row],[t]]))+($G$4*EXP($E$4*Table2[[#This Row],[t]]))</f>
        <v>#NUM!</v>
      </c>
      <c r="E257">
        <f>EXP($D$5*Table2[[#This Row],[t]])*($E$5+($F$5*Table2[[#This Row],[t]]))</f>
        <v>1.5053067750564262</v>
      </c>
      <c r="G257" s="17">
        <f t="shared" si="11"/>
        <v>2.4599999999999915</v>
      </c>
      <c r="H257">
        <f t="shared" ca="1" si="9"/>
        <v>-0.38522393509975739</v>
      </c>
    </row>
    <row r="258" spans="1:8" x14ac:dyDescent="0.25">
      <c r="A258">
        <f t="shared" si="10"/>
        <v>2.4699999999999913</v>
      </c>
      <c r="B258">
        <f>$D$2*COS(($E$2*Table2[[#This Row],[t]])-$L$2)</f>
        <v>-1.2557163756988978</v>
      </c>
      <c r="C258">
        <f>($D$3*EXP($E$3*Table2[[#This Row],[t]]))*COS(($F$3*Table2[[#This Row],[t]])-$L$3)</f>
        <v>-0.37906701327949383</v>
      </c>
      <c r="D258" t="e">
        <f>($F$4*EXP($D$4*Table2[[#This Row],[t]]))+($G$4*EXP($E$4*Table2[[#This Row],[t]]))</f>
        <v>#NUM!</v>
      </c>
      <c r="E258">
        <f>EXP($D$5*Table2[[#This Row],[t]])*($E$5+($F$5*Table2[[#This Row],[t]]))</f>
        <v>1.5050698952536323</v>
      </c>
      <c r="G258" s="17">
        <f t="shared" si="11"/>
        <v>2.4699999999999913</v>
      </c>
      <c r="H258">
        <f t="shared" ca="1" si="9"/>
        <v>-0.37906701327949383</v>
      </c>
    </row>
    <row r="259" spans="1:8" x14ac:dyDescent="0.25">
      <c r="A259">
        <f t="shared" si="10"/>
        <v>2.4799999999999911</v>
      </c>
      <c r="B259">
        <f>$D$2*COS(($E$2*Table2[[#This Row],[t]])-$L$2)</f>
        <v>-1.2318068290084883</v>
      </c>
      <c r="C259">
        <f>($D$3*EXP($E$3*Table2[[#This Row],[t]]))*COS(($F$3*Table2[[#This Row],[t]])-$L$3)</f>
        <v>-0.37274505838188926</v>
      </c>
      <c r="D259" t="e">
        <f>($F$4*EXP($D$4*Table2[[#This Row],[t]]))+($G$4*EXP($E$4*Table2[[#This Row],[t]]))</f>
        <v>#NUM!</v>
      </c>
      <c r="E259">
        <f>EXP($D$5*Table2[[#This Row],[t]])*($E$5+($F$5*Table2[[#This Row],[t]]))</f>
        <v>1.5047979332830637</v>
      </c>
      <c r="G259" s="17">
        <f t="shared" si="11"/>
        <v>2.4799999999999911</v>
      </c>
      <c r="H259">
        <f t="shared" ca="1" si="9"/>
        <v>-0.37274505838188926</v>
      </c>
    </row>
    <row r="260" spans="1:8" x14ac:dyDescent="0.25">
      <c r="A260">
        <f t="shared" si="10"/>
        <v>2.4899999999999909</v>
      </c>
      <c r="B260">
        <f>$D$2*COS(($E$2*Table2[[#This Row],[t]])-$L$2)</f>
        <v>-1.2071582351741394</v>
      </c>
      <c r="C260">
        <f>($D$3*EXP($E$3*Table2[[#This Row],[t]]))*COS(($F$3*Table2[[#This Row],[t]])-$L$3)</f>
        <v>-0.36626348659492625</v>
      </c>
      <c r="D260" t="e">
        <f>($F$4*EXP($D$4*Table2[[#This Row],[t]]))+($G$4*EXP($E$4*Table2[[#This Row],[t]]))</f>
        <v>#NUM!</v>
      </c>
      <c r="E260">
        <f>EXP($D$5*Table2[[#This Row],[t]])*($E$5+($F$5*Table2[[#This Row],[t]]))</f>
        <v>1.5044912449832748</v>
      </c>
      <c r="G260" s="17">
        <f t="shared" si="11"/>
        <v>2.4899999999999909</v>
      </c>
      <c r="H260">
        <f t="shared" ca="1" si="9"/>
        <v>-0.36626348659492625</v>
      </c>
    </row>
    <row r="261" spans="1:8" x14ac:dyDescent="0.25">
      <c r="A261">
        <f t="shared" si="10"/>
        <v>2.4999999999999907</v>
      </c>
      <c r="B261">
        <f>$D$2*COS(($E$2*Table2[[#This Row],[t]])-$L$2)</f>
        <v>-1.1817853826127089</v>
      </c>
      <c r="C261">
        <f>($D$3*EXP($E$3*Table2[[#This Row],[t]]))*COS(($F$3*Table2[[#This Row],[t]])-$L$3)</f>
        <v>-0.35962775550272752</v>
      </c>
      <c r="D261" t="e">
        <f>($F$4*EXP($D$4*Table2[[#This Row],[t]]))+($G$4*EXP($E$4*Table2[[#This Row],[t]]))</f>
        <v>#NUM!</v>
      </c>
      <c r="E261">
        <f>EXP($D$5*Table2[[#This Row],[t]])*($E$5+($F$5*Table2[[#This Row],[t]]))</f>
        <v>1.5041501835159983</v>
      </c>
      <c r="G261" s="17">
        <f t="shared" si="11"/>
        <v>2.4999999999999907</v>
      </c>
      <c r="H261">
        <f t="shared" ca="1" si="9"/>
        <v>-0.35962775550272752</v>
      </c>
    </row>
    <row r="262" spans="1:8" x14ac:dyDescent="0.25">
      <c r="A262">
        <f t="shared" si="10"/>
        <v>2.5099999999999905</v>
      </c>
      <c r="B262">
        <f>$D$2*COS(($E$2*Table2[[#This Row],[t]])-$L$2)</f>
        <v>-1.155703494274563</v>
      </c>
      <c r="C262">
        <f>($D$3*EXP($E$3*Table2[[#This Row],[t]]))*COS(($F$3*Table2[[#This Row],[t]])-$L$3)</f>
        <v>-0.35284336041558728</v>
      </c>
      <c r="D262" t="e">
        <f>($F$4*EXP($D$4*Table2[[#This Row],[t]]))+($G$4*EXP($E$4*Table2[[#This Row],[t]]))</f>
        <v>#NUM!</v>
      </c>
      <c r="E262">
        <f>EXP($D$5*Table2[[#This Row],[t]])*($E$5+($F$5*Table2[[#This Row],[t]]))</f>
        <v>1.5037750993839929</v>
      </c>
      <c r="G262" s="17">
        <f t="shared" si="11"/>
        <v>2.5099999999999905</v>
      </c>
      <c r="H262">
        <f t="shared" ca="1" si="9"/>
        <v>-0.35284336041558728</v>
      </c>
    </row>
    <row r="263" spans="1:8" x14ac:dyDescent="0.25">
      <c r="A263">
        <f t="shared" si="10"/>
        <v>2.5199999999999902</v>
      </c>
      <c r="B263">
        <f>$D$2*COS(($E$2*Table2[[#This Row],[t]])-$L$2)</f>
        <v>-1.1289282185102651</v>
      </c>
      <c r="C263">
        <f>($D$3*EXP($E$3*Table2[[#This Row],[t]]))*COS(($F$3*Table2[[#This Row],[t]])-$L$3)</f>
        <v>-0.34591583071399928</v>
      </c>
      <c r="D263" t="e">
        <f>($F$4*EXP($D$4*Table2[[#This Row],[t]]))+($G$4*EXP($E$4*Table2[[#This Row],[t]]))</f>
        <v>#NUM!</v>
      </c>
      <c r="E263">
        <f>EXP($D$5*Table2[[#This Row],[t]])*($E$5+($F$5*Table2[[#This Row],[t]]))</f>
        <v>1.5033663404487836</v>
      </c>
      <c r="G263" s="17">
        <f t="shared" si="11"/>
        <v>2.5199999999999902</v>
      </c>
      <c r="H263">
        <f t="shared" ca="1" si="9"/>
        <v>-0.34591583071399928</v>
      </c>
    </row>
    <row r="264" spans="1:8" x14ac:dyDescent="0.25">
      <c r="A264">
        <f t="shared" si="10"/>
        <v>2.52999999999999</v>
      </c>
      <c r="B264">
        <f>$D$2*COS(($E$2*Table2[[#This Row],[t]])-$L$2)</f>
        <v>-1.101475619682029</v>
      </c>
      <c r="C264">
        <f>($D$3*EXP($E$3*Table2[[#This Row],[t]]))*COS(($F$3*Table2[[#This Row],[t]])-$L$3)</f>
        <v>-0.33885072620872209</v>
      </c>
      <c r="D264" t="e">
        <f>($F$4*EXP($D$4*Table2[[#This Row],[t]]))+($G$4*EXP($E$4*Table2[[#This Row],[t]]))</f>
        <v>#NUM!</v>
      </c>
      <c r="E264">
        <f>EXP($D$5*Table2[[#This Row],[t]])*($E$5+($F$5*Table2[[#This Row],[t]]))</f>
        <v>1.5029242519482873</v>
      </c>
      <c r="G264" s="17">
        <f t="shared" si="11"/>
        <v>2.52999999999999</v>
      </c>
      <c r="H264">
        <f t="shared" ca="1" si="9"/>
        <v>-0.33885072620872209</v>
      </c>
    </row>
    <row r="265" spans="1:8" x14ac:dyDescent="0.25">
      <c r="A265">
        <f t="shared" si="10"/>
        <v>2.5399999999999898</v>
      </c>
      <c r="B265">
        <f>$D$2*COS(($E$2*Table2[[#This Row],[t]])-$L$2)</f>
        <v>-1.0733621685255916</v>
      </c>
      <c r="C265">
        <f>($D$3*EXP($E$3*Table2[[#This Row],[t]]))*COS(($F$3*Table2[[#This Row],[t]])-$L$3)</f>
        <v>-0.33165363351889648</v>
      </c>
      <c r="D265" t="e">
        <f>($F$4*EXP($D$4*Table2[[#This Row],[t]]))+($G$4*EXP($E$4*Table2[[#This Row],[t]]))</f>
        <v>#NUM!</v>
      </c>
      <c r="E265">
        <f>EXP($D$5*Table2[[#This Row],[t]])*($E$5+($F$5*Table2[[#This Row],[t]]))</f>
        <v>1.5024491765143324</v>
      </c>
      <c r="G265" s="17">
        <f t="shared" si="11"/>
        <v>2.5399999999999898</v>
      </c>
      <c r="H265">
        <f t="shared" ca="1" si="9"/>
        <v>-0.33165363351889648</v>
      </c>
    </row>
    <row r="266" spans="1:8" x14ac:dyDescent="0.25">
      <c r="A266">
        <f t="shared" si="10"/>
        <v>2.5499999999999896</v>
      </c>
      <c r="B266">
        <f>$D$2*COS(($E$2*Table2[[#This Row],[t]])-$L$2)</f>
        <v>-1.0446047322682599</v>
      </c>
      <c r="C266">
        <f>($D$3*EXP($E$3*Table2[[#This Row],[t]]))*COS(($F$3*Table2[[#This Row],[t]])-$L$3)</f>
        <v>-0.32433016247019675</v>
      </c>
      <c r="D266" t="e">
        <f>($F$4*EXP($D$4*Table2[[#This Row],[t]]))+($G$4*EXP($E$4*Table2[[#This Row],[t]]))</f>
        <v>#NUM!</v>
      </c>
      <c r="E266">
        <f>EXP($D$5*Table2[[#This Row],[t]])*($E$5+($F$5*Table2[[#This Row],[t]]))</f>
        <v>1.5019414541900651</v>
      </c>
      <c r="G266" s="17">
        <f t="shared" si="11"/>
        <v>2.5499999999999896</v>
      </c>
      <c r="H266">
        <f t="shared" ca="1" si="9"/>
        <v>-0.32433016247019675</v>
      </c>
    </row>
    <row r="267" spans="1:8" x14ac:dyDescent="0.25">
      <c r="A267">
        <f t="shared" si="10"/>
        <v>2.5599999999999894</v>
      </c>
      <c r="B267">
        <f>$D$2*COS(($E$2*Table2[[#This Row],[t]])-$L$2)</f>
        <v>-1.0152205645090824</v>
      </c>
      <c r="C267">
        <f>($D$3*EXP($E$3*Table2[[#This Row],[t]]))*COS(($F$3*Table2[[#This Row],[t]])-$L$3)</f>
        <v>-0.31688594251496782</v>
      </c>
      <c r="D267" t="e">
        <f>($F$4*EXP($D$4*Table2[[#This Row],[t]]))+($G$4*EXP($E$4*Table2[[#This Row],[t]]))</f>
        <v>#NUM!</v>
      </c>
      <c r="E267">
        <f>EXP($D$5*Table2[[#This Row],[t]])*($E$5+($F$5*Table2[[#This Row],[t]]))</f>
        <v>1.5014014224472487</v>
      </c>
      <c r="G267" s="17">
        <f t="shared" si="11"/>
        <v>2.5599999999999894</v>
      </c>
      <c r="H267">
        <f t="shared" ref="H267:H330" ca="1" si="12">INDIRECT("Table2[@["&amp;Motion&amp;"]]")</f>
        <v>-0.31688594251496782</v>
      </c>
    </row>
    <row r="268" spans="1:8" x14ac:dyDescent="0.25">
      <c r="A268">
        <f t="shared" si="10"/>
        <v>2.5699999999999892</v>
      </c>
      <c r="B268">
        <f>$D$2*COS(($E$2*Table2[[#This Row],[t]])-$L$2)</f>
        <v>-0.9852272948672075</v>
      </c>
      <c r="C268">
        <f>($D$3*EXP($E$3*Table2[[#This Row],[t]]))*COS(($F$3*Table2[[#This Row],[t]])-$L$3)</f>
        <v>-0.30932661917626514</v>
      </c>
      <c r="D268" t="e">
        <f>($F$4*EXP($D$4*Table2[[#This Row],[t]]))+($G$4*EXP($E$4*Table2[[#This Row],[t]]))</f>
        <v>#NUM!</v>
      </c>
      <c r="E268">
        <f>EXP($D$5*Table2[[#This Row],[t]])*($E$5+($F$5*Table2[[#This Row],[t]]))</f>
        <v>1.5008294162034563</v>
      </c>
      <c r="G268" s="17">
        <f t="shared" si="11"/>
        <v>2.5699999999999892</v>
      </c>
      <c r="H268">
        <f t="shared" ca="1" si="12"/>
        <v>-0.30932661917626514</v>
      </c>
    </row>
    <row r="269" spans="1:8" x14ac:dyDescent="0.25">
      <c r="A269">
        <f t="shared" ref="A269:A332" si="13">A268+$B$9</f>
        <v>2.579999999999989</v>
      </c>
      <c r="B269">
        <f>$D$2*COS(($E$2*Table2[[#This Row],[t]])-$L$2)</f>
        <v>-0.95464291840463966</v>
      </c>
      <c r="C269">
        <f>($D$3*EXP($E$3*Table2[[#This Row],[t]]))*COS(($F$3*Table2[[#This Row],[t]])-$L$3)</f>
        <v>-0.30165785051768346</v>
      </c>
      <c r="D269" t="e">
        <f>($F$4*EXP($D$4*Table2[[#This Row],[t]]))+($G$4*EXP($E$4*Table2[[#This Row],[t]]))</f>
        <v>#NUM!</v>
      </c>
      <c r="E269">
        <f>EXP($D$5*Table2[[#This Row],[t]])*($E$5+($F$5*Table2[[#This Row],[t]]))</f>
        <v>1.5002257678391508</v>
      </c>
      <c r="G269" s="17">
        <f t="shared" ref="G269:G332" si="14">G268+$B$9</f>
        <v>2.579999999999989</v>
      </c>
      <c r="H269">
        <f t="shared" ca="1" si="12"/>
        <v>-0.30165785051768346</v>
      </c>
    </row>
    <row r="270" spans="1:8" x14ac:dyDescent="0.25">
      <c r="A270">
        <f t="shared" si="13"/>
        <v>2.5899999999999888</v>
      </c>
      <c r="B270">
        <f>$D$2*COS(($E$2*Table2[[#This Row],[t]])-$L$2)</f>
        <v>-0.92348578482974519</v>
      </c>
      <c r="C270">
        <f>($D$3*EXP($E$3*Table2[[#This Row],[t]]))*COS(($F$3*Table2[[#This Row],[t]])-$L$3)</f>
        <v>-0.29388530364082488</v>
      </c>
      <c r="D270" t="e">
        <f>($F$4*EXP($D$4*Table2[[#This Row],[t]]))+($G$4*EXP($E$4*Table2[[#This Row],[t]]))</f>
        <v>#NUM!</v>
      </c>
      <c r="E270">
        <f>EXP($D$5*Table2[[#This Row],[t]])*($E$5+($F$5*Table2[[#This Row],[t]]))</f>
        <v>1.4995908072146651</v>
      </c>
      <c r="G270" s="17">
        <f t="shared" si="14"/>
        <v>2.5899999999999888</v>
      </c>
      <c r="H270">
        <f t="shared" ca="1" si="12"/>
        <v>-0.29388530364082488</v>
      </c>
    </row>
    <row r="271" spans="1:8" x14ac:dyDescent="0.25">
      <c r="A271">
        <f t="shared" si="13"/>
        <v>2.5999999999999885</v>
      </c>
      <c r="B271">
        <f>$D$2*COS(($E$2*Table2[[#This Row],[t]])-$L$2)</f>
        <v>-0.89177458748797123</v>
      </c>
      <c r="C271">
        <f>($D$3*EXP($E$3*Table2[[#This Row],[t]]))*COS(($F$3*Table2[[#This Row],[t]])-$L$3)</f>
        <v>-0.28601465121222214</v>
      </c>
      <c r="D271" t="e">
        <f>($F$4*EXP($D$4*Table2[[#This Row],[t]]))+($G$4*EXP($E$4*Table2[[#This Row],[t]]))</f>
        <v>#NUM!</v>
      </c>
      <c r="E271">
        <f>EXP($D$5*Table2[[#This Row],[t]])*($E$5+($F$5*Table2[[#This Row],[t]]))</f>
        <v>1.4989248616870701</v>
      </c>
      <c r="G271" s="17">
        <f t="shared" si="14"/>
        <v>2.5999999999999885</v>
      </c>
      <c r="H271">
        <f t="shared" ca="1" si="12"/>
        <v>-0.28601465121222214</v>
      </c>
    </row>
    <row r="272" spans="1:8" x14ac:dyDescent="0.25">
      <c r="A272">
        <f t="shared" si="13"/>
        <v>2.6099999999999883</v>
      </c>
      <c r="B272">
        <f>$D$2*COS(($E$2*Table2[[#This Row],[t]])-$L$2)</f>
        <v>-0.85952835214640699</v>
      </c>
      <c r="C272">
        <f>($D$3*EXP($E$3*Table2[[#This Row],[t]]))*COS(($F$3*Table2[[#This Row],[t]])-$L$3)</f>
        <v>-0.27805156802149739</v>
      </c>
      <c r="D272" t="e">
        <f>($F$4*EXP($D$4*Table2[[#This Row],[t]]))+($G$4*EXP($E$4*Table2[[#This Row],[t]]))</f>
        <v>#NUM!</v>
      </c>
      <c r="E272">
        <f>EXP($D$5*Table2[[#This Row],[t]])*($E$5+($F$5*Table2[[#This Row],[t]]))</f>
        <v>1.4982282561269402</v>
      </c>
      <c r="G272" s="17">
        <f t="shared" si="14"/>
        <v>2.6099999999999883</v>
      </c>
      <c r="H272">
        <f t="shared" ca="1" si="12"/>
        <v>-0.27805156802149739</v>
      </c>
    </row>
    <row r="273" spans="1:8" x14ac:dyDescent="0.25">
      <c r="A273">
        <f t="shared" si="13"/>
        <v>2.6199999999999881</v>
      </c>
      <c r="B273">
        <f>$D$2*COS(($E$2*Table2[[#This Row],[t]])-$L$2)</f>
        <v>-0.82676642557888991</v>
      </c>
      <c r="C273">
        <f>($D$3*EXP($E$3*Table2[[#This Row],[t]]))*COS(($F$3*Table2[[#This Row],[t]])-$L$3)</f>
        <v>-0.27000172757250068</v>
      </c>
      <c r="D273" t="e">
        <f>($F$4*EXP($D$4*Table2[[#This Row],[t]]))+($G$4*EXP($E$4*Table2[[#This Row],[t]]))</f>
        <v>#NUM!</v>
      </c>
      <c r="E273">
        <f>EXP($D$5*Table2[[#This Row],[t]])*($E$5+($F$5*Table2[[#This Row],[t]]))</f>
        <v>1.4975013129350132</v>
      </c>
      <c r="G273" s="17">
        <f t="shared" si="14"/>
        <v>2.6199999999999881</v>
      </c>
      <c r="H273">
        <f t="shared" ca="1" si="12"/>
        <v>-0.27000172757250068</v>
      </c>
    </row>
    <row r="274" spans="1:8" x14ac:dyDescent="0.25">
      <c r="A274">
        <f t="shared" si="13"/>
        <v>2.6299999999999879</v>
      </c>
      <c r="B274">
        <f>$D$2*COS(($E$2*Table2[[#This Row],[t]])-$L$2)</f>
        <v>-0.79350846395852204</v>
      </c>
      <c r="C274">
        <f>($D$3*EXP($E$3*Table2[[#This Row],[t]]))*COS(($F$3*Table2[[#This Row],[t]])-$L$3)</f>
        <v>-0.26187079870913416</v>
      </c>
      <c r="D274" t="e">
        <f>($F$4*EXP($D$4*Table2[[#This Row],[t]]))+($G$4*EXP($E$4*Table2[[#This Row],[t]]))</f>
        <v>#NUM!</v>
      </c>
      <c r="E274">
        <f>EXP($D$5*Table2[[#This Row],[t]])*($E$5+($F$5*Table2[[#This Row],[t]]))</f>
        <v>1.4967443520587449</v>
      </c>
      <c r="G274" s="17">
        <f t="shared" si="14"/>
        <v>2.6299999999999879</v>
      </c>
      <c r="H274">
        <f t="shared" ca="1" si="12"/>
        <v>-0.26187079870913416</v>
      </c>
    </row>
    <row r="275" spans="1:8" x14ac:dyDescent="0.25">
      <c r="A275">
        <f t="shared" si="13"/>
        <v>2.6399999999999877</v>
      </c>
      <c r="B275">
        <f>$D$2*COS(($E$2*Table2[[#This Row],[t]])-$L$2)</f>
        <v>-0.75977442106455706</v>
      </c>
      <c r="C275">
        <f>($D$3*EXP($E$3*Table2[[#This Row],[t]]))*COS(($F$3*Table2[[#This Row],[t]])-$L$3)</f>
        <v>-0.25366444227753276</v>
      </c>
      <c r="D275" t="e">
        <f>($F$4*EXP($D$4*Table2[[#This Row],[t]]))+($G$4*EXP($E$4*Table2[[#This Row],[t]]))</f>
        <v>#NUM!</v>
      </c>
      <c r="E275">
        <f>EXP($D$5*Table2[[#This Row],[t]])*($E$5+($F$5*Table2[[#This Row],[t]]))</f>
        <v>1.4959576910087631</v>
      </c>
      <c r="G275" s="17">
        <f t="shared" si="14"/>
        <v>2.6399999999999877</v>
      </c>
      <c r="H275">
        <f t="shared" ca="1" si="12"/>
        <v>-0.25366444227753276</v>
      </c>
    </row>
    <row r="276" spans="1:8" x14ac:dyDescent="0.25">
      <c r="A276">
        <f t="shared" si="13"/>
        <v>2.6499999999999875</v>
      </c>
      <c r="B276">
        <f>$D$2*COS(($E$2*Table2[[#This Row],[t]])-$L$2)</f>
        <v>-0.72558453631073128</v>
      </c>
      <c r="C276">
        <f>($D$3*EXP($E$3*Table2[[#This Row],[t]]))*COS(($F$3*Table2[[#This Row],[t]])-$L$3)</f>
        <v>-0.24538830782623025</v>
      </c>
      <c r="D276" t="e">
        <f>($F$4*EXP($D$4*Table2[[#This Row],[t]]))+($G$4*EXP($E$4*Table2[[#This Row],[t]]))</f>
        <v>#NUM!</v>
      </c>
      <c r="E276">
        <f>EXP($D$5*Table2[[#This Row],[t]])*($E$5+($F$5*Table2[[#This Row],[t]]))</f>
        <v>1.4951416448752133</v>
      </c>
      <c r="G276" s="17">
        <f t="shared" si="14"/>
        <v>2.6499999999999875</v>
      </c>
      <c r="H276">
        <f t="shared" ca="1" si="12"/>
        <v>-0.24538830782623025</v>
      </c>
    </row>
    <row r="277" spans="1:8" x14ac:dyDescent="0.25">
      <c r="A277">
        <f t="shared" si="13"/>
        <v>2.6599999999999873</v>
      </c>
      <c r="B277">
        <f>$D$2*COS(($E$2*Table2[[#This Row],[t]])-$L$2)</f>
        <v>-0.6909593226022186</v>
      </c>
      <c r="C277">
        <f>($D$3*EXP($E$3*Table2[[#This Row],[t]]))*COS(($F$3*Table2[[#This Row],[t]])-$L$3)</f>
        <v>-0.23704803034590455</v>
      </c>
      <c r="D277" t="e">
        <f>($F$4*EXP($D$4*Table2[[#This Row],[t]]))+($G$4*EXP($E$4*Table2[[#This Row],[t]]))</f>
        <v>#NUM!</v>
      </c>
      <c r="E277">
        <f>EXP($D$5*Table2[[#This Row],[t]])*($E$5+($F$5*Table2[[#This Row],[t]]))</f>
        <v>1.4942965263440064</v>
      </c>
      <c r="G277" s="17">
        <f t="shared" si="14"/>
        <v>2.6599999999999873</v>
      </c>
      <c r="H277">
        <f t="shared" ca="1" si="12"/>
        <v>-0.23704803034590455</v>
      </c>
    </row>
    <row r="278" spans="1:8" x14ac:dyDescent="0.25">
      <c r="A278">
        <f t="shared" si="13"/>
        <v>2.6699999999999871</v>
      </c>
      <c r="B278">
        <f>$D$2*COS(($E$2*Table2[[#This Row],[t]])-$L$2)</f>
        <v>-0.65591955402850965</v>
      </c>
      <c r="C278">
        <f>($D$3*EXP($E$3*Table2[[#This Row],[t]]))*COS(($F$3*Table2[[#This Row],[t]])-$L$3)</f>
        <v>-0.22864922705025181</v>
      </c>
      <c r="D278" t="e">
        <f>($F$4*EXP($D$4*Table2[[#This Row],[t]]))+($G$4*EXP($E$4*Table2[[#This Row],[t]]))</f>
        <v>#NUM!</v>
      </c>
      <c r="E278">
        <f>EXP($D$5*Table2[[#This Row],[t]])*($E$5+($F$5*Table2[[#This Row],[t]]))</f>
        <v>1.493422645712964</v>
      </c>
      <c r="G278" s="17">
        <f t="shared" si="14"/>
        <v>2.6699999999999871</v>
      </c>
      <c r="H278">
        <f t="shared" ca="1" si="12"/>
        <v>-0.22864922705025181</v>
      </c>
    </row>
    <row r="279" spans="1:8" x14ac:dyDescent="0.25">
      <c r="A279">
        <f t="shared" si="13"/>
        <v>2.6799999999999868</v>
      </c>
      <c r="B279">
        <f>$D$2*COS(($E$2*Table2[[#This Row],[t]])-$L$2)</f>
        <v>-0.62048625339957675</v>
      </c>
      <c r="C279">
        <f>($D$3*EXP($E$3*Table2[[#This Row],[t]]))*COS(($F$3*Table2[[#This Row],[t]])-$L$3)</f>
        <v>-0.22019749419950863</v>
      </c>
      <c r="D279" t="e">
        <f>($F$4*EXP($D$4*Table2[[#This Row],[t]]))+($G$4*EXP($E$4*Table2[[#This Row],[t]]))</f>
        <v>#NUM!</v>
      </c>
      <c r="E279">
        <f>EXP($D$5*Table2[[#This Row],[t]])*($E$5+($F$5*Table2[[#This Row],[t]]))</f>
        <v>1.4925203109078593</v>
      </c>
      <c r="G279" s="17">
        <f t="shared" si="14"/>
        <v>2.6799999999999868</v>
      </c>
      <c r="H279">
        <f t="shared" ca="1" si="12"/>
        <v>-0.22019749419950863</v>
      </c>
    </row>
    <row r="280" spans="1:8" x14ac:dyDescent="0.25">
      <c r="A280">
        <f t="shared" si="13"/>
        <v>2.6899999999999866</v>
      </c>
      <c r="B280">
        <f>$D$2*COS(($E$2*Table2[[#This Row],[t]])-$L$2)</f>
        <v>-0.58468067963281944</v>
      </c>
      <c r="C280">
        <f>($D$3*EXP($E$3*Table2[[#This Row],[t]]))*COS(($F$3*Table2[[#This Row],[t]])-$L$3)</f>
        <v>-0.21169840396808187</v>
      </c>
      <c r="D280" t="e">
        <f>($F$4*EXP($D$4*Table2[[#This Row],[t]]))+($G$4*EXP($E$4*Table2[[#This Row],[t]]))</f>
        <v>#NUM!</v>
      </c>
      <c r="E280">
        <f>EXP($D$5*Table2[[#This Row],[t]])*($E$5+($F$5*Table2[[#This Row],[t]]))</f>
        <v>1.4915898274983619</v>
      </c>
      <c r="G280" s="17">
        <f t="shared" si="14"/>
        <v>2.6899999999999866</v>
      </c>
      <c r="H280">
        <f t="shared" ca="1" si="12"/>
        <v>-0.21169840396808187</v>
      </c>
    </row>
    <row r="281" spans="1:8" x14ac:dyDescent="0.25">
      <c r="A281">
        <f t="shared" si="13"/>
        <v>2.6999999999999864</v>
      </c>
      <c r="B281">
        <f>$D$2*COS(($E$2*Table2[[#This Row],[t]])-$L$2)</f>
        <v>-0.54852431499835208</v>
      </c>
      <c r="C281">
        <f>($D$3*EXP($E$3*Table2[[#This Row],[t]]))*COS(($F$3*Table2[[#This Row],[t]])-$L$3)</f>
        <v>-0.20315750135773408</v>
      </c>
      <c r="D281" t="e">
        <f>($F$4*EXP($D$4*Table2[[#This Row],[t]]))+($G$4*EXP($E$4*Table2[[#This Row],[t]]))</f>
        <v>#NUM!</v>
      </c>
      <c r="E281">
        <f>EXP($D$5*Table2[[#This Row],[t]])*($E$5+($F$5*Table2[[#This Row],[t]]))</f>
        <v>1.4906314987138776</v>
      </c>
      <c r="G281" s="17">
        <f t="shared" si="14"/>
        <v>2.6999999999999864</v>
      </c>
      <c r="H281">
        <f t="shared" ca="1" si="12"/>
        <v>-0.20315750135773408</v>
      </c>
    </row>
    <row r="282" spans="1:8" x14ac:dyDescent="0.25">
      <c r="A282">
        <f t="shared" si="13"/>
        <v>2.7099999999999862</v>
      </c>
      <c r="B282">
        <f>$D$2*COS(($E$2*Table2[[#This Row],[t]])-$L$2)</f>
        <v>-0.51203885223028733</v>
      </c>
      <c r="C282">
        <f>($D$3*EXP($E$3*Table2[[#This Row],[t]]))*COS(($F$3*Table2[[#This Row],[t]])-$L$3)</f>
        <v>-0.19458030115769548</v>
      </c>
      <c r="D282" t="e">
        <f>($F$4*EXP($D$4*Table2[[#This Row],[t]]))+($G$4*EXP($E$4*Table2[[#This Row],[t]]))</f>
        <v>#NUM!</v>
      </c>
      <c r="E282">
        <f>EXP($D$5*Table2[[#This Row],[t]])*($E$5+($F$5*Table2[[#This Row],[t]]))</f>
        <v>1.4896456254592947</v>
      </c>
      <c r="G282" s="17">
        <f t="shared" si="14"/>
        <v>2.7099999999999862</v>
      </c>
      <c r="H282">
        <f t="shared" ca="1" si="12"/>
        <v>-0.19458030115769548</v>
      </c>
    </row>
    <row r="283" spans="1:8" x14ac:dyDescent="0.25">
      <c r="A283">
        <f t="shared" si="13"/>
        <v>2.719999999999986</v>
      </c>
      <c r="B283">
        <f>$D$2*COS(($E$2*Table2[[#This Row],[t]])-$L$2)</f>
        <v>-0.47524618151174142</v>
      </c>
      <c r="C283">
        <f>($D$3*EXP($E$3*Table2[[#This Row],[t]]))*COS(($F$3*Table2[[#This Row],[t]])-$L$3)</f>
        <v>-0.18597228495306825</v>
      </c>
      <c r="D283" t="e">
        <f>($F$4*EXP($D$4*Table2[[#This Row],[t]]))+($G$4*EXP($E$4*Table2[[#This Row],[t]]))</f>
        <v>#NUM!</v>
      </c>
      <c r="E283">
        <f>EXP($D$5*Table2[[#This Row],[t]])*($E$5+($F$5*Table2[[#This Row],[t]]))</f>
        <v>1.4886325063306254</v>
      </c>
      <c r="G283" s="17">
        <f t="shared" si="14"/>
        <v>2.719999999999986</v>
      </c>
      <c r="H283">
        <f t="shared" ca="1" si="12"/>
        <v>-0.18597228495306825</v>
      </c>
    </row>
    <row r="284" spans="1:8" x14ac:dyDescent="0.25">
      <c r="A284">
        <f t="shared" si="13"/>
        <v>2.7299999999999858</v>
      </c>
      <c r="B284">
        <f>$D$2*COS(($E$2*Table2[[#This Row],[t]])-$L$2)</f>
        <v>-0.43816837734138886</v>
      </c>
      <c r="C284">
        <f>($D$3*EXP($E$3*Table2[[#This Row],[t]]))*COS(($F$3*Table2[[#This Row],[t]])-$L$3)</f>
        <v>-0.17733889818281179</v>
      </c>
      <c r="D284" t="e">
        <f>($F$4*EXP($D$4*Table2[[#This Row],[t]]))+($G$4*EXP($E$4*Table2[[#This Row],[t]]))</f>
        <v>#NUM!</v>
      </c>
      <c r="E284">
        <f>EXP($D$5*Table2[[#This Row],[t]])*($E$5+($F$5*Table2[[#This Row],[t]]))</f>
        <v>1.487592437630554</v>
      </c>
      <c r="G284" s="17">
        <f t="shared" si="14"/>
        <v>2.7299999999999858</v>
      </c>
      <c r="H284">
        <f t="shared" ca="1" si="12"/>
        <v>-0.17733889818281179</v>
      </c>
    </row>
    <row r="285" spans="1:8" x14ac:dyDescent="0.25">
      <c r="A285">
        <f t="shared" si="13"/>
        <v>2.7399999999999856</v>
      </c>
      <c r="B285">
        <f>$D$2*COS(($E$2*Table2[[#This Row],[t]])-$L$2)</f>
        <v>-0.40082768528941976</v>
      </c>
      <c r="C285">
        <f>($D$3*EXP($E$3*Table2[[#This Row],[t]]))*COS(($F$3*Table2[[#This Row],[t]])-$L$3)</f>
        <v>-0.16868554724858809</v>
      </c>
      <c r="D285" t="e">
        <f>($F$4*EXP($D$4*Table2[[#This Row],[t]]))+($G$4*EXP($E$4*Table2[[#This Row],[t]]))</f>
        <v>#NUM!</v>
      </c>
      <c r="E285">
        <f>EXP($D$5*Table2[[#This Row],[t]])*($E$5+($F$5*Table2[[#This Row],[t]]))</f>
        <v>1.4865257133838836</v>
      </c>
      <c r="G285" s="17">
        <f t="shared" si="14"/>
        <v>2.7399999999999856</v>
      </c>
      <c r="H285">
        <f t="shared" ca="1" si="12"/>
        <v>-0.16868554724858809</v>
      </c>
    </row>
    <row r="286" spans="1:8" x14ac:dyDescent="0.25">
      <c r="A286">
        <f t="shared" si="13"/>
        <v>2.7499999999999853</v>
      </c>
      <c r="B286">
        <f>$D$2*COS(($E$2*Table2[[#This Row],[t]])-$L$2)</f>
        <v>-0.36324650865086716</v>
      </c>
      <c r="C286">
        <f>($D$3*EXP($E$3*Table2[[#This Row],[t]]))*COS(($F$3*Table2[[#This Row],[t]])-$L$3)</f>
        <v>-0.16001759667567053</v>
      </c>
      <c r="D286" t="e">
        <f>($F$4*EXP($D$4*Table2[[#This Row],[t]]))+($G$4*EXP($E$4*Table2[[#This Row],[t]]))</f>
        <v>#NUM!</v>
      </c>
      <c r="E286">
        <f>EXP($D$5*Table2[[#This Row],[t]])*($E$5+($F$5*Table2[[#This Row],[t]]))</f>
        <v>1.4854326253528873</v>
      </c>
      <c r="G286" s="17">
        <f t="shared" si="14"/>
        <v>2.7499999999999853</v>
      </c>
      <c r="H286">
        <f t="shared" ca="1" si="12"/>
        <v>-0.16001759667567053</v>
      </c>
    </row>
    <row r="287" spans="1:8" x14ac:dyDescent="0.25">
      <c r="A287">
        <f t="shared" si="13"/>
        <v>2.7599999999999851</v>
      </c>
      <c r="B287">
        <f>$D$2*COS(($E$2*Table2[[#This Row],[t]])-$L$2)</f>
        <v>-0.32544739500430137</v>
      </c>
      <c r="C287">
        <f>($D$3*EXP($E$3*Table2[[#This Row],[t]]))*COS(($F$3*Table2[[#This Row],[t]])-$L$3)</f>
        <v>-0.15134036632711079</v>
      </c>
      <c r="D287" t="e">
        <f>($F$4*EXP($D$4*Table2[[#This Row],[t]]))+($G$4*EXP($E$4*Table2[[#This Row],[t]]))</f>
        <v>#NUM!</v>
      </c>
      <c r="E287">
        <f>EXP($D$5*Table2[[#This Row],[t]])*($E$5+($F$5*Table2[[#This Row],[t]]))</f>
        <v>1.4843134630525652</v>
      </c>
      <c r="G287" s="17">
        <f t="shared" si="14"/>
        <v>2.7599999999999851</v>
      </c>
      <c r="H287">
        <f t="shared" ca="1" si="12"/>
        <v>-0.15134036632711079</v>
      </c>
    </row>
    <row r="288" spans="1:8" x14ac:dyDescent="0.25">
      <c r="A288">
        <f t="shared" si="13"/>
        <v>2.7699999999999849</v>
      </c>
      <c r="B288">
        <f>$D$2*COS(($E$2*Table2[[#This Row],[t]])-$L$2)</f>
        <v>-0.28745302268395956</v>
      </c>
      <c r="C288">
        <f>($D$3*EXP($E$3*Table2[[#This Row],[t]]))*COS(($F$3*Table2[[#This Row],[t]])-$L$3)</f>
        <v>-0.14265912867227792</v>
      </c>
      <c r="D288" t="e">
        <f>($F$4*EXP($D$4*Table2[[#This Row],[t]]))+($G$4*EXP($E$4*Table2[[#This Row],[t]]))</f>
        <v>#NUM!</v>
      </c>
      <c r="E288">
        <f>EXP($D$5*Table2[[#This Row],[t]])*($E$5+($F$5*Table2[[#This Row],[t]]))</f>
        <v>1.4831685137658013</v>
      </c>
      <c r="G288" s="17">
        <f t="shared" si="14"/>
        <v>2.7699999999999849</v>
      </c>
      <c r="H288">
        <f t="shared" ca="1" si="12"/>
        <v>-0.14265912867227792</v>
      </c>
    </row>
    <row r="289" spans="1:8" x14ac:dyDescent="0.25">
      <c r="A289">
        <f t="shared" si="13"/>
        <v>2.7799999999999847</v>
      </c>
      <c r="B289">
        <f>$D$2*COS(($E$2*Table2[[#This Row],[t]])-$L$2)</f>
        <v>-0.24928618717342699</v>
      </c>
      <c r="C289">
        <f>($D$3*EXP($E$3*Table2[[#This Row],[t]]))*COS(($F$3*Table2[[#This Row],[t]])-$L$3)</f>
        <v>-0.13397910611087882</v>
      </c>
      <c r="D289" t="e">
        <f>($F$4*EXP($D$4*Table2[[#This Row],[t]]))+($G$4*EXP($E$4*Table2[[#This Row],[t]]))</f>
        <v>#NUM!</v>
      </c>
      <c r="E289">
        <f>EXP($D$5*Table2[[#This Row],[t]])*($E$5+($F$5*Table2[[#This Row],[t]]))</f>
        <v>1.4819980625584277</v>
      </c>
      <c r="G289" s="17">
        <f t="shared" si="14"/>
        <v>2.7799999999999847</v>
      </c>
      <c r="H289">
        <f t="shared" ca="1" si="12"/>
        <v>-0.13397910611087882</v>
      </c>
    </row>
    <row r="290" spans="1:8" x14ac:dyDescent="0.25">
      <c r="A290">
        <f t="shared" si="13"/>
        <v>2.7899999999999845</v>
      </c>
      <c r="B290">
        <f>$D$2*COS(($E$2*Table2[[#This Row],[t]])-$L$2)</f>
        <v>-0.21096978742902506</v>
      </c>
      <c r="C290">
        <f>($D$3*EXP($E$3*Table2[[#This Row],[t]]))*COS(($F$3*Table2[[#This Row],[t]])-$L$3)</f>
        <v>-0.12530546835348605</v>
      </c>
      <c r="D290" t="e">
        <f>($F$4*EXP($D$4*Table2[[#This Row],[t]]))+($G$4*EXP($E$4*Table2[[#This Row],[t]]))</f>
        <v>#NUM!</v>
      </c>
      <c r="E290">
        <f>EXP($D$5*Table2[[#This Row],[t]])*($E$5+($F$5*Table2[[#This Row],[t]]))</f>
        <v>1.4808023922941937</v>
      </c>
      <c r="G290" s="17">
        <f t="shared" si="14"/>
        <v>2.7899999999999845</v>
      </c>
      <c r="H290">
        <f t="shared" ca="1" si="12"/>
        <v>-0.12530546835348605</v>
      </c>
    </row>
    <row r="291" spans="1:8" x14ac:dyDescent="0.25">
      <c r="A291">
        <f t="shared" si="13"/>
        <v>2.7999999999999843</v>
      </c>
      <c r="B291">
        <f>$D$2*COS(($E$2*Table2[[#This Row],[t]])-$L$2)</f>
        <v>-0.17252681214113272</v>
      </c>
      <c r="C291">
        <f>($D$3*EXP($E$3*Table2[[#This Row],[t]]))*COS(($F$3*Table2[[#This Row],[t]])-$L$3)</f>
        <v>-0.11664332985959376</v>
      </c>
      <c r="D291" t="e">
        <f>($F$4*EXP($D$4*Table2[[#This Row],[t]]))+($G$4*EXP($E$4*Table2[[#This Row],[t]]))</f>
        <v>#NUM!</v>
      </c>
      <c r="E291">
        <f>EXP($D$5*Table2[[#This Row],[t]])*($E$5+($F$5*Table2[[#This Row],[t]]))</f>
        <v>1.4795817836496408</v>
      </c>
      <c r="G291" s="17">
        <f t="shared" si="14"/>
        <v>2.7999999999999843</v>
      </c>
      <c r="H291">
        <f t="shared" ca="1" si="12"/>
        <v>-0.11664332985959376</v>
      </c>
    </row>
    <row r="292" spans="1:8" x14ac:dyDescent="0.25">
      <c r="A292">
        <f t="shared" si="13"/>
        <v>2.8099999999999841</v>
      </c>
      <c r="B292">
        <f>$D$2*COS(($E$2*Table2[[#This Row],[t]])-$L$2)</f>
        <v>-0.13398032594165657</v>
      </c>
      <c r="C292">
        <f>($D$3*EXP($E$3*Table2[[#This Row],[t]]))*COS(($F$3*Table2[[#This Row],[t]])-$L$3)</f>
        <v>-0.10799774733413978</v>
      </c>
      <c r="D292" t="e">
        <f>($F$4*EXP($D$4*Table2[[#This Row],[t]]))+($G$4*EXP($E$4*Table2[[#This Row],[t]]))</f>
        <v>#NUM!</v>
      </c>
      <c r="E292">
        <f>EXP($D$5*Table2[[#This Row],[t]])*($E$5+($F$5*Table2[[#This Row],[t]]))</f>
        <v>1.4783365151288834</v>
      </c>
      <c r="G292" s="17">
        <f t="shared" si="14"/>
        <v>2.8099999999999841</v>
      </c>
      <c r="H292">
        <f t="shared" ca="1" si="12"/>
        <v>-0.10799774733413978</v>
      </c>
    </row>
    <row r="293" spans="1:8" x14ac:dyDescent="0.25">
      <c r="A293">
        <f t="shared" si="13"/>
        <v>2.8199999999999839</v>
      </c>
      <c r="B293">
        <f>$D$2*COS(($E$2*Table2[[#This Row],[t]])-$L$2)</f>
        <v>-9.5353455565944822E-2</v>
      </c>
      <c r="C293">
        <f>($D$3*EXP($E$3*Table2[[#This Row],[t]]))*COS(($F$3*Table2[[#This Row],[t]])-$L$3)</f>
        <v>-9.9373717283425325E-2</v>
      </c>
      <c r="D293" t="e">
        <f>($F$4*EXP($D$4*Table2[[#This Row],[t]]))+($G$4*EXP($E$4*Table2[[#This Row],[t]]))</f>
        <v>#NUM!</v>
      </c>
      <c r="E293">
        <f>EXP($D$5*Table2[[#This Row],[t]])*($E$5+($F$5*Table2[[#This Row],[t]]))</f>
        <v>1.4770668630782964</v>
      </c>
      <c r="G293" s="17">
        <f t="shared" si="14"/>
        <v>2.8199999999999839</v>
      </c>
      <c r="H293">
        <f t="shared" ca="1" si="12"/>
        <v>-9.9373717283425325E-2</v>
      </c>
    </row>
    <row r="294" spans="1:8" x14ac:dyDescent="0.25">
      <c r="A294">
        <f t="shared" si="13"/>
        <v>2.8299999999999836</v>
      </c>
      <c r="B294">
        <f>$D$2*COS(($E$2*Table2[[#This Row],[t]])-$L$2)</f>
        <v>-5.6669375977439949E-2</v>
      </c>
      <c r="C294">
        <f>($D$3*EXP($E$3*Table2[[#This Row],[t]]))*COS(($F$3*Table2[[#This Row],[t]])-$L$3)</f>
        <v>-9.0776173631282375E-2</v>
      </c>
      <c r="D294" t="e">
        <f>($F$4*EXP($D$4*Table2[[#This Row],[t]]))+($G$4*EXP($E$4*Table2[[#This Row],[t]]))</f>
        <v>#NUM!</v>
      </c>
      <c r="E294">
        <f>EXP($D$5*Table2[[#This Row],[t]])*($E$5+($F$5*Table2[[#This Row],[t]]))</f>
        <v>1.4757731017011126</v>
      </c>
      <c r="G294" s="17">
        <f t="shared" si="14"/>
        <v>2.8299999999999836</v>
      </c>
      <c r="H294">
        <f t="shared" ca="1" si="12"/>
        <v>-9.0776173631282375E-2</v>
      </c>
    </row>
    <row r="295" spans="1:8" x14ac:dyDescent="0.25">
      <c r="A295">
        <f t="shared" si="13"/>
        <v>2.8399999999999834</v>
      </c>
      <c r="B295">
        <f>$D$2*COS(($E$2*Table2[[#This Row],[t]])-$L$2)</f>
        <v>-1.7951296463397305E-2</v>
      </c>
      <c r="C295">
        <f>($D$3*EXP($E$3*Table2[[#This Row],[t]]))*COS(($F$3*Table2[[#This Row],[t]])-$L$3)</f>
        <v>-8.2209985396327082E-2</v>
      </c>
      <c r="D295" t="e">
        <f>($F$4*EXP($D$4*Table2[[#This Row],[t]]))+($G$4*EXP($E$4*Table2[[#This Row],[t]]))</f>
        <v>#NUM!</v>
      </c>
      <c r="E295">
        <f>EXP($D$5*Table2[[#This Row],[t]])*($E$5+($F$5*Table2[[#This Row],[t]]))</f>
        <v>1.4744555030719246</v>
      </c>
      <c r="G295" s="17">
        <f t="shared" si="14"/>
        <v>2.8399999999999834</v>
      </c>
      <c r="H295">
        <f t="shared" ca="1" si="12"/>
        <v>-8.2209985396327082E-2</v>
      </c>
    </row>
    <row r="296" spans="1:8" x14ac:dyDescent="0.25">
      <c r="A296">
        <f t="shared" si="13"/>
        <v>2.8499999999999832</v>
      </c>
      <c r="B296">
        <f>$D$2*COS(($E$2*Table2[[#This Row],[t]])-$L$2)</f>
        <v>2.0777553289996656E-2</v>
      </c>
      <c r="C296">
        <f>($D$3*EXP($E$3*Table2[[#This Row],[t]]))*COS(($F$3*Table2[[#This Row],[t]])-$L$3)</f>
        <v>-7.3679954431071684E-2</v>
      </c>
      <c r="D296" t="e">
        <f>($F$4*EXP($D$4*Table2[[#This Row],[t]]))+($G$4*EXP($E$4*Table2[[#This Row],[t]]))</f>
        <v>#NUM!</v>
      </c>
      <c r="E296">
        <f>EXP($D$5*Table2[[#This Row],[t]])*($E$5+($F$5*Table2[[#This Row],[t]]))</f>
        <v>1.473114337151098</v>
      </c>
      <c r="G296" s="17">
        <f t="shared" si="14"/>
        <v>2.8499999999999832</v>
      </c>
      <c r="H296">
        <f t="shared" ca="1" si="12"/>
        <v>-7.3679954431071684E-2</v>
      </c>
    </row>
    <row r="297" spans="1:8" x14ac:dyDescent="0.25">
      <c r="A297">
        <f t="shared" si="13"/>
        <v>2.859999999999983</v>
      </c>
      <c r="B297">
        <f>$D$2*COS(($E$2*Table2[[#This Row],[t]])-$L$2)</f>
        <v>5.9493937134730751E-2</v>
      </c>
      <c r="C297">
        <f>($D$3*EXP($E$3*Table2[[#This Row],[t]]))*COS(($F$3*Table2[[#This Row],[t]])-$L$3)</f>
        <v>-6.519081322362387E-2</v>
      </c>
      <c r="D297" t="e">
        <f>($F$4*EXP($D$4*Table2[[#This Row],[t]]))+($G$4*EXP($E$4*Table2[[#This Row],[t]]))</f>
        <v>#NUM!</v>
      </c>
      <c r="E297">
        <f>EXP($D$5*Table2[[#This Row],[t]])*($E$5+($F$5*Table2[[#This Row],[t]]))</f>
        <v>1.4717498717990927</v>
      </c>
      <c r="G297" s="17">
        <f t="shared" si="14"/>
        <v>2.859999999999983</v>
      </c>
      <c r="H297">
        <f t="shared" ca="1" si="12"/>
        <v>-6.519081322362387E-2</v>
      </c>
    </row>
    <row r="298" spans="1:8" x14ac:dyDescent="0.25">
      <c r="A298">
        <f t="shared" si="13"/>
        <v>2.8699999999999828</v>
      </c>
      <c r="B298">
        <f>$D$2*COS(($E$2*Table2[[#This Row],[t]])-$L$2)</f>
        <v>9.8174626401966419E-2</v>
      </c>
      <c r="C298">
        <f>($D$3*EXP($E$3*Table2[[#This Row],[t]]))*COS(($F$3*Table2[[#This Row],[t]])-$L$3)</f>
        <v>-5.6747222762677581E-2</v>
      </c>
      <c r="D298" t="e">
        <f>($F$4*EXP($D$4*Table2[[#This Row],[t]]))+($G$4*EXP($E$4*Table2[[#This Row],[t]]))</f>
        <v>#NUM!</v>
      </c>
      <c r="E298">
        <f>EXP($D$5*Table2[[#This Row],[t]])*($E$5+($F$5*Table2[[#This Row],[t]]))</f>
        <v>1.4703623727906949</v>
      </c>
      <c r="G298" s="17">
        <f t="shared" si="14"/>
        <v>2.8699999999999828</v>
      </c>
      <c r="H298">
        <f t="shared" ca="1" si="12"/>
        <v>-5.6747222762677581E-2</v>
      </c>
    </row>
    <row r="299" spans="1:8" x14ac:dyDescent="0.25">
      <c r="A299">
        <f t="shared" si="13"/>
        <v>2.8799999999999826</v>
      </c>
      <c r="B299">
        <f>$D$2*COS(($E$2*Table2[[#This Row],[t]])-$L$2)</f>
        <v>0.1367964138385408</v>
      </c>
      <c r="C299">
        <f>($D$3*EXP($E$3*Table2[[#This Row],[t]]))*COS(($F$3*Table2[[#This Row],[t]])-$L$3)</f>
        <v>-4.8353770466421538E-2</v>
      </c>
      <c r="D299" t="e">
        <f>($F$4*EXP($D$4*Table2[[#This Row],[t]]))+($G$4*EXP($E$4*Table2[[#This Row],[t]]))</f>
        <v>#NUM!</v>
      </c>
      <c r="E299">
        <f>EXP($D$5*Table2[[#This Row],[t]])*($E$5+($F$5*Table2[[#This Row],[t]]))</f>
        <v>1.4689521038291573</v>
      </c>
      <c r="G299" s="17">
        <f t="shared" si="14"/>
        <v>2.8799999999999826</v>
      </c>
      <c r="H299">
        <f t="shared" ca="1" si="12"/>
        <v>-4.8353770466421538E-2</v>
      </c>
    </row>
    <row r="300" spans="1:8" x14ac:dyDescent="0.25">
      <c r="A300">
        <f t="shared" si="13"/>
        <v>2.8899999999999824</v>
      </c>
      <c r="B300">
        <f>$D$2*COS(($E$2*Table2[[#This Row],[t]])-$L$2)</f>
        <v>0.17533612753062242</v>
      </c>
      <c r="C300">
        <f>($D$3*EXP($E$3*Table2[[#This Row],[t]]))*COS(($F$3*Table2[[#This Row],[t]])-$L$3)</f>
        <v>-4.0014968175985419E-2</v>
      </c>
      <c r="D300" t="e">
        <f>($F$4*EXP($D$4*Table2[[#This Row],[t]]))+($G$4*EXP($E$4*Table2[[#This Row],[t]]))</f>
        <v>#NUM!</v>
      </c>
      <c r="E300">
        <f>EXP($D$5*Table2[[#This Row],[t]])*($E$5+($F$5*Table2[[#This Row],[t]]))</f>
        <v>1.4675193265602531</v>
      </c>
      <c r="G300" s="17">
        <f t="shared" si="14"/>
        <v>2.8899999999999824</v>
      </c>
      <c r="H300">
        <f t="shared" ca="1" si="12"/>
        <v>-4.0014968175985419E-2</v>
      </c>
    </row>
    <row r="301" spans="1:8" x14ac:dyDescent="0.25">
      <c r="A301">
        <f t="shared" si="13"/>
        <v>2.8999999999999821</v>
      </c>
      <c r="B301">
        <f>$D$2*COS(($E$2*Table2[[#This Row],[t]])-$L$2)</f>
        <v>0.2137706448061629</v>
      </c>
      <c r="C301">
        <f>($D$3*EXP($E$3*Table2[[#This Row],[t]]))*COS(($F$3*Table2[[#This Row],[t]])-$L$3)</f>
        <v>-3.1735250213959891E-2</v>
      </c>
      <c r="D301" t="e">
        <f>($F$4*EXP($D$4*Table2[[#This Row],[t]]))+($G$4*EXP($E$4*Table2[[#This Row],[t]]))</f>
        <v>#NUM!</v>
      </c>
      <c r="E301">
        <f>EXP($D$5*Table2[[#This Row],[t]])*($E$5+($F$5*Table2[[#This Row],[t]]))</f>
        <v>1.4660643005862379</v>
      </c>
      <c r="G301" s="17">
        <f t="shared" si="14"/>
        <v>2.8999999999999821</v>
      </c>
      <c r="H301">
        <f t="shared" ca="1" si="12"/>
        <v>-3.1735250213959891E-2</v>
      </c>
    </row>
    <row r="302" spans="1:8" x14ac:dyDescent="0.25">
      <c r="A302">
        <f t="shared" si="13"/>
        <v>2.9099999999999819</v>
      </c>
      <c r="B302">
        <f>$D$2*COS(($E$2*Table2[[#This Row],[t]])-$L$2)</f>
        <v>0.25207690610781214</v>
      </c>
      <c r="C302">
        <f>($D$3*EXP($E$3*Table2[[#This Row],[t]]))*COS(($F$3*Table2[[#This Row],[t]])-$L$3)</f>
        <v>-2.3518971508521183E-2</v>
      </c>
      <c r="D302" t="e">
        <f>($F$4*EXP($D$4*Table2[[#This Row],[t]]))+($G$4*EXP($E$4*Table2[[#This Row],[t]]))</f>
        <v>#NUM!</v>
      </c>
      <c r="E302">
        <f>EXP($D$5*Table2[[#This Row],[t]])*($E$5+($F$5*Table2[[#This Row],[t]]))</f>
        <v>1.4645872834797273</v>
      </c>
      <c r="G302" s="17">
        <f t="shared" si="14"/>
        <v>2.9099999999999819</v>
      </c>
      <c r="H302">
        <f t="shared" ca="1" si="12"/>
        <v>-2.3518971508521183E-2</v>
      </c>
    </row>
    <row r="303" spans="1:8" x14ac:dyDescent="0.25">
      <c r="A303">
        <f t="shared" si="13"/>
        <v>2.9199999999999817</v>
      </c>
      <c r="B303">
        <f>$D$2*COS(($E$2*Table2[[#This Row],[t]])-$L$2)</f>
        <v>0.29023192882795262</v>
      </c>
      <c r="C303">
        <f>($D$3*EXP($E$3*Table2[[#This Row],[t]]))*COS(($F$3*Table2[[#This Row],[t]])-$L$3)</f>
        <v>-1.5370405783608482E-2</v>
      </c>
      <c r="D303" t="e">
        <f>($F$4*EXP($D$4*Table2[[#This Row],[t]]))+($G$4*EXP($E$4*Table2[[#This Row],[t]]))</f>
        <v>#NUM!</v>
      </c>
      <c r="E303">
        <f>EXP($D$5*Table2[[#This Row],[t]])*($E$5+($F$5*Table2[[#This Row],[t]]))</f>
        <v>1.4630885307974832</v>
      </c>
      <c r="G303" s="17">
        <f t="shared" si="14"/>
        <v>2.9199999999999817</v>
      </c>
      <c r="H303">
        <f t="shared" ca="1" si="12"/>
        <v>-1.5370405783608482E-2</v>
      </c>
    </row>
    <row r="304" spans="1:8" x14ac:dyDescent="0.25">
      <c r="A304">
        <f t="shared" si="13"/>
        <v>2.9299999999999815</v>
      </c>
      <c r="B304">
        <f>$D$2*COS(($E$2*Table2[[#This Row],[t]])-$L$2)</f>
        <v>0.3282128210975801</v>
      </c>
      <c r="C304">
        <f>($D$3*EXP($E$3*Table2[[#This Row],[t]]))*COS(($F$3*Table2[[#This Row],[t]])-$L$3)</f>
        <v>-7.2937438155960457E-3</v>
      </c>
      <c r="D304" t="e">
        <f>($F$4*EXP($D$4*Table2[[#This Row],[t]]))+($G$4*EXP($E$4*Table2[[#This Row],[t]]))</f>
        <v>#NUM!</v>
      </c>
      <c r="E304">
        <f>EXP($D$5*Table2[[#This Row],[t]])*($E$5+($F$5*Table2[[#This Row],[t]]))</f>
        <v>1.4615682960941165</v>
      </c>
      <c r="G304" s="17">
        <f t="shared" si="14"/>
        <v>2.9299999999999815</v>
      </c>
      <c r="H304">
        <f t="shared" ca="1" si="12"/>
        <v>-7.2937438155960457E-3</v>
      </c>
    </row>
    <row r="305" spans="1:8" x14ac:dyDescent="0.25">
      <c r="A305">
        <f t="shared" si="13"/>
        <v>2.9399999999999813</v>
      </c>
      <c r="B305">
        <f>$D$2*COS(($E$2*Table2[[#This Row],[t]])-$L$2)</f>
        <v>0.36599679552073677</v>
      </c>
      <c r="C305">
        <f>($D$3*EXP($E$3*Table2[[#This Row],[t]]))*COS(($F$3*Table2[[#This Row],[t]])-$L$3)</f>
        <v>7.0690824317968506E-4</v>
      </c>
      <c r="D305" t="e">
        <f>($F$4*EXP($D$4*Table2[[#This Row],[t]]))+($G$4*EXP($E$4*Table2[[#This Row],[t]]))</f>
        <v>#NUM!</v>
      </c>
      <c r="E305">
        <f>EXP($D$5*Table2[[#This Row],[t]])*($E$5+($F$5*Table2[[#This Row],[t]]))</f>
        <v>1.4600268309356992</v>
      </c>
      <c r="G305" s="17">
        <f t="shared" si="14"/>
        <v>2.9399999999999813</v>
      </c>
      <c r="H305">
        <f t="shared" ca="1" si="12"/>
        <v>7.0690824317968506E-4</v>
      </c>
    </row>
    <row r="306" spans="1:8" x14ac:dyDescent="0.25">
      <c r="A306">
        <f t="shared" si="13"/>
        <v>2.9499999999999811</v>
      </c>
      <c r="B306">
        <f>$D$2*COS(($E$2*Table2[[#This Row],[t]])-$L$2)</f>
        <v>0.40356118284626524</v>
      </c>
      <c r="C306">
        <f>($D$3*EXP($E$3*Table2[[#This Row],[t]]))*COS(($F$3*Table2[[#This Row],[t]])-$L$3)</f>
        <v>8.6275304736834341E-3</v>
      </c>
      <c r="D306" t="e">
        <f>($F$4*EXP($D$4*Table2[[#This Row],[t]]))+($G$4*EXP($E$4*Table2[[#This Row],[t]]))</f>
        <v>#NUM!</v>
      </c>
      <c r="E306">
        <f>EXP($D$5*Table2[[#This Row],[t]])*($E$5+($F$5*Table2[[#This Row],[t]]))</f>
        <v>1.4584643849132961</v>
      </c>
      <c r="G306" s="17">
        <f t="shared" si="14"/>
        <v>2.9499999999999811</v>
      </c>
      <c r="H306">
        <f t="shared" ca="1" si="12"/>
        <v>8.6275304736834341E-3</v>
      </c>
    </row>
    <row r="307" spans="1:8" x14ac:dyDescent="0.25">
      <c r="A307">
        <f t="shared" si="13"/>
        <v>2.9599999999999809</v>
      </c>
      <c r="B307">
        <f>$D$2*COS(($E$2*Table2[[#This Row],[t]])-$L$2)</f>
        <v>0.44088344556867931</v>
      </c>
      <c r="C307">
        <f>($D$3*EXP($E$3*Table2[[#This Row],[t]]))*COS(($F$3*Table2[[#This Row],[t]])-$L$3)</f>
        <v>1.6464190731961894E-2</v>
      </c>
      <c r="D307" t="e">
        <f>($F$4*EXP($D$4*Table2[[#This Row],[t]]))+($G$4*EXP($E$4*Table2[[#This Row],[t]]))</f>
        <v>#NUM!</v>
      </c>
      <c r="E307">
        <f>EXP($D$5*Table2[[#This Row],[t]])*($E$5+($F$5*Table2[[#This Row],[t]]))</f>
        <v>1.4568812056564047</v>
      </c>
      <c r="G307" s="17">
        <f t="shared" si="14"/>
        <v>2.9599999999999809</v>
      </c>
      <c r="H307">
        <f t="shared" ca="1" si="12"/>
        <v>1.6464190731961894E-2</v>
      </c>
    </row>
    <row r="308" spans="1:8" x14ac:dyDescent="0.25">
      <c r="A308">
        <f t="shared" si="13"/>
        <v>2.9699999999999807</v>
      </c>
      <c r="B308">
        <f>$D$2*COS(($E$2*Table2[[#This Row],[t]])-$L$2)</f>
        <v>0.47794119144998964</v>
      </c>
      <c r="C308">
        <f>($D$3*EXP($E$3*Table2[[#This Row],[t]]))*COS(($F$3*Table2[[#This Row],[t]])-$L$3)</f>
        <v>2.421304612317416E-2</v>
      </c>
      <c r="D308" t="e">
        <f>($F$4*EXP($D$4*Table2[[#This Row],[t]]))+($G$4*EXP($E$4*Table2[[#This Row],[t]]))</f>
        <v>#NUM!</v>
      </c>
      <c r="E308">
        <f>EXP($D$5*Table2[[#This Row],[t]])*($E$5+($F$5*Table2[[#This Row],[t]]))</f>
        <v>1.4552775388463151</v>
      </c>
      <c r="G308" s="17">
        <f t="shared" si="14"/>
        <v>2.9699999999999807</v>
      </c>
      <c r="H308">
        <f t="shared" ca="1" si="12"/>
        <v>2.421304612317416E-2</v>
      </c>
    </row>
    <row r="309" spans="1:8" x14ac:dyDescent="0.25">
      <c r="A309">
        <f t="shared" si="13"/>
        <v>2.9799999999999804</v>
      </c>
      <c r="B309">
        <f>$D$2*COS(($E$2*Table2[[#This Row],[t]])-$L$2)</f>
        <v>0.51471218695438037</v>
      </c>
      <c r="C309">
        <f>($D$3*EXP($E$3*Table2[[#This Row],[t]]))*COS(($F$3*Table2[[#This Row],[t]])-$L$3)</f>
        <v>3.1870344407684763E-2</v>
      </c>
      <c r="D309" t="e">
        <f>($F$4*EXP($D$4*Table2[[#This Row],[t]]))+($G$4*EXP($E$4*Table2[[#This Row],[t]]))</f>
        <v>#NUM!</v>
      </c>
      <c r="E309">
        <f>EXP($D$5*Table2[[#This Row],[t]])*($E$5+($F$5*Table2[[#This Row],[t]]))</f>
        <v>1.453653628229383</v>
      </c>
      <c r="G309" s="17">
        <f t="shared" si="14"/>
        <v>2.9799999999999804</v>
      </c>
      <c r="H309">
        <f t="shared" ca="1" si="12"/>
        <v>3.1870344407684763E-2</v>
      </c>
    </row>
    <row r="310" spans="1:8" x14ac:dyDescent="0.25">
      <c r="A310">
        <f t="shared" si="13"/>
        <v>2.9899999999999802</v>
      </c>
      <c r="B310">
        <f>$D$2*COS(($E$2*Table2[[#This Row],[t]])-$L$2)</f>
        <v>0.55117437058765528</v>
      </c>
      <c r="C310">
        <f>($D$3*EXP($E$3*Table2[[#This Row],[t]]))*COS(($F$3*Table2[[#This Row],[t]])-$L$3)</f>
        <v>3.9432425339037097E-2</v>
      </c>
      <c r="D310" t="e">
        <f>($F$4*EXP($D$4*Table2[[#This Row],[t]]))+($G$4*EXP($E$4*Table2[[#This Row],[t]]))</f>
        <v>#NUM!</v>
      </c>
      <c r="E310">
        <f>EXP($D$5*Table2[[#This Row],[t]])*($E$5+($F$5*Table2[[#This Row],[t]]))</f>
        <v>1.4520097156302194</v>
      </c>
      <c r="G310" s="17">
        <f t="shared" si="14"/>
        <v>2.9899999999999802</v>
      </c>
      <c r="H310">
        <f t="shared" ca="1" si="12"/>
        <v>3.9432425339037097E-2</v>
      </c>
    </row>
    <row r="311" spans="1:8" x14ac:dyDescent="0.25">
      <c r="A311">
        <f t="shared" si="13"/>
        <v>2.99999999999998</v>
      </c>
      <c r="B311">
        <f>$D$2*COS(($E$2*Table2[[#This Row],[t]])-$L$2)</f>
        <v>0.58730586613347802</v>
      </c>
      <c r="C311">
        <f>($D$3*EXP($E$3*Table2[[#This Row],[t]]))*COS(($F$3*Table2[[#This Row],[t]])-$L$3)</f>
        <v>4.6895721933705045E-2</v>
      </c>
      <c r="D311" t="e">
        <f>($F$4*EXP($D$4*Table2[[#This Row],[t]]))+($G$4*EXP($E$4*Table2[[#This Row],[t]]))</f>
        <v>#NUM!</v>
      </c>
      <c r="E311">
        <f>EXP($D$5*Table2[[#This Row],[t]])*($E$5+($F$5*Table2[[#This Row],[t]]))</f>
        <v>1.4503460409647972</v>
      </c>
      <c r="G311" s="17">
        <f t="shared" si="14"/>
        <v>2.99999999999998</v>
      </c>
      <c r="H311">
        <f t="shared" ca="1" si="12"/>
        <v>4.6895721933705045E-2</v>
      </c>
    </row>
    <row r="312" spans="1:8" x14ac:dyDescent="0.25">
      <c r="A312">
        <f t="shared" si="13"/>
        <v>3.0099999999999798</v>
      </c>
      <c r="B312">
        <f>$D$2*COS(($E$2*Table2[[#This Row],[t]])-$L$2)</f>
        <v>0.62308499577844423</v>
      </c>
      <c r="C312">
        <f>($D$3*EXP($E$3*Table2[[#This Row],[t]]))*COS(($F$3*Table2[[#This Row],[t]])-$L$3)</f>
        <v>5.4256761672524995E-2</v>
      </c>
      <c r="D312" t="e">
        <f>($F$4*EXP($D$4*Table2[[#This Row],[t]]))+($G$4*EXP($E$4*Table2[[#This Row],[t]]))</f>
        <v>#NUM!</v>
      </c>
      <c r="E312">
        <f>EXP($D$5*Table2[[#This Row],[t]])*($E$5+($F$5*Table2[[#This Row],[t]]))</f>
        <v>1.4486628422534733</v>
      </c>
      <c r="G312" s="17">
        <f t="shared" si="14"/>
        <v>3.0099999999999798</v>
      </c>
      <c r="H312">
        <f t="shared" ca="1" si="12"/>
        <v>5.4256761672524995E-2</v>
      </c>
    </row>
    <row r="313" spans="1:8" x14ac:dyDescent="0.25">
      <c r="A313">
        <f t="shared" si="13"/>
        <v>3.0199999999999796</v>
      </c>
      <c r="B313">
        <f>$D$2*COS(($E$2*Table2[[#This Row],[t]])-$L$2)</f>
        <v>0.65849029311811946</v>
      </c>
      <c r="C313">
        <f>($D$3*EXP($E$3*Table2[[#This Row],[t]]))*COS(($F$3*Table2[[#This Row],[t]])-$L$3)</f>
        <v>6.1512167633789167E-2</v>
      </c>
      <c r="D313" t="e">
        <f>($F$4*EXP($D$4*Table2[[#This Row],[t]]))+($G$4*EXP($E$4*Table2[[#This Row],[t]]))</f>
        <v>#NUM!</v>
      </c>
      <c r="E313">
        <f>EXP($D$5*Table2[[#This Row],[t]])*($E$5+($F$5*Table2[[#This Row],[t]]))</f>
        <v>1.4469603556339308</v>
      </c>
      <c r="G313" s="17">
        <f t="shared" si="14"/>
        <v>3.0199999999999796</v>
      </c>
      <c r="H313">
        <f t="shared" ca="1" si="12"/>
        <v>6.1512167633789167E-2</v>
      </c>
    </row>
    <row r="314" spans="1:8" x14ac:dyDescent="0.25">
      <c r="A314">
        <f t="shared" si="13"/>
        <v>3.0299999999999794</v>
      </c>
      <c r="B314">
        <f>$D$2*COS(($E$2*Table2[[#This Row],[t]])-$L$2)</f>
        <v>0.6935005160362363</v>
      </c>
      <c r="C314">
        <f>($D$3*EXP($E$3*Table2[[#This Row],[t]]))*COS(($F$3*Table2[[#This Row],[t]])-$L$3)</f>
        <v>6.865865955798571E-2</v>
      </c>
      <c r="D314" t="e">
        <f>($F$4*EXP($D$4*Table2[[#This Row],[t]]))+($G$4*EXP($E$4*Table2[[#This Row],[t]]))</f>
        <v>#NUM!</v>
      </c>
      <c r="E314">
        <f>EXP($D$5*Table2[[#This Row],[t]])*($E$5+($F$5*Table2[[#This Row],[t]]))</f>
        <v>1.4452388153740368</v>
      </c>
      <c r="G314" s="17">
        <f t="shared" si="14"/>
        <v>3.0299999999999794</v>
      </c>
      <c r="H314">
        <f t="shared" ca="1" si="12"/>
        <v>6.865865955798571E-2</v>
      </c>
    </row>
    <row r="315" spans="1:8" x14ac:dyDescent="0.25">
      <c r="A315">
        <f t="shared" si="13"/>
        <v>3.0399999999999792</v>
      </c>
      <c r="B315">
        <f>$D$2*COS(($E$2*Table2[[#This Row],[t]])-$L$2)</f>
        <v>0.72809465944933194</v>
      </c>
      <c r="C315">
        <f>($D$3*EXP($E$3*Table2[[#This Row],[t]]))*COS(($F$3*Table2[[#This Row],[t]])-$L$3)</f>
        <v>7.5693054844247987E-2</v>
      </c>
      <c r="D315" t="e">
        <f>($F$4*EXP($D$4*Table2[[#This Row],[t]]))+($G$4*EXP($E$4*Table2[[#This Row],[t]]))</f>
        <v>#NUM!</v>
      </c>
      <c r="E315">
        <f>EXP($D$5*Table2[[#This Row],[t]])*($E$5+($F$5*Table2[[#This Row],[t]]))</f>
        <v>1.4434984538846212</v>
      </c>
      <c r="G315" s="17">
        <f t="shared" si="14"/>
        <v>3.0399999999999792</v>
      </c>
      <c r="H315">
        <f t="shared" ca="1" si="12"/>
        <v>7.5693054844247987E-2</v>
      </c>
    </row>
    <row r="316" spans="1:8" x14ac:dyDescent="0.25">
      <c r="A316">
        <f t="shared" si="13"/>
        <v>3.049999999999979</v>
      </c>
      <c r="B316">
        <f>$D$2*COS(($E$2*Table2[[#This Row],[t]])-$L$2)</f>
        <v>0.76225196790916105</v>
      </c>
      <c r="C316">
        <f>($D$3*EXP($E$3*Table2[[#This Row],[t]]))*COS(($F$3*Table2[[#This Row],[t]])-$L$3)</f>
        <v>8.2612269478579803E-2</v>
      </c>
      <c r="D316" t="e">
        <f>($F$4*EXP($D$4*Table2[[#This Row],[t]]))+($G$4*EXP($E$4*Table2[[#This Row],[t]]))</f>
        <v>#NUM!</v>
      </c>
      <c r="E316">
        <f>EXP($D$5*Table2[[#This Row],[t]])*($E$5+($F$5*Table2[[#This Row],[t]]))</f>
        <v>1.4417395017321717</v>
      </c>
      <c r="G316" s="17">
        <f t="shared" si="14"/>
        <v>3.049999999999979</v>
      </c>
      <c r="H316">
        <f t="shared" ca="1" si="12"/>
        <v>8.2612269478579803E-2</v>
      </c>
    </row>
    <row r="317" spans="1:8" x14ac:dyDescent="0.25">
      <c r="A317">
        <f t="shared" si="13"/>
        <v>3.0599999999999787</v>
      </c>
      <c r="B317">
        <f>$D$2*COS(($E$2*Table2[[#This Row],[t]])-$L$2)</f>
        <v>0.7959519480553463</v>
      </c>
      <c r="C317">
        <f>($D$3*EXP($E$3*Table2[[#This Row],[t]]))*COS(($F$3*Table2[[#This Row],[t]])-$L$3)</f>
        <v>8.9413318893999172E-2</v>
      </c>
      <c r="D317" t="e">
        <f>($F$4*EXP($D$4*Table2[[#This Row],[t]]))+($G$4*EXP($E$4*Table2[[#This Row],[t]]))</f>
        <v>#NUM!</v>
      </c>
      <c r="E317">
        <f>EXP($D$5*Table2[[#This Row],[t]])*($E$5+($F$5*Table2[[#This Row],[t]]))</f>
        <v>1.4399621876514508</v>
      </c>
      <c r="G317" s="17">
        <f t="shared" si="14"/>
        <v>3.0599999999999787</v>
      </c>
      <c r="H317">
        <f t="shared" ca="1" si="12"/>
        <v>8.9413318893999172E-2</v>
      </c>
    </row>
    <row r="318" spans="1:8" x14ac:dyDescent="0.25">
      <c r="A318">
        <f t="shared" si="13"/>
        <v>3.0699999999999785</v>
      </c>
      <c r="B318">
        <f>$D$2*COS(($E$2*Table2[[#This Row],[t]])-$L$2)</f>
        <v>0.82917438091077933</v>
      </c>
      <c r="C318">
        <f>($D$3*EXP($E$3*Table2[[#This Row],[t]]))*COS(($F$3*Table2[[#This Row],[t]])-$L$3)</f>
        <v>9.6093318762746752E-2</v>
      </c>
      <c r="D318" t="e">
        <f>($F$4*EXP($D$4*Table2[[#This Row],[t]]))+($G$4*EXP($E$4*Table2[[#This Row],[t]]))</f>
        <v>#NUM!</v>
      </c>
      <c r="E318">
        <f>EXP($D$5*Table2[[#This Row],[t]])*($E$5+($F$5*Table2[[#This Row],[t]]))</f>
        <v>1.4381667385580321</v>
      </c>
      <c r="G318" s="17">
        <f t="shared" si="14"/>
        <v>3.0699999999999785</v>
      </c>
      <c r="H318">
        <f t="shared" ca="1" si="12"/>
        <v>9.6093318762746752E-2</v>
      </c>
    </row>
    <row r="319" spans="1:8" x14ac:dyDescent="0.25">
      <c r="A319">
        <f t="shared" si="13"/>
        <v>3.0799999999999783</v>
      </c>
      <c r="B319">
        <f>$D$2*COS(($E$2*Table2[[#This Row],[t]])-$L$2)</f>
        <v>0.86189933401239982</v>
      </c>
      <c r="C319">
        <f>($D$3*EXP($E$3*Table2[[#This Row],[t]]))*COS(($F$3*Table2[[#This Row],[t]])-$L$3)</f>
        <v>0.10264948572077964</v>
      </c>
      <c r="D319" t="e">
        <f>($F$4*EXP($D$4*Table2[[#This Row],[t]]))+($G$4*EXP($E$4*Table2[[#This Row],[t]]))</f>
        <v>#NUM!</v>
      </c>
      <c r="E319">
        <f>EXP($D$5*Table2[[#This Row],[t]])*($E$5+($F$5*Table2[[#This Row],[t]]))</f>
        <v>1.4363533795607564</v>
      </c>
      <c r="G319" s="17">
        <f t="shared" si="14"/>
        <v>3.0799999999999783</v>
      </c>
      <c r="H319">
        <f t="shared" ca="1" si="12"/>
        <v>0.10264948572077964</v>
      </c>
    </row>
    <row r="320" spans="1:8" x14ac:dyDescent="0.25">
      <c r="A320">
        <f t="shared" si="13"/>
        <v>3.0899999999999781</v>
      </c>
      <c r="B320">
        <f>$D$2*COS(($E$2*Table2[[#This Row],[t]])-$L$2)</f>
        <v>0.8941071733700745</v>
      </c>
      <c r="C320">
        <f>($D$3*EXP($E$3*Table2[[#This Row],[t]]))*COS(($F$3*Table2[[#This Row],[t]])-$L$3)</f>
        <v>0.10907913802477426</v>
      </c>
      <c r="D320" t="e">
        <f>($F$4*EXP($D$4*Table2[[#This Row],[t]]))+($G$4*EXP($E$4*Table2[[#This Row],[t]]))</f>
        <v>#NUM!</v>
      </c>
      <c r="E320">
        <f>EXP($D$5*Table2[[#This Row],[t]])*($E$5+($F$5*Table2[[#This Row],[t]]))</f>
        <v>1.4345223339741089</v>
      </c>
      <c r="G320" s="17">
        <f t="shared" si="14"/>
        <v>3.0899999999999781</v>
      </c>
      <c r="H320">
        <f t="shared" ca="1" si="12"/>
        <v>0.10907913802477426</v>
      </c>
    </row>
    <row r="321" spans="1:8" x14ac:dyDescent="0.25">
      <c r="A321">
        <f t="shared" si="13"/>
        <v>3.0999999999999779</v>
      </c>
      <c r="B321">
        <f>$D$2*COS(($E$2*Table2[[#This Row],[t]])-$L$2)</f>
        <v>0.92577857524640716</v>
      </c>
      <c r="C321">
        <f>($D$3*EXP($E$3*Table2[[#This Row],[t]]))*COS(($F$3*Table2[[#This Row],[t]])-$L$3)</f>
        <v>0.11537969614193509</v>
      </c>
      <c r="D321" t="e">
        <f>($F$4*EXP($D$4*Table2[[#This Row],[t]]))+($G$4*EXP($E$4*Table2[[#This Row],[t]]))</f>
        <v>#NUM!</v>
      </c>
      <c r="E321">
        <f>EXP($D$5*Table2[[#This Row],[t]])*($E$5+($F$5*Table2[[#This Row],[t]]))</f>
        <v>1.4326738233305198</v>
      </c>
      <c r="G321" s="17">
        <f t="shared" si="14"/>
        <v>3.0999999999999779</v>
      </c>
      <c r="H321">
        <f t="shared" ca="1" si="12"/>
        <v>0.11537969614193509</v>
      </c>
    </row>
    <row r="322" spans="1:8" x14ac:dyDescent="0.25">
      <c r="A322">
        <f t="shared" si="13"/>
        <v>3.1099999999999777</v>
      </c>
      <c r="B322">
        <f>$D$2*COS(($E$2*Table2[[#This Row],[t]])-$L$2)</f>
        <v>0.95689453775039368</v>
      </c>
      <c r="C322">
        <f>($D$3*EXP($E$3*Table2[[#This Row],[t]]))*COS(($F$3*Table2[[#This Row],[t]])-$L$3)</f>
        <v>0.12154868327290855</v>
      </c>
      <c r="D322" t="e">
        <f>($F$4*EXP($D$4*Table2[[#This Row],[t]]))+($G$4*EXP($E$4*Table2[[#This Row],[t]]))</f>
        <v>#NUM!</v>
      </c>
      <c r="E322">
        <f>EXP($D$5*Table2[[#This Row],[t]])*($E$5+($F$5*Table2[[#This Row],[t]]))</f>
        <v>1.4308080673925838</v>
      </c>
      <c r="G322" s="17">
        <f t="shared" si="14"/>
        <v>3.1099999999999777</v>
      </c>
      <c r="H322">
        <f t="shared" ca="1" si="12"/>
        <v>0.12154868327290855</v>
      </c>
    </row>
    <row r="323" spans="1:8" x14ac:dyDescent="0.25">
      <c r="A323">
        <f t="shared" si="13"/>
        <v>3.1199999999999775</v>
      </c>
      <c r="B323">
        <f>$D$2*COS(($E$2*Table2[[#This Row],[t]])-$L$2)</f>
        <v>0.98743639223799218</v>
      </c>
      <c r="C323">
        <f>($D$3*EXP($E$3*Table2[[#This Row],[t]]))*COS(($F$3*Table2[[#This Row],[t]])-$L$3)</f>
        <v>0.12758372580817218</v>
      </c>
      <c r="D323" t="e">
        <f>($F$4*EXP($D$4*Table2[[#This Row],[t]]))+($G$4*EXP($E$4*Table2[[#This Row],[t]]))</f>
        <v>#NUM!</v>
      </c>
      <c r="E323">
        <f>EXP($D$5*Table2[[#This Row],[t]])*($E$5+($F$5*Table2[[#This Row],[t]]))</f>
        <v>1.4289252841652045</v>
      </c>
      <c r="G323" s="17">
        <f t="shared" si="14"/>
        <v>3.1199999999999775</v>
      </c>
      <c r="H323">
        <f t="shared" ca="1" si="12"/>
        <v>0.12758372580817218</v>
      </c>
    </row>
    <row r="324" spans="1:8" x14ac:dyDescent="0.25">
      <c r="A324">
        <f t="shared" si="13"/>
        <v>3.1299999999999772</v>
      </c>
      <c r="B324">
        <f>$D$2*COS(($E$2*Table2[[#This Row],[t]])-$L$2)</f>
        <v>1.0173858145127472</v>
      </c>
      <c r="C324">
        <f>($D$3*EXP($E$3*Table2[[#This Row],[t]]))*COS(($F$3*Table2[[#This Row],[t]])-$L$3)</f>
        <v>0.13348255371827245</v>
      </c>
      <c r="D324" t="e">
        <f>($F$4*EXP($D$4*Table2[[#This Row],[t]]))+($G$4*EXP($E$4*Table2[[#This Row],[t]]))</f>
        <v>#NUM!</v>
      </c>
      <c r="E324">
        <f>EXP($D$5*Table2[[#This Row],[t]])*($E$5+($F$5*Table2[[#This Row],[t]]))</f>
        <v>1.4270256899076605</v>
      </c>
      <c r="G324" s="17">
        <f t="shared" si="14"/>
        <v>3.1299999999999772</v>
      </c>
      <c r="H324">
        <f t="shared" ca="1" si="12"/>
        <v>0.13348255371827245</v>
      </c>
    </row>
    <row r="325" spans="1:8" x14ac:dyDescent="0.25">
      <c r="A325">
        <f t="shared" si="13"/>
        <v>3.139999999999977</v>
      </c>
      <c r="B325">
        <f>$D$2*COS(($E$2*Table2[[#This Row],[t]])-$L$2)</f>
        <v>1.0467248358197583</v>
      </c>
      <c r="C325">
        <f>($D$3*EXP($E$3*Table2[[#This Row],[t]]))*COS(($F$3*Table2[[#This Row],[t]])-$L$3)</f>
        <v>0.13924300087835215</v>
      </c>
      <c r="D325" t="e">
        <f>($F$4*EXP($D$4*Table2[[#This Row],[t]]))+($G$4*EXP($E$4*Table2[[#This Row],[t]]))</f>
        <v>#NUM!</v>
      </c>
      <c r="E325">
        <f>EXP($D$5*Table2[[#This Row],[t]])*($E$5+($F$5*Table2[[#This Row],[t]]))</f>
        <v>1.4251094991455946</v>
      </c>
      <c r="G325" s="17">
        <f t="shared" si="14"/>
        <v>3.139999999999977</v>
      </c>
      <c r="H325">
        <f t="shared" ca="1" si="12"/>
        <v>0.13924300087835215</v>
      </c>
    </row>
    <row r="326" spans="1:8" x14ac:dyDescent="0.25">
      <c r="A326">
        <f t="shared" si="13"/>
        <v>3.1499999999999768</v>
      </c>
      <c r="B326">
        <f>$D$2*COS(($E$2*Table2[[#This Row],[t]])-$L$2)</f>
        <v>1.075435853626395</v>
      </c>
      <c r="C326">
        <f>($D$3*EXP($E$3*Table2[[#This Row],[t]]))*COS(($F$3*Table2[[#This Row],[t]])-$L$3)</f>
        <v>0.14486300532741217</v>
      </c>
      <c r="D326" t="e">
        <f>($F$4*EXP($D$4*Table2[[#This Row],[t]]))+($G$4*EXP($E$4*Table2[[#This Row],[t]]))</f>
        <v>#NUM!</v>
      </c>
      <c r="E326">
        <f>EXP($D$5*Table2[[#This Row],[t]])*($E$5+($F$5*Table2[[#This Row],[t]]))</f>
        <v>1.4231769246829289</v>
      </c>
      <c r="G326" s="17">
        <f t="shared" si="14"/>
        <v>3.1499999999999768</v>
      </c>
      <c r="H326">
        <f t="shared" ca="1" si="12"/>
        <v>0.14486300532741217</v>
      </c>
    </row>
    <row r="327" spans="1:8" x14ac:dyDescent="0.25">
      <c r="A327">
        <f t="shared" si="13"/>
        <v>3.1599999999999766</v>
      </c>
      <c r="B327">
        <f>$D$2*COS(($E$2*Table2[[#This Row],[t]])-$L$2)</f>
        <v>1.1035016421832848</v>
      </c>
      <c r="C327">
        <f>($D$3*EXP($E$3*Table2[[#This Row],[t]]))*COS(($F$3*Table2[[#This Row],[t]])-$L$3)</f>
        <v>0.15034060946281722</v>
      </c>
      <c r="D327" t="e">
        <f>($F$4*EXP($D$4*Table2[[#This Row],[t]]))+($G$4*EXP($E$4*Table2[[#This Row],[t]]))</f>
        <v>#NUM!</v>
      </c>
      <c r="E327">
        <f>EXP($D$5*Table2[[#This Row],[t]])*($E$5+($F$5*Table2[[#This Row],[t]]))</f>
        <v>1.4212281776137006</v>
      </c>
      <c r="G327" s="17">
        <f t="shared" si="14"/>
        <v>3.1599999999999766</v>
      </c>
      <c r="H327">
        <f t="shared" ca="1" si="12"/>
        <v>0.15034060946281722</v>
      </c>
    </row>
    <row r="328" spans="1:8" x14ac:dyDescent="0.25">
      <c r="A328">
        <f t="shared" si="13"/>
        <v>3.1699999999999764</v>
      </c>
      <c r="B328">
        <f>$D$2*COS(($E$2*Table2[[#This Row],[t]])-$L$2)</f>
        <v>1.1309053628592534</v>
      </c>
      <c r="C328">
        <f>($D$3*EXP($E$3*Table2[[#This Row],[t]]))*COS(($F$3*Table2[[#This Row],[t]])-$L$3)</f>
        <v>0.15567396017055879</v>
      </c>
      <c r="D328" t="e">
        <f>($F$4*EXP($D$4*Table2[[#This Row],[t]]))+($G$4*EXP($E$4*Table2[[#This Row],[t]]))</f>
        <v>#NUM!</v>
      </c>
      <c r="E328">
        <f>EXP($D$5*Table2[[#This Row],[t]])*($E$5+($F$5*Table2[[#This Row],[t]]))</f>
        <v>1.419263467333826</v>
      </c>
      <c r="G328" s="17">
        <f t="shared" si="14"/>
        <v>3.1699999999999764</v>
      </c>
      <c r="H328">
        <f t="shared" ca="1" si="12"/>
        <v>0.15567396017055879</v>
      </c>
    </row>
    <row r="329" spans="1:8" x14ac:dyDescent="0.25">
      <c r="A329">
        <f t="shared" si="13"/>
        <v>3.1799999999999762</v>
      </c>
      <c r="B329">
        <f>$D$2*COS(($E$2*Table2[[#This Row],[t]])-$L$2)</f>
        <v>1.1576305742439883</v>
      </c>
      <c r="C329">
        <f>($D$3*EXP($E$3*Table2[[#This Row],[t]]))*COS(($F$3*Table2[[#This Row],[t]])-$L$3)</f>
        <v>0.16086130889185216</v>
      </c>
      <c r="D329" t="e">
        <f>($F$4*EXP($D$4*Table2[[#This Row],[t]]))+($G$4*EXP($E$4*Table2[[#This Row],[t]]))</f>
        <v>#NUM!</v>
      </c>
      <c r="E329">
        <f>EXP($D$5*Table2[[#This Row],[t]])*($E$5+($F$5*Table2[[#This Row],[t]]))</f>
        <v>1.4172830015527882</v>
      </c>
      <c r="G329" s="17">
        <f t="shared" si="14"/>
        <v>3.1799999999999762</v>
      </c>
      <c r="H329">
        <f t="shared" ca="1" si="12"/>
        <v>0.16086130889185216</v>
      </c>
    </row>
    <row r="330" spans="1:8" x14ac:dyDescent="0.25">
      <c r="A330">
        <f t="shared" si="13"/>
        <v>3.189999999999976</v>
      </c>
      <c r="B330">
        <f>$D$2*COS(($E$2*Table2[[#This Row],[t]])-$L$2)</f>
        <v>1.1836612420123998</v>
      </c>
      <c r="C330">
        <f>($D$3*EXP($E$3*Table2[[#This Row],[t]]))*COS(($F$3*Table2[[#This Row],[t]])-$L$3)</f>
        <v>0.16590101162664544</v>
      </c>
      <c r="D330" t="e">
        <f>($F$4*EXP($D$4*Table2[[#This Row],[t]]))+($G$4*EXP($E$4*Table2[[#This Row],[t]]))</f>
        <v>#NUM!</v>
      </c>
      <c r="E330">
        <f>EXP($D$5*Table2[[#This Row],[t]])*($E$5+($F$5*Table2[[#This Row],[t]]))</f>
        <v>1.4152869863052497</v>
      </c>
      <c r="G330" s="17">
        <f t="shared" si="14"/>
        <v>3.189999999999976</v>
      </c>
      <c r="H330">
        <f t="shared" ca="1" si="12"/>
        <v>0.16590101162664544</v>
      </c>
    </row>
    <row r="331" spans="1:8" x14ac:dyDescent="0.25">
      <c r="A331">
        <f t="shared" si="13"/>
        <v>3.1999999999999758</v>
      </c>
      <c r="B331">
        <f>$D$2*COS(($E$2*Table2[[#This Row],[t]])-$L$2)</f>
        <v>1.2089817485447307</v>
      </c>
      <c r="C331">
        <f>($D$3*EXP($E$3*Table2[[#This Row],[t]]))*COS(($F$3*Table2[[#This Row],[t]])-$L$3)</f>
        <v>0.17079152887468182</v>
      </c>
      <c r="D331" t="e">
        <f>($F$4*EXP($D$4*Table2[[#This Row],[t]]))+($G$4*EXP($E$4*Table2[[#This Row],[t]]))</f>
        <v>#NUM!</v>
      </c>
      <c r="E331">
        <f>EXP($D$5*Table2[[#This Row],[t]])*($E$5+($F$5*Table2[[#This Row],[t]]))</f>
        <v>1.4132756259625927</v>
      </c>
      <c r="G331" s="17">
        <f t="shared" si="14"/>
        <v>3.1999999999999758</v>
      </c>
      <c r="H331">
        <f t="shared" ref="H331:H394" ca="1" si="15">INDIRECT("Table2[@["&amp;Motion&amp;"]]")</f>
        <v>0.17079152887468182</v>
      </c>
    </row>
    <row r="332" spans="1:8" x14ac:dyDescent="0.25">
      <c r="A332">
        <f t="shared" si="13"/>
        <v>3.2099999999999755</v>
      </c>
      <c r="B332">
        <f>$D$2*COS(($E$2*Table2[[#This Row],[t]])-$L$2)</f>
        <v>1.2335769022966623</v>
      </c>
      <c r="C332">
        <f>($D$3*EXP($E$3*Table2[[#This Row],[t]]))*COS(($F$3*Table2[[#This Row],[t]])-$L$3)</f>
        <v>0.17553142551475692</v>
      </c>
      <c r="D332" t="e">
        <f>($F$4*EXP($D$4*Table2[[#This Row],[t]]))+($G$4*EXP($E$4*Table2[[#This Row],[t]]))</f>
        <v>#NUM!</v>
      </c>
      <c r="E332">
        <f>EXP($D$5*Table2[[#This Row],[t]])*($E$5+($F$5*Table2[[#This Row],[t]]))</f>
        <v>1.4112491232443851</v>
      </c>
      <c r="G332" s="17">
        <f t="shared" si="14"/>
        <v>3.2099999999999755</v>
      </c>
      <c r="H332">
        <f t="shared" ca="1" si="15"/>
        <v>0.17553142551475692</v>
      </c>
    </row>
    <row r="333" spans="1:8" x14ac:dyDescent="0.25">
      <c r="A333">
        <f t="shared" ref="A333:A396" si="16">A332+$B$9</f>
        <v>3.2199999999999753</v>
      </c>
      <c r="B333">
        <f>$D$2*COS(($E$2*Table2[[#This Row],[t]])-$L$2)</f>
        <v>1.2574319469137816</v>
      </c>
      <c r="C333">
        <f>($D$3*EXP($E$3*Table2[[#This Row],[t]]))*COS(($F$3*Table2[[#This Row],[t]])-$L$3)</f>
        <v>0.18011937062287156</v>
      </c>
      <c r="D333" t="e">
        <f>($F$4*EXP($D$4*Table2[[#This Row],[t]]))+($G$4*EXP($E$4*Table2[[#This Row],[t]]))</f>
        <v>#NUM!</v>
      </c>
      <c r="E333">
        <f>EXP($D$5*Table2[[#This Row],[t]])*($E$5+($F$5*Table2[[#This Row],[t]]))</f>
        <v>1.4092076792297739</v>
      </c>
      <c r="G333" s="17">
        <f t="shared" ref="G333:G396" si="17">G332+$B$9</f>
        <v>3.2199999999999753</v>
      </c>
      <c r="H333">
        <f t="shared" ca="1" si="15"/>
        <v>0.18011937062287156</v>
      </c>
    </row>
    <row r="334" spans="1:8" x14ac:dyDescent="0.25">
      <c r="A334">
        <f t="shared" si="16"/>
        <v>3.2299999999999751</v>
      </c>
      <c r="B334">
        <f>$D$2*COS(($E$2*Table2[[#This Row],[t]])-$L$2)</f>
        <v>1.2805325700849577</v>
      </c>
      <c r="C334">
        <f>($D$3*EXP($E$3*Table2[[#This Row],[t]]))*COS(($F$3*Table2[[#This Row],[t]])-$L$3)</f>
        <v>0.18455413722998618</v>
      </c>
      <c r="D334" t="e">
        <f>($F$4*EXP($D$4*Table2[[#This Row],[t]]))+($G$4*EXP($E$4*Table2[[#This Row],[t]]))</f>
        <v>#NUM!</v>
      </c>
      <c r="E334">
        <f>EXP($D$5*Table2[[#This Row],[t]])*($E$5+($F$5*Table2[[#This Row],[t]]))</f>
        <v>1.4071514933688041</v>
      </c>
      <c r="G334" s="17">
        <f t="shared" si="17"/>
        <v>3.2299999999999751</v>
      </c>
      <c r="H334">
        <f t="shared" ca="1" si="15"/>
        <v>0.18455413722998618</v>
      </c>
    </row>
    <row r="335" spans="1:8" x14ac:dyDescent="0.25">
      <c r="A335">
        <f t="shared" si="16"/>
        <v>3.2399999999999749</v>
      </c>
      <c r="B335">
        <f>$D$2*COS(($E$2*Table2[[#This Row],[t]])-$L$2)</f>
        <v>1.3028649121292915</v>
      </c>
      <c r="C335">
        <f>($D$3*EXP($E$3*Table2[[#This Row],[t]]))*COS(($F$3*Table2[[#This Row],[t]])-$L$3)</f>
        <v>0.18883460202012661</v>
      </c>
      <c r="D335" t="e">
        <f>($F$4*EXP($D$4*Table2[[#This Row],[t]]))+($G$4*EXP($E$4*Table2[[#This Row],[t]]))</f>
        <v>#NUM!</v>
      </c>
      <c r="E335">
        <f>EXP($D$5*Table2[[#This Row],[t]])*($E$5+($F$5*Table2[[#This Row],[t]]))</f>
        <v>1.4050807634936695</v>
      </c>
      <c r="G335" s="17">
        <f t="shared" si="17"/>
        <v>3.2399999999999749</v>
      </c>
      <c r="H335">
        <f t="shared" ca="1" si="15"/>
        <v>0.18883460202012661</v>
      </c>
    </row>
    <row r="336" spans="1:8" x14ac:dyDescent="0.25">
      <c r="A336">
        <f t="shared" si="16"/>
        <v>3.2499999999999747</v>
      </c>
      <c r="B336">
        <f>$D$2*COS(($E$2*Table2[[#This Row],[t]])-$L$2)</f>
        <v>1.3244155743115136</v>
      </c>
      <c r="C336">
        <f>($D$3*EXP($E$3*Table2[[#This Row],[t]]))*COS(($F$3*Table2[[#This Row],[t]])-$L$3)</f>
        <v>0.19295974496961901</v>
      </c>
      <c r="D336" t="e">
        <f>($F$4*EXP($D$4*Table2[[#This Row],[t]]))+($G$4*EXP($E$4*Table2[[#This Row],[t]]))</f>
        <v>#NUM!</v>
      </c>
      <c r="E336">
        <f>EXP($D$5*Table2[[#This Row],[t]])*($E$5+($F$5*Table2[[#This Row],[t]]))</f>
        <v>1.4029956858298878</v>
      </c>
      <c r="G336" s="17">
        <f t="shared" si="17"/>
        <v>3.2499999999999747</v>
      </c>
      <c r="H336">
        <f t="shared" ca="1" si="15"/>
        <v>0.19295974496961901</v>
      </c>
    </row>
    <row r="337" spans="1:8" x14ac:dyDescent="0.25">
      <c r="A337">
        <f t="shared" si="16"/>
        <v>3.2599999999999745</v>
      </c>
      <c r="B337">
        <f>$D$2*COS(($E$2*Table2[[#This Row],[t]])-$L$2)</f>
        <v>1.3451716268808211</v>
      </c>
      <c r="C337">
        <f>($D$3*EXP($E$3*Table2[[#This Row],[t]]))*COS(($F$3*Table2[[#This Row],[t]])-$L$3)</f>
        <v>0.19692864892824508</v>
      </c>
      <c r="D337" t="e">
        <f>($F$4*EXP($D$4*Table2[[#This Row],[t]]))+($G$4*EXP($E$4*Table2[[#This Row],[t]]))</f>
        <v>#NUM!</v>
      </c>
      <c r="E337">
        <f>EXP($D$5*Table2[[#This Row],[t]])*($E$5+($F$5*Table2[[#This Row],[t]]))</f>
        <v>1.4008964550074072</v>
      </c>
      <c r="G337" s="17">
        <f t="shared" si="17"/>
        <v>3.2599999999999745</v>
      </c>
      <c r="H337">
        <f t="shared" ca="1" si="15"/>
        <v>0.19692864892824508</v>
      </c>
    </row>
    <row r="338" spans="1:8" x14ac:dyDescent="0.25">
      <c r="A338">
        <f t="shared" si="16"/>
        <v>3.2699999999999743</v>
      </c>
      <c r="B338">
        <f>$D$2*COS(($E$2*Table2[[#This Row],[t]])-$L$2)</f>
        <v>1.3651206168283412</v>
      </c>
      <c r="C338">
        <f>($D$3*EXP($E$3*Table2[[#This Row],[t]]))*COS(($F$3*Table2[[#This Row],[t]])-$L$3)</f>
        <v>0.20074049914315734</v>
      </c>
      <c r="D338" t="e">
        <f>($F$4*EXP($D$4*Table2[[#This Row],[t]]))+($G$4*EXP($E$4*Table2[[#This Row],[t]]))</f>
        <v>#NUM!</v>
      </c>
      <c r="E338">
        <f>EXP($D$5*Table2[[#This Row],[t]])*($E$5+($F$5*Table2[[#This Row],[t]]))</f>
        <v>1.3987832640716398</v>
      </c>
      <c r="G338" s="17">
        <f t="shared" si="17"/>
        <v>3.2699999999999743</v>
      </c>
      <c r="H338">
        <f t="shared" ca="1" si="15"/>
        <v>0.20074049914315734</v>
      </c>
    </row>
    <row r="339" spans="1:8" x14ac:dyDescent="0.25">
      <c r="A339">
        <f t="shared" si="16"/>
        <v>3.279999999999974</v>
      </c>
      <c r="B339">
        <f>$D$2*COS(($E$2*Table2[[#This Row],[t]])-$L$2)</f>
        <v>1.3842505753585654</v>
      </c>
      <c r="C339">
        <f>($D$3*EXP($E$3*Table2[[#This Row],[t]]))*COS(($F$3*Table2[[#This Row],[t]])-$L$3)</f>
        <v>0.20439458272639682</v>
      </c>
      <c r="D339" t="e">
        <f>($F$4*EXP($D$4*Table2[[#This Row],[t]]))+($G$4*EXP($E$4*Table2[[#This Row],[t]]))</f>
        <v>#NUM!</v>
      </c>
      <c r="E339">
        <f>EXP($D$5*Table2[[#This Row],[t]])*($E$5+($F$5*Table2[[#This Row],[t]]))</f>
        <v>1.3966563044944271</v>
      </c>
      <c r="G339" s="17">
        <f t="shared" si="17"/>
        <v>3.279999999999974</v>
      </c>
      <c r="H339">
        <f t="shared" ca="1" si="15"/>
        <v>0.20439458272639682</v>
      </c>
    </row>
    <row r="340" spans="1:8" x14ac:dyDescent="0.25">
      <c r="A340">
        <f t="shared" si="16"/>
        <v>3.2899999999999738</v>
      </c>
      <c r="B340">
        <f>$D$2*COS(($E$2*Table2[[#This Row],[t]])-$L$2)</f>
        <v>1.4025500250702598</v>
      </c>
      <c r="C340">
        <f>($D$3*EXP($E$3*Table2[[#This Row],[t]]))*COS(($F$3*Table2[[#This Row],[t]])-$L$3)</f>
        <v>0.20789028806690321</v>
      </c>
      <c r="D340" t="e">
        <f>($F$4*EXP($D$4*Table2[[#This Row],[t]]))+($G$4*EXP($E$4*Table2[[#This Row],[t]]))</f>
        <v>#NUM!</v>
      </c>
      <c r="E340">
        <f>EXP($D$5*Table2[[#This Row],[t]])*($E$5+($F$5*Table2[[#This Row],[t]]))</f>
        <v>1.3945157661849339</v>
      </c>
      <c r="G340" s="17">
        <f t="shared" si="17"/>
        <v>3.2899999999999738</v>
      </c>
      <c r="H340">
        <f t="shared" ca="1" si="15"/>
        <v>0.20789028806690321</v>
      </c>
    </row>
    <row r="341" spans="1:8" x14ac:dyDescent="0.25">
      <c r="A341">
        <f t="shared" si="16"/>
        <v>3.2999999999999736</v>
      </c>
      <c r="B341">
        <f>$D$2*COS(($E$2*Table2[[#This Row],[t]])-$L$2)</f>
        <v>1.4200079868425726</v>
      </c>
      <c r="C341">
        <f>($D$3*EXP($E$3*Table2[[#This Row],[t]]))*COS(($F$3*Table2[[#This Row],[t]])-$L$3)</f>
        <v>0.21122710418790971</v>
      </c>
      <c r="D341" t="e">
        <f>($F$4*EXP($D$4*Table2[[#This Row],[t]]))+($G$4*EXP($E$4*Table2[[#This Row],[t]]))</f>
        <v>#NUM!</v>
      </c>
      <c r="E341">
        <f>EXP($D$5*Table2[[#This Row],[t]])*($E$5+($F$5*Table2[[#This Row],[t]]))</f>
        <v>1.3923618375004732</v>
      </c>
      <c r="G341" s="17">
        <f t="shared" si="17"/>
        <v>3.2999999999999736</v>
      </c>
      <c r="H341">
        <f t="shared" ca="1" si="15"/>
        <v>0.21122710418790971</v>
      </c>
    </row>
    <row r="342" spans="1:8" x14ac:dyDescent="0.25">
      <c r="A342">
        <f t="shared" si="16"/>
        <v>3.3099999999999734</v>
      </c>
      <c r="B342">
        <f>$D$2*COS(($E$2*Table2[[#This Row],[t]])-$L$2)</f>
        <v>1.4366139864221661</v>
      </c>
      <c r="C342">
        <f>($D$3*EXP($E$3*Table2[[#This Row],[t]]))*COS(($F$3*Table2[[#This Row],[t]])-$L$3)</f>
        <v>0.21440462005066074</v>
      </c>
      <c r="D342" t="e">
        <f>($F$4*EXP($D$4*Table2[[#This Row],[t]]))+($G$4*EXP($E$4*Table2[[#This Row],[t]]))</f>
        <v>#NUM!</v>
      </c>
      <c r="E342">
        <f>EXP($D$5*Table2[[#This Row],[t]])*($E$5+($F$5*Table2[[#This Row],[t]]))</f>
        <v>1.390194705257261</v>
      </c>
      <c r="G342" s="17">
        <f t="shared" si="17"/>
        <v>3.3099999999999734</v>
      </c>
      <c r="H342">
        <f t="shared" ca="1" si="15"/>
        <v>0.21440462005066074</v>
      </c>
    </row>
    <row r="343" spans="1:8" x14ac:dyDescent="0.25">
      <c r="A343">
        <f t="shared" si="16"/>
        <v>3.3199999999999732</v>
      </c>
      <c r="B343">
        <f>$D$2*COS(($E$2*Table2[[#This Row],[t]])-$L$2)</f>
        <v>1.4523580607074642</v>
      </c>
      <c r="C343">
        <f>($D$3*EXP($E$3*Table2[[#This Row],[t]]))*COS(($F$3*Table2[[#This Row],[t]])-$L$3)</f>
        <v>0.21742252380539159</v>
      </c>
      <c r="D343" t="e">
        <f>($F$4*EXP($D$4*Table2[[#This Row],[t]]))+($G$4*EXP($E$4*Table2[[#This Row],[t]]))</f>
        <v>#NUM!</v>
      </c>
      <c r="E343">
        <f>EXP($D$5*Table2[[#This Row],[t]])*($E$5+($F$5*Table2[[#This Row],[t]]))</f>
        <v>1.3880145547411058</v>
      </c>
      <c r="G343" s="17">
        <f t="shared" si="17"/>
        <v>3.3199999999999732</v>
      </c>
      <c r="H343">
        <f t="shared" ca="1" si="15"/>
        <v>0.21742252380539159</v>
      </c>
    </row>
    <row r="344" spans="1:8" x14ac:dyDescent="0.25">
      <c r="A344">
        <f t="shared" si="16"/>
        <v>3.329999999999973</v>
      </c>
      <c r="B344">
        <f>$D$2*COS(($E$2*Table2[[#This Row],[t]])-$L$2)</f>
        <v>1.4672307637262092</v>
      </c>
      <c r="C344">
        <f>($D$3*EXP($E$3*Table2[[#This Row],[t]]))*COS(($F$3*Table2[[#This Row],[t]])-$L$3)</f>
        <v>0.22028060199055199</v>
      </c>
      <c r="D344" t="e">
        <f>($F$4*EXP($D$4*Table2[[#This Row],[t]]))+($G$4*EXP($E$4*Table2[[#This Row],[t]]))</f>
        <v>#NUM!</v>
      </c>
      <c r="E344">
        <f>EXP($D$5*Table2[[#This Row],[t]])*($E$5+($F$5*Table2[[#This Row],[t]]))</f>
        <v>1.3858215697180243</v>
      </c>
      <c r="G344" s="17">
        <f t="shared" si="17"/>
        <v>3.329999999999973</v>
      </c>
      <c r="H344">
        <f t="shared" ca="1" si="15"/>
        <v>0.22028060199055199</v>
      </c>
    </row>
    <row r="345" spans="1:8" x14ac:dyDescent="0.25">
      <c r="A345">
        <f t="shared" si="16"/>
        <v>3.3399999999999728</v>
      </c>
      <c r="B345">
        <f>$D$2*COS(($E$2*Table2[[#This Row],[t]])-$L$2)</f>
        <v>1.48122317230276</v>
      </c>
      <c r="C345">
        <f>($D$3*EXP($E$3*Table2[[#This Row],[t]]))*COS(($F$3*Table2[[#This Row],[t]])-$L$3)</f>
        <v>0.22297873868125689</v>
      </c>
      <c r="D345" t="e">
        <f>($F$4*EXP($D$4*Table2[[#This Row],[t]]))+($G$4*EXP($E$4*Table2[[#This Row],[t]]))</f>
        <v>#NUM!</v>
      </c>
      <c r="E345">
        <f>EXP($D$5*Table2[[#This Row],[t]])*($E$5+($F$5*Table2[[#This Row],[t]]))</f>
        <v>1.3836159324447947</v>
      </c>
      <c r="G345" s="17">
        <f t="shared" si="17"/>
        <v>3.3399999999999728</v>
      </c>
      <c r="H345">
        <f t="shared" ca="1" si="15"/>
        <v>0.22297873868125689</v>
      </c>
    </row>
    <row r="346" spans="1:8" x14ac:dyDescent="0.25">
      <c r="A346">
        <f t="shared" si="16"/>
        <v>3.3499999999999726</v>
      </c>
      <c r="B346">
        <f>$D$2*COS(($E$2*Table2[[#This Row],[t]])-$L$2)</f>
        <v>1.4943268914117367</v>
      </c>
      <c r="C346">
        <f>($D$3*EXP($E$3*Table2[[#This Row],[t]]))*COS(($F$3*Table2[[#This Row],[t]])-$L$3)</f>
        <v>0.22551691458798773</v>
      </c>
      <c r="D346" t="e">
        <f>($F$4*EXP($D$4*Table2[[#This Row],[t]]))+($G$4*EXP($E$4*Table2[[#This Row],[t]]))</f>
        <v>#NUM!</v>
      </c>
      <c r="E346">
        <f>EXP($D$5*Table2[[#This Row],[t]])*($E$5+($F$5*Table2[[#This Row],[t]]))</f>
        <v>1.3813978236794391</v>
      </c>
      <c r="G346" s="17">
        <f t="shared" si="17"/>
        <v>3.3499999999999726</v>
      </c>
      <c r="H346">
        <f t="shared" ca="1" si="15"/>
        <v>0.22551691458798773</v>
      </c>
    </row>
    <row r="347" spans="1:8" x14ac:dyDescent="0.25">
      <c r="A347">
        <f t="shared" si="16"/>
        <v>3.3599999999999723</v>
      </c>
      <c r="B347">
        <f>$D$2*COS(($E$2*Table2[[#This Row],[t]])-$L$2)</f>
        <v>1.5065340592147758</v>
      </c>
      <c r="C347">
        <f>($D$3*EXP($E$3*Table2[[#This Row],[t]]))*COS(($F$3*Table2[[#This Row],[t]])-$L$3)</f>
        <v>0.22789520610656744</v>
      </c>
      <c r="D347" t="e">
        <f>($F$4*EXP($D$4*Table2[[#This Row],[t]]))+($G$4*EXP($E$4*Table2[[#This Row],[t]]))</f>
        <v>#NUM!</v>
      </c>
      <c r="E347">
        <f>EXP($D$5*Table2[[#This Row],[t]])*($E$5+($F$5*Table2[[#This Row],[t]]))</f>
        <v>1.3791674226916399</v>
      </c>
      <c r="G347" s="17">
        <f t="shared" si="17"/>
        <v>3.3599999999999723</v>
      </c>
      <c r="H347">
        <f t="shared" ca="1" si="15"/>
        <v>0.22789520610656744</v>
      </c>
    </row>
    <row r="348" spans="1:8" x14ac:dyDescent="0.25">
      <c r="A348">
        <f t="shared" si="16"/>
        <v>3.3699999999999721</v>
      </c>
      <c r="B348">
        <f>$D$2*COS(($E$2*Table2[[#This Row],[t]])-$L$2)</f>
        <v>1.5178373517774046</v>
      </c>
      <c r="C348">
        <f>($D$3*EXP($E$3*Table2[[#This Row],[t]]))*COS(($F$3*Table2[[#This Row],[t]])-$L$3)</f>
        <v>0.23011378432047108</v>
      </c>
      <c r="D348" t="e">
        <f>($F$4*EXP($D$4*Table2[[#This Row],[t]]))+($G$4*EXP($E$4*Table2[[#This Row],[t]]))</f>
        <v>#NUM!</v>
      </c>
      <c r="E348">
        <f>EXP($D$5*Table2[[#This Row],[t]])*($E$5+($F$5*Table2[[#This Row],[t]]))</f>
        <v>1.3769249072730898</v>
      </c>
      <c r="G348" s="17">
        <f t="shared" si="17"/>
        <v>3.3699999999999721</v>
      </c>
      <c r="H348">
        <f t="shared" ca="1" si="15"/>
        <v>0.23011378432047108</v>
      </c>
    </row>
    <row r="349" spans="1:8" x14ac:dyDescent="0.25">
      <c r="A349">
        <f t="shared" si="16"/>
        <v>3.3799999999999719</v>
      </c>
      <c r="B349">
        <f>$D$2*COS(($E$2*Table2[[#This Row],[t]])-$L$2)</f>
        <v>1.528229987463176</v>
      </c>
      <c r="C349">
        <f>($D$3*EXP($E$3*Table2[[#This Row],[t]]))*COS(($F$3*Table2[[#This Row],[t]])-$L$3)</f>
        <v>0.23217291395653228</v>
      </c>
      <c r="D349" t="e">
        <f>($F$4*EXP($D$4*Table2[[#This Row],[t]]))+($G$4*EXP($E$4*Table2[[#This Row],[t]]))</f>
        <v>#NUM!</v>
      </c>
      <c r="E349">
        <f>EXP($D$5*Table2[[#This Row],[t]])*($E$5+($F$5*Table2[[#This Row],[t]]))</f>
        <v>1.3746704537477763</v>
      </c>
      <c r="G349" s="17">
        <f t="shared" si="17"/>
        <v>3.3799999999999719</v>
      </c>
      <c r="H349">
        <f t="shared" ca="1" si="15"/>
        <v>0.23217291395653228</v>
      </c>
    </row>
    <row r="350" spans="1:8" x14ac:dyDescent="0.25">
      <c r="A350">
        <f t="shared" si="16"/>
        <v>3.3899999999999717</v>
      </c>
      <c r="B350">
        <f>$D$2*COS(($E$2*Table2[[#This Row],[t]])-$L$2)</f>
        <v>1.5377057310024524</v>
      </c>
      <c r="C350">
        <f>($D$3*EXP($E$3*Table2[[#This Row],[t]]))*COS(($F$3*Table2[[#This Row],[t]])-$L$3)</f>
        <v>0.23407295229514155</v>
      </c>
      <c r="D350" t="e">
        <f>($F$4*EXP($D$4*Table2[[#This Row],[t]]))+($G$4*EXP($E$4*Table2[[#This Row],[t]]))</f>
        <v>#NUM!</v>
      </c>
      <c r="E350">
        <f>EXP($D$5*Table2[[#This Row],[t]])*($E$5+($F$5*Table2[[#This Row],[t]]))</f>
        <v>1.3724042369821974</v>
      </c>
      <c r="G350" s="17">
        <f t="shared" si="17"/>
        <v>3.3899999999999717</v>
      </c>
      <c r="H350">
        <f t="shared" ca="1" si="15"/>
        <v>0.23407295229514155</v>
      </c>
    </row>
    <row r="351" spans="1:8" x14ac:dyDescent="0.25">
      <c r="A351">
        <f t="shared" si="16"/>
        <v>3.3999999999999715</v>
      </c>
      <c r="B351">
        <f>$D$2*COS(($E$2*Table2[[#This Row],[t]])-$L$2)</f>
        <v>1.5462588972333773</v>
      </c>
      <c r="C351">
        <f>($D$3*EXP($E$3*Table2[[#This Row],[t]]))*COS(($F$3*Table2[[#This Row],[t]])-$L$3)</f>
        <v>0.23581434803603188</v>
      </c>
      <c r="D351" t="e">
        <f>($F$4*EXP($D$4*Table2[[#This Row],[t]]))+($G$4*EXP($E$4*Table2[[#This Row],[t]]))</f>
        <v>#NUM!</v>
      </c>
      <c r="E351">
        <f>EXP($D$5*Table2[[#This Row],[t]])*($E$5+($F$5*Table2[[#This Row],[t]]))</f>
        <v>1.3701264303955163</v>
      </c>
      <c r="G351" s="17">
        <f t="shared" si="17"/>
        <v>3.3999999999999715</v>
      </c>
      <c r="H351">
        <f t="shared" ca="1" si="15"/>
        <v>0.23581434803603188</v>
      </c>
    </row>
    <row r="352" spans="1:8" x14ac:dyDescent="0.25">
      <c r="A352">
        <f t="shared" si="16"/>
        <v>3.4099999999999713</v>
      </c>
      <c r="B352">
        <f>$D$2*COS(($E$2*Table2[[#This Row],[t]])-$L$2)</f>
        <v>1.5538843545128007</v>
      </c>
      <c r="C352">
        <f>($D$3*EXP($E$3*Table2[[#This Row],[t]]))*COS(($F$3*Table2[[#This Row],[t]])-$L$3)</f>
        <v>0.23739764012077813</v>
      </c>
      <c r="D352" t="e">
        <f>($F$4*EXP($D$4*Table2[[#This Row],[t]]))+($G$4*EXP($E$4*Table2[[#This Row],[t]]))</f>
        <v>#NUM!</v>
      </c>
      <c r="E352">
        <f>EXP($D$5*Table2[[#This Row],[t]])*($E$5+($F$5*Table2[[#This Row],[t]]))</f>
        <v>1.3678372059696469</v>
      </c>
      <c r="G352" s="17">
        <f t="shared" si="17"/>
        <v>3.4099999999999713</v>
      </c>
      <c r="H352">
        <f t="shared" ca="1" si="15"/>
        <v>0.23739764012077813</v>
      </c>
    </row>
    <row r="353" spans="1:8" x14ac:dyDescent="0.25">
      <c r="A353">
        <f t="shared" si="16"/>
        <v>3.4199999999999711</v>
      </c>
      <c r="B353">
        <f>$D$2*COS(($E$2*Table2[[#This Row],[t]])-$L$2)</f>
        <v>1.5605775277951155</v>
      </c>
      <c r="C353">
        <f>($D$3*EXP($E$3*Table2[[#This Row],[t]]))*COS(($F$3*Table2[[#This Row],[t]])-$L$3)</f>
        <v>0.2388234565131363</v>
      </c>
      <c r="D353" t="e">
        <f>($F$4*EXP($D$4*Table2[[#This Row],[t]]))+($G$4*EXP($E$4*Table2[[#This Row],[t]]))</f>
        <v>#NUM!</v>
      </c>
      <c r="E353">
        <f>EXP($D$5*Table2[[#This Row],[t]])*($E$5+($F$5*Table2[[#This Row],[t]]))</f>
        <v>1.3655367342592786</v>
      </c>
      <c r="G353" s="17">
        <f t="shared" si="17"/>
        <v>3.4199999999999711</v>
      </c>
      <c r="H353">
        <f t="shared" ca="1" si="15"/>
        <v>0.2388234565131363</v>
      </c>
    </row>
    <row r="354" spans="1:8" x14ac:dyDescent="0.25">
      <c r="A354">
        <f t="shared" si="16"/>
        <v>3.4299999999999708</v>
      </c>
      <c r="B354">
        <f>$D$2*COS(($E$2*Table2[[#This Row],[t]])-$L$2)</f>
        <v>1.5663344013771421</v>
      </c>
      <c r="C354">
        <f>($D$3*EXP($E$3*Table2[[#This Row],[t]]))*COS(($F$3*Table2[[#This Row],[t]])-$L$3)</f>
        <v>0.24009251293837794</v>
      </c>
      <c r="D354" t="e">
        <f>($F$4*EXP($D$4*Table2[[#This Row],[t]]))+($G$4*EXP($E$4*Table2[[#This Row],[t]]))</f>
        <v>#NUM!</v>
      </c>
      <c r="E354">
        <f>EXP($D$5*Table2[[#This Row],[t]])*($E$5+($F$5*Table2[[#This Row],[t]]))</f>
        <v>1.3632251844018315</v>
      </c>
      <c r="G354" s="17">
        <f t="shared" si="17"/>
        <v>3.4299999999999708</v>
      </c>
      <c r="H354">
        <f t="shared" ca="1" si="15"/>
        <v>0.24009251293837794</v>
      </c>
    </row>
    <row r="355" spans="1:8" x14ac:dyDescent="0.25">
      <c r="A355">
        <f t="shared" si="16"/>
        <v>3.4399999999999706</v>
      </c>
      <c r="B355">
        <f>$D$2*COS(($E$2*Table2[[#This Row],[t]])-$L$2)</f>
        <v>1.571151521307435</v>
      </c>
      <c r="C355">
        <f>($D$3*EXP($E$3*Table2[[#This Row],[t]]))*COS(($F$3*Table2[[#This Row],[t]])-$L$3)</f>
        <v>0.24120561158277395</v>
      </c>
      <c r="D355" t="e">
        <f>($F$4*EXP($D$4*Table2[[#This Row],[t]]))+($G$4*EXP($E$4*Table2[[#This Row],[t]]))</f>
        <v>#NUM!</v>
      </c>
      <c r="E355">
        <f>EXP($D$5*Table2[[#This Row],[t]])*($E$5+($F$5*Table2[[#This Row],[t]]))</f>
        <v>1.3609027241273555</v>
      </c>
      <c r="G355" s="17">
        <f t="shared" si="17"/>
        <v>3.4399999999999706</v>
      </c>
      <c r="H355">
        <f t="shared" ca="1" si="15"/>
        <v>0.24120561158277395</v>
      </c>
    </row>
    <row r="356" spans="1:8" x14ac:dyDescent="0.25">
      <c r="A356">
        <f t="shared" si="16"/>
        <v>3.4499999999999704</v>
      </c>
      <c r="B356">
        <f>$D$2*COS(($E$2*Table2[[#This Row],[t]])-$L$2)</f>
        <v>1.5750259974585465</v>
      </c>
      <c r="C356">
        <f>($D$3*EXP($E$3*Table2[[#This Row],[t]]))*COS(($F$3*Table2[[#This Row],[t]])-$L$3)</f>
        <v>0.24216363975440328</v>
      </c>
      <c r="D356" t="e">
        <f>($F$4*EXP($D$4*Table2[[#This Row],[t]]))+($G$4*EXP($E$4*Table2[[#This Row],[t]]))</f>
        <v>#NUM!</v>
      </c>
      <c r="E356">
        <f>EXP($D$5*Table2[[#This Row],[t]])*($E$5+($F$5*Table2[[#This Row],[t]]))</f>
        <v>1.3585695197683574</v>
      </c>
      <c r="G356" s="17">
        <f t="shared" si="17"/>
        <v>3.4499999999999704</v>
      </c>
      <c r="H356">
        <f t="shared" ca="1" si="15"/>
        <v>0.24216363975440328</v>
      </c>
    </row>
    <row r="357" spans="1:8" x14ac:dyDescent="0.25">
      <c r="A357">
        <f t="shared" si="16"/>
        <v>3.4599999999999702</v>
      </c>
      <c r="B357">
        <f>$D$2*COS(($E$2*Table2[[#This Row],[t]])-$L$2)</f>
        <v>1.5779555052610177</v>
      </c>
      <c r="C357">
        <f>($D$3*EXP($E$3*Table2[[#This Row],[t]]))*COS(($F$3*Table2[[#This Row],[t]])-$L$3)</f>
        <v>0.24296756850647316</v>
      </c>
      <c r="D357" t="e">
        <f>($F$4*EXP($D$4*Table2[[#This Row],[t]]))+($G$4*EXP($E$4*Table2[[#This Row],[t]]))</f>
        <v>#NUM!</v>
      </c>
      <c r="E357">
        <f>EXP($D$5*Table2[[#This Row],[t]])*($E$5+($F$5*Table2[[#This Row],[t]]))</f>
        <v>1.3562257362695724</v>
      </c>
      <c r="G357" s="17">
        <f t="shared" si="17"/>
        <v>3.4599999999999702</v>
      </c>
      <c r="H357">
        <f t="shared" ca="1" si="15"/>
        <v>0.24296756850647316</v>
      </c>
    </row>
    <row r="358" spans="1:8" x14ac:dyDescent="0.25">
      <c r="A358">
        <f t="shared" si="16"/>
        <v>3.46999999999997</v>
      </c>
      <c r="B358">
        <f>$D$2*COS(($E$2*Table2[[#This Row],[t]])-$L$2)</f>
        <v>1.5799382870980507</v>
      </c>
      <c r="C358">
        <f>($D$3*EXP($E$3*Table2[[#This Row],[t]]))*COS(($F$3*Table2[[#This Row],[t]])-$L$3)</f>
        <v>0.24361845122433992</v>
      </c>
      <c r="D358" t="e">
        <f>($F$4*EXP($D$4*Table2[[#This Row],[t]]))+($G$4*EXP($E$4*Table2[[#This Row],[t]]))</f>
        <v>#NUM!</v>
      </c>
      <c r="E358">
        <f>EXP($D$5*Table2[[#This Row],[t]])*($E$5+($F$5*Table2[[#This Row],[t]]))</f>
        <v>1.3538715371976664</v>
      </c>
      <c r="G358" s="17">
        <f t="shared" si="17"/>
        <v>3.46999999999997</v>
      </c>
      <c r="H358">
        <f t="shared" ca="1" si="15"/>
        <v>0.24361845122433992</v>
      </c>
    </row>
    <row r="359" spans="1:8" x14ac:dyDescent="0.25">
      <c r="A359">
        <f t="shared" si="16"/>
        <v>3.4799999999999698</v>
      </c>
      <c r="B359">
        <f>$D$2*COS(($E$2*Table2[[#This Row],[t]])-$L$2)</f>
        <v>1.5809731533600255</v>
      </c>
      <c r="C359">
        <f>($D$3*EXP($E$3*Table2[[#This Row],[t]]))*COS(($F$3*Table2[[#This Row],[t]])-$L$3)</f>
        <v>0.24411742217744178</v>
      </c>
      <c r="D359" t="e">
        <f>($F$4*EXP($D$4*Table2[[#This Row],[t]]))+($G$4*EXP($E$4*Table2[[#This Row],[t]]))</f>
        <v>#NUM!</v>
      </c>
      <c r="E359">
        <f>EXP($D$5*Table2[[#This Row],[t]])*($E$5+($F$5*Table2[[#This Row],[t]]))</f>
        <v>1.3515070847508832</v>
      </c>
      <c r="G359" s="17">
        <f t="shared" si="17"/>
        <v>3.4799999999999698</v>
      </c>
      <c r="H359">
        <f t="shared" ca="1" si="15"/>
        <v>0.24411742217744178</v>
      </c>
    </row>
    <row r="360" spans="1:8" x14ac:dyDescent="0.25">
      <c r="A360">
        <f t="shared" si="16"/>
        <v>3.4899999999999696</v>
      </c>
      <c r="B360">
        <f>$D$2*COS(($E$2*Table2[[#This Row],[t]])-$L$2)</f>
        <v>1.5810594831582307</v>
      </c>
      <c r="C360">
        <f>($D$3*EXP($E$3*Table2[[#This Row],[t]]))*COS(($F$3*Table2[[#This Row],[t]])-$L$3)</f>
        <v>0.24446569503735144</v>
      </c>
      <c r="D360" t="e">
        <f>($F$4*EXP($D$4*Table2[[#This Row],[t]]))+($G$4*EXP($E$4*Table2[[#This Row],[t]]))</f>
        <v>#NUM!</v>
      </c>
      <c r="E360">
        <f>EXP($D$5*Table2[[#This Row],[t]])*($E$5+($F$5*Table2[[#This Row],[t]]))</f>
        <v>1.3491325397686211</v>
      </c>
      <c r="G360" s="17">
        <f t="shared" si="17"/>
        <v>3.4899999999999696</v>
      </c>
      <c r="H360">
        <f t="shared" ca="1" si="15"/>
        <v>0.24446569503735144</v>
      </c>
    </row>
    <row r="361" spans="1:8" x14ac:dyDescent="0.25">
      <c r="A361">
        <f t="shared" si="16"/>
        <v>3.4999999999999694</v>
      </c>
      <c r="B361">
        <f>$D$2*COS(($E$2*Table2[[#This Row],[t]])-$L$2)</f>
        <v>1.5801972246973766</v>
      </c>
      <c r="C361">
        <f>($D$3*EXP($E$3*Table2[[#This Row],[t]]))*COS(($F$3*Table2[[#This Row],[t]])-$L$3)</f>
        <v>0.24466456136317441</v>
      </c>
      <c r="D361" t="e">
        <f>($F$4*EXP($D$4*Table2[[#This Row],[t]]))+($G$4*EXP($E$4*Table2[[#This Row],[t]]))</f>
        <v>#NUM!</v>
      </c>
      <c r="E361">
        <f>EXP($D$5*Table2[[#This Row],[t]])*($E$5+($F$5*Table2[[#This Row],[t]]))</f>
        <v>1.3467480617409571</v>
      </c>
      <c r="G361" s="17">
        <f t="shared" si="17"/>
        <v>3.4999999999999694</v>
      </c>
      <c r="H361">
        <f t="shared" ca="1" si="15"/>
        <v>0.24466456136317441</v>
      </c>
    </row>
    <row r="362" spans="1:8" x14ac:dyDescent="0.25">
      <c r="A362">
        <f t="shared" si="16"/>
        <v>3.5099999999999691</v>
      </c>
      <c r="B362">
        <f>$D$2*COS(($E$2*Table2[[#This Row],[t]])-$L$2)</f>
        <v>1.5783868953066729</v>
      </c>
      <c r="C362">
        <f>($D$3*EXP($E$3*Table2[[#This Row],[t]]))*COS(($F$3*Table2[[#This Row],[t]])-$L$3)</f>
        <v>0.24471538905551962</v>
      </c>
      <c r="D362" t="e">
        <f>($F$4*EXP($D$4*Table2[[#This Row],[t]]))+($G$4*EXP($E$4*Table2[[#This Row],[t]]))</f>
        <v>#NUM!</v>
      </c>
      <c r="E362">
        <f>EXP($D$5*Table2[[#This Row],[t]])*($E$5+($F$5*Table2[[#This Row],[t]]))</f>
        <v>1.3443538088181022</v>
      </c>
      <c r="G362" s="17">
        <f t="shared" si="17"/>
        <v>3.5099999999999691</v>
      </c>
      <c r="H362">
        <f t="shared" ca="1" si="15"/>
        <v>0.24471538905551962</v>
      </c>
    </row>
    <row r="363" spans="1:8" x14ac:dyDescent="0.25">
      <c r="A363">
        <f t="shared" si="16"/>
        <v>3.5199999999999689</v>
      </c>
      <c r="B363">
        <f>$D$2*COS(($E$2*Table2[[#This Row],[t]])-$L$2)</f>
        <v>1.5756295811294447</v>
      </c>
      <c r="C363">
        <f>($D$3*EXP($E$3*Table2[[#This Row],[t]]))*COS(($F$3*Table2[[#This Row],[t]])-$L$3)</f>
        <v>0.24461962078027968</v>
      </c>
      <c r="D363" t="e">
        <f>($F$4*EXP($D$4*Table2[[#This Row],[t]]))+($G$4*EXP($E$4*Table2[[#This Row],[t]]))</f>
        <v>#NUM!</v>
      </c>
      <c r="E363">
        <f>EXP($D$5*Table2[[#This Row],[t]])*($E$5+($F$5*Table2[[#This Row],[t]]))</f>
        <v>1.3419499378198017</v>
      </c>
      <c r="G363" s="17">
        <f t="shared" si="17"/>
        <v>3.5199999999999689</v>
      </c>
      <c r="H363">
        <f t="shared" ca="1" si="15"/>
        <v>0.24461962078027968</v>
      </c>
    </row>
    <row r="364" spans="1:8" x14ac:dyDescent="0.25">
      <c r="A364">
        <f t="shared" si="16"/>
        <v>3.5299999999999687</v>
      </c>
      <c r="B364">
        <f>$D$2*COS(($E$2*Table2[[#This Row],[t]])-$L$2)</f>
        <v>1.5719269364714816</v>
      </c>
      <c r="C364">
        <f>($D$3*EXP($E$3*Table2[[#This Row],[t]]))*COS(($F$3*Table2[[#This Row],[t]])-$L$3)</f>
        <v>0.24437877236346059</v>
      </c>
      <c r="D364" t="e">
        <f>($F$4*EXP($D$4*Table2[[#This Row],[t]]))+($G$4*EXP($E$4*Table2[[#This Row],[t]]))</f>
        <v>#NUM!</v>
      </c>
      <c r="E364">
        <f>EXP($D$5*Table2[[#This Row],[t]])*($E$5+($F$5*Table2[[#This Row],[t]]))</f>
        <v>1.3395366042446701</v>
      </c>
      <c r="G364" s="17">
        <f t="shared" si="17"/>
        <v>3.5299999999999687</v>
      </c>
      <c r="H364">
        <f t="shared" ca="1" si="15"/>
        <v>0.24437877236346059</v>
      </c>
    </row>
    <row r="365" spans="1:8" x14ac:dyDescent="0.25">
      <c r="A365">
        <f t="shared" si="16"/>
        <v>3.5399999999999685</v>
      </c>
      <c r="B365">
        <f>$D$2*COS(($E$2*Table2[[#This Row],[t]])-$L$2)</f>
        <v>1.5672811828084998</v>
      </c>
      <c r="C365">
        <f>($D$3*EXP($E$3*Table2[[#This Row],[t]]))*COS(($F$3*Table2[[#This Row],[t]])-$L$3)</f>
        <v>0.24399443115830893</v>
      </c>
      <c r="D365" t="e">
        <f>($F$4*EXP($D$4*Table2[[#This Row],[t]]))+($G$4*EXP($E$4*Table2[[#This Row],[t]]))</f>
        <v>#NUM!</v>
      </c>
      <c r="E365">
        <f>EXP($D$5*Table2[[#This Row],[t]])*($E$5+($F$5*Table2[[#This Row],[t]]))</f>
        <v>1.3371139622794717</v>
      </c>
      <c r="G365" s="17">
        <f t="shared" si="17"/>
        <v>3.5399999999999685</v>
      </c>
      <c r="H365">
        <f t="shared" ca="1" si="15"/>
        <v>0.24399443115830893</v>
      </c>
    </row>
    <row r="366" spans="1:8" x14ac:dyDescent="0.25">
      <c r="A366">
        <f t="shared" si="16"/>
        <v>3.5499999999999683</v>
      </c>
      <c r="B366">
        <f>$D$2*COS(($E$2*Table2[[#This Row],[t]])-$L$2)</f>
        <v>1.5616951074533287</v>
      </c>
      <c r="C366">
        <f>($D$3*EXP($E$3*Table2[[#This Row],[t]]))*COS(($F$3*Table2[[#This Row],[t]])-$L$3)</f>
        <v>0.24346825438598504</v>
      </c>
      <c r="D366" t="e">
        <f>($F$4*EXP($D$4*Table2[[#This Row],[t]]))+($G$4*EXP($E$4*Table2[[#This Row],[t]]))</f>
        <v>#NUM!</v>
      </c>
      <c r="E366">
        <f>EXP($D$5*Table2[[#This Row],[t]])*($E$5+($F$5*Table2[[#This Row],[t]]))</f>
        <v>1.3346821648083347</v>
      </c>
      <c r="G366" s="17">
        <f t="shared" si="17"/>
        <v>3.5499999999999683</v>
      </c>
      <c r="H366">
        <f t="shared" ca="1" si="15"/>
        <v>0.24346825438598504</v>
      </c>
    </row>
    <row r="367" spans="1:8" x14ac:dyDescent="0.25">
      <c r="A367">
        <f t="shared" si="16"/>
        <v>3.5599999999999681</v>
      </c>
      <c r="B367">
        <f>$D$2*COS(($E$2*Table2[[#This Row],[t]])-$L$2)</f>
        <v>1.5551720618836014</v>
      </c>
      <c r="C367">
        <f>($D$3*EXP($E$3*Table2[[#This Row],[t]]))*COS(($F$3*Table2[[#This Row],[t]])-$L$3)</f>
        <v>0.2428019674510381</v>
      </c>
      <c r="D367" t="e">
        <f>($F$4*EXP($D$4*Table2[[#This Row],[t]]))+($G$4*EXP($E$4*Table2[[#This Row],[t]]))</f>
        <v>#NUM!</v>
      </c>
      <c r="E367">
        <f>EXP($D$5*Table2[[#This Row],[t]])*($E$5+($F$5*Table2[[#This Row],[t]]))</f>
        <v>1.3322413634219124</v>
      </c>
      <c r="G367" s="17">
        <f t="shared" si="17"/>
        <v>3.5599999999999681</v>
      </c>
      <c r="H367">
        <f t="shared" ca="1" si="15"/>
        <v>0.2428019674510381</v>
      </c>
    </row>
    <row r="368" spans="1:8" x14ac:dyDescent="0.25">
      <c r="A368">
        <f t="shared" si="16"/>
        <v>3.5699999999999679</v>
      </c>
      <c r="B368">
        <f>$D$2*COS(($E$2*Table2[[#This Row],[t]])-$L$2)</f>
        <v>1.5477159597309731</v>
      </c>
      <c r="C368">
        <f>($D$3*EXP($E$3*Table2[[#This Row],[t]]))*COS(($F$3*Table2[[#This Row],[t]])-$L$3)</f>
        <v>0.24199736223293739</v>
      </c>
      <c r="D368" t="e">
        <f>($F$4*EXP($D$4*Table2[[#This Row],[t]]))+($G$4*EXP($E$4*Table2[[#This Row],[t]]))</f>
        <v>#NUM!</v>
      </c>
      <c r="E368">
        <f>EXP($D$5*Table2[[#This Row],[t]])*($E$5+($F$5*Table2[[#This Row],[t]]))</f>
        <v>1.3297917084264808</v>
      </c>
      <c r="G368" s="17">
        <f t="shared" si="17"/>
        <v>3.5699999999999679</v>
      </c>
      <c r="H368">
        <f t="shared" ca="1" si="15"/>
        <v>0.24199736223293739</v>
      </c>
    </row>
    <row r="369" spans="1:8" x14ac:dyDescent="0.25">
      <c r="A369">
        <f t="shared" si="16"/>
        <v>3.5799999999999677</v>
      </c>
      <c r="B369">
        <f>$D$2*COS(($E$2*Table2[[#This Row],[t]])-$L$2)</f>
        <v>1.5393312744330567</v>
      </c>
      <c r="C369">
        <f>($D$3*EXP($E$3*Table2[[#This Row],[t]]))*COS(($F$3*Table2[[#This Row],[t]])-$L$3)</f>
        <v>0.24105629535491971</v>
      </c>
      <c r="D369" t="e">
        <f>($F$4*EXP($D$4*Table2[[#This Row],[t]]))+($G$4*EXP($E$4*Table2[[#This Row],[t]]))</f>
        <v>#NUM!</v>
      </c>
      <c r="E369">
        <f>EXP($D$5*Table2[[#This Row],[t]])*($E$5+($F$5*Table2[[#This Row],[t]]))</f>
        <v>1.3273333488529817</v>
      </c>
      <c r="G369" s="17">
        <f t="shared" si="17"/>
        <v>3.5799999999999677</v>
      </c>
      <c r="H369">
        <f t="shared" ca="1" si="15"/>
        <v>0.24105629535491971</v>
      </c>
    </row>
    <row r="370" spans="1:8" x14ac:dyDescent="0.25">
      <c r="A370">
        <f t="shared" si="16"/>
        <v>3.5899999999999674</v>
      </c>
      <c r="B370">
        <f>$D$2*COS(($E$2*Table2[[#This Row],[t]])-$L$2)</f>
        <v>1.5300230365494945</v>
      </c>
      <c r="C370">
        <f>($D$3*EXP($E$3*Table2[[#This Row],[t]]))*COS(($F$3*Table2[[#This Row],[t]])-$L$3)</f>
        <v>0.23998068643141071</v>
      </c>
      <c r="D370" t="e">
        <f>($F$4*EXP($D$4*Table2[[#This Row],[t]]))+($G$4*EXP($E$4*Table2[[#This Row],[t]]))</f>
        <v>#NUM!</v>
      </c>
      <c r="E370">
        <f>EXP($D$5*Table2[[#This Row],[t]])*($E$5+($F$5*Table2[[#This Row],[t]]))</f>
        <v>1.3248664324660016</v>
      </c>
      <c r="G370" s="17">
        <f t="shared" si="17"/>
        <v>3.5899999999999674</v>
      </c>
      <c r="H370">
        <f t="shared" ca="1" si="15"/>
        <v>0.23998068643141071</v>
      </c>
    </row>
    <row r="371" spans="1:8" x14ac:dyDescent="0.25">
      <c r="A371">
        <f t="shared" si="16"/>
        <v>3.5999999999999672</v>
      </c>
      <c r="B371">
        <f>$D$2*COS(($E$2*Table2[[#This Row],[t]])-$L$2)</f>
        <v>1.5197968307437761</v>
      </c>
      <c r="C371">
        <f>($D$3*EXP($E$3*Table2[[#This Row],[t]]))*COS(($F$3*Table2[[#This Row],[t]])-$L$3)</f>
        <v>0.23877251629528057</v>
      </c>
      <c r="D371" t="e">
        <f>($F$4*EXP($D$4*Table2[[#This Row],[t]]))+($G$4*EXP($E$4*Table2[[#This Row],[t]]))</f>
        <v>#NUM!</v>
      </c>
      <c r="E371">
        <f>EXP($D$5*Table2[[#This Row],[t]])*($E$5+($F$5*Table2[[#This Row],[t]]))</f>
        <v>1.3223911057727005</v>
      </c>
      <c r="G371" s="17">
        <f t="shared" si="17"/>
        <v>3.5999999999999672</v>
      </c>
      <c r="H371">
        <f t="shared" ca="1" si="15"/>
        <v>0.23877251629528057</v>
      </c>
    </row>
    <row r="372" spans="1:8" x14ac:dyDescent="0.25">
      <c r="A372">
        <f t="shared" si="16"/>
        <v>3.609999999999967</v>
      </c>
      <c r="B372">
        <f>$D$2*COS(($E$2*Table2[[#This Row],[t]])-$L$2)</f>
        <v>1.508658792432604</v>
      </c>
      <c r="C372">
        <f>($D$3*EXP($E$3*Table2[[#This Row],[t]]))*COS(($F$3*Table2[[#This Row],[t]])-$L$3)</f>
        <v>0.23743382520619252</v>
      </c>
      <c r="D372" t="e">
        <f>($F$4*EXP($D$4*Table2[[#This Row],[t]]))+($G$4*EXP($E$4*Table2[[#This Row],[t]]))</f>
        <v>#NUM!</v>
      </c>
      <c r="E372">
        <f>EXP($D$5*Table2[[#This Row],[t]])*($E$5+($F$5*Table2[[#This Row],[t]]))</f>
        <v>1.3199075140316763</v>
      </c>
      <c r="G372" s="17">
        <f t="shared" si="17"/>
        <v>3.609999999999967</v>
      </c>
      <c r="H372">
        <f t="shared" ca="1" si="15"/>
        <v>0.23743382520619252</v>
      </c>
    </row>
    <row r="373" spans="1:8" x14ac:dyDescent="0.25">
      <c r="A373">
        <f t="shared" si="16"/>
        <v>3.6199999999999668</v>
      </c>
      <c r="B373">
        <f>$D$2*COS(($E$2*Table2[[#This Row],[t]])-$L$2)</f>
        <v>1.4966156041048317</v>
      </c>
      <c r="C373">
        <f>($D$3*EXP($E$3*Table2[[#This Row],[t]]))*COS(($F$3*Table2[[#This Row],[t]])-$L$3)</f>
        <v>0.23596671104130154</v>
      </c>
      <c r="D373" t="e">
        <f>($F$4*EXP($D$4*Table2[[#This Row],[t]]))+($G$4*EXP($E$4*Table2[[#This Row],[t]]))</f>
        <v>#NUM!</v>
      </c>
      <c r="E373">
        <f>EXP($D$5*Table2[[#This Row],[t]])*($E$5+($F$5*Table2[[#This Row],[t]]))</f>
        <v>1.3174158012617763</v>
      </c>
      <c r="G373" s="17">
        <f t="shared" si="17"/>
        <v>3.6199999999999668</v>
      </c>
      <c r="H373">
        <f t="shared" ca="1" si="15"/>
        <v>0.23596671104130154</v>
      </c>
    </row>
    <row r="374" spans="1:8" x14ac:dyDescent="0.25">
      <c r="A374">
        <f t="shared" si="16"/>
        <v>3.6299999999999666</v>
      </c>
      <c r="B374">
        <f>$D$2*COS(($E$2*Table2[[#This Row],[t]])-$L$2)</f>
        <v>1.4836744913121669</v>
      </c>
      <c r="C374">
        <f>($D$3*EXP($E$3*Table2[[#This Row],[t]]))*COS(($F$3*Table2[[#This Row],[t]])-$L$3)</f>
        <v>0.23437332746956024</v>
      </c>
      <c r="D374" t="e">
        <f>($F$4*EXP($D$4*Table2[[#This Row],[t]]))+($G$4*EXP($E$4*Table2[[#This Row],[t]]))</f>
        <v>#NUM!</v>
      </c>
      <c r="E374">
        <f>EXP($D$5*Table2[[#This Row],[t]])*($E$5+($F$5*Table2[[#This Row],[t]]))</f>
        <v>1.3149161102508486</v>
      </c>
      <c r="G374" s="17">
        <f t="shared" si="17"/>
        <v>3.6299999999999666</v>
      </c>
      <c r="H374">
        <f t="shared" ca="1" si="15"/>
        <v>0.23437332746956024</v>
      </c>
    </row>
    <row r="375" spans="1:8" x14ac:dyDescent="0.25">
      <c r="A375">
        <f t="shared" si="16"/>
        <v>3.6399999999999664</v>
      </c>
      <c r="B375">
        <f>$D$2*COS(($E$2*Table2[[#This Row],[t]])-$L$2)</f>
        <v>1.4698432183340584</v>
      </c>
      <c r="C375">
        <f>($D$3*EXP($E$3*Table2[[#This Row],[t]]))*COS(($F$3*Table2[[#This Row],[t]])-$L$3)</f>
        <v>0.23265588211088326</v>
      </c>
      <c r="D375" t="e">
        <f>($F$4*EXP($D$4*Table2[[#This Row],[t]]))+($G$4*EXP($E$4*Table2[[#This Row],[t]]))</f>
        <v>#NUM!</v>
      </c>
      <c r="E375">
        <f>EXP($D$5*Table2[[#This Row],[t]])*($E$5+($F$5*Table2[[#This Row],[t]]))</f>
        <v>1.3124085825644427</v>
      </c>
      <c r="G375" s="17">
        <f t="shared" si="17"/>
        <v>3.6399999999999664</v>
      </c>
      <c r="H375">
        <f t="shared" ca="1" si="15"/>
        <v>0.23265588211088326</v>
      </c>
    </row>
    <row r="376" spans="1:8" x14ac:dyDescent="0.25">
      <c r="A376">
        <f t="shared" si="16"/>
        <v>3.6499999999999662</v>
      </c>
      <c r="B376">
        <f>$D$2*COS(($E$2*Table2[[#This Row],[t]])-$L$2)</f>
        <v>1.455130083519365</v>
      </c>
      <c r="C376">
        <f>($D$3*EXP($E$3*Table2[[#This Row],[t]]))*COS(($F$3*Table2[[#This Row],[t]])-$L$3)</f>
        <v>0.23081663468142122</v>
      </c>
      <c r="D376" t="e">
        <f>($F$4*EXP($D$4*Table2[[#This Row],[t]]))+($G$4*EXP($E$4*Table2[[#This Row],[t]]))</f>
        <v>#NUM!</v>
      </c>
      <c r="E376">
        <f>EXP($D$5*Table2[[#This Row],[t]])*($E$5+($F$5*Table2[[#This Row],[t]]))</f>
        <v>1.3098933585544446</v>
      </c>
      <c r="G376" s="17">
        <f t="shared" si="17"/>
        <v>3.6499999999999662</v>
      </c>
      <c r="H376">
        <f t="shared" ca="1" si="15"/>
        <v>0.23081663468142122</v>
      </c>
    </row>
    <row r="377" spans="1:8" x14ac:dyDescent="0.25">
      <c r="A377">
        <f t="shared" si="16"/>
        <v>3.6599999999999659</v>
      </c>
      <c r="B377">
        <f>$D$2*COS(($E$2*Table2[[#This Row],[t]])-$L$2)</f>
        <v>1.4395439143075883</v>
      </c>
      <c r="C377">
        <f>($D$3*EXP($E$3*Table2[[#This Row],[t]]))*COS(($F$3*Table2[[#This Row],[t]])-$L$3)</f>
        <v>0.2288578951261889</v>
      </c>
      <c r="D377" t="e">
        <f>($F$4*EXP($D$4*Table2[[#This Row],[t]]))+($G$4*EXP($E$4*Table2[[#This Row],[t]]))</f>
        <v>#NUM!</v>
      </c>
      <c r="E377">
        <f>EXP($D$5*Table2[[#This Row],[t]])*($E$5+($F$5*Table2[[#This Row],[t]]))</f>
        <v>1.3073705773676665</v>
      </c>
      <c r="G377" s="17">
        <f t="shared" si="17"/>
        <v>3.6599999999999659</v>
      </c>
      <c r="H377">
        <f t="shared" ca="1" si="15"/>
        <v>0.2288578951261889</v>
      </c>
    </row>
    <row r="378" spans="1:8" x14ac:dyDescent="0.25">
      <c r="A378">
        <f t="shared" si="16"/>
        <v>3.6699999999999657</v>
      </c>
      <c r="B378">
        <f>$D$2*COS(($E$2*Table2[[#This Row],[t]])-$L$2)</f>
        <v>1.4230940619326822</v>
      </c>
      <c r="C378">
        <f>($D$3*EXP($E$3*Table2[[#This Row],[t]]))*COS(($F$3*Table2[[#This Row],[t]])-$L$3)</f>
        <v>0.2267820217402883</v>
      </c>
      <c r="D378" t="e">
        <f>($F$4*EXP($D$4*Table2[[#This Row],[t]]))+($G$4*EXP($E$4*Table2[[#This Row],[t]]))</f>
        <v>#NUM!</v>
      </c>
      <c r="E378">
        <f>EXP($D$5*Table2[[#This Row],[t]])*($E$5+($F$5*Table2[[#This Row],[t]]))</f>
        <v>1.3048403769543733</v>
      </c>
      <c r="G378" s="17">
        <f t="shared" si="17"/>
        <v>3.6699999999999657</v>
      </c>
      <c r="H378">
        <f t="shared" ca="1" si="15"/>
        <v>0.2267820217402883</v>
      </c>
    </row>
    <row r="379" spans="1:8" x14ac:dyDescent="0.25">
      <c r="A379">
        <f t="shared" si="16"/>
        <v>3.6799999999999655</v>
      </c>
      <c r="B379">
        <f>$D$2*COS(($E$2*Table2[[#This Row],[t]])-$L$2)</f>
        <v>1.4057903958125832</v>
      </c>
      <c r="C379">
        <f>($D$3*EXP($E$3*Table2[[#This Row],[t]]))*COS(($F$3*Table2[[#This Row],[t]])-$L$3)</f>
        <v>0.2245914192799619</v>
      </c>
      <c r="D379" t="e">
        <f>($F$4*EXP($D$4*Table2[[#This Row],[t]]))+($G$4*EXP($E$4*Table2[[#This Row],[t]]))</f>
        <v>#NUM!</v>
      </c>
      <c r="E379">
        <f>EXP($D$5*Table2[[#This Row],[t]])*($E$5+($F$5*Table2[[#This Row],[t]]))</f>
        <v>1.3023028940767585</v>
      </c>
      <c r="G379" s="17">
        <f t="shared" si="17"/>
        <v>3.6799999999999655</v>
      </c>
      <c r="H379">
        <f t="shared" ca="1" si="15"/>
        <v>0.2245914192799619</v>
      </c>
    </row>
    <row r="380" spans="1:8" x14ac:dyDescent="0.25">
      <c r="A380">
        <f t="shared" si="16"/>
        <v>3.6899999999999653</v>
      </c>
      <c r="B380">
        <f>$D$2*COS(($E$2*Table2[[#This Row],[t]])-$L$2)</f>
        <v>1.3876432976278663</v>
      </c>
      <c r="C380">
        <f>($D$3*EXP($E$3*Table2[[#This Row],[t]]))*COS(($F$3*Table2[[#This Row],[t]])-$L$3)</f>
        <v>0.22228853706470514</v>
      </c>
      <c r="D380" t="e">
        <f>($F$4*EXP($D$4*Table2[[#This Row],[t]]))+($G$4*EXP($E$4*Table2[[#This Row],[t]]))</f>
        <v>#NUM!</v>
      </c>
      <c r="E380">
        <f>EXP($D$5*Table2[[#This Row],[t]])*($E$5+($F$5*Table2[[#This Row],[t]]))</f>
        <v>1.2997582643173617</v>
      </c>
      <c r="G380" s="17">
        <f t="shared" si="17"/>
        <v>3.6899999999999653</v>
      </c>
      <c r="H380">
        <f t="shared" ca="1" si="15"/>
        <v>0.22228853706470514</v>
      </c>
    </row>
    <row r="381" spans="1:8" x14ac:dyDescent="0.25">
      <c r="A381">
        <f t="shared" si="16"/>
        <v>3.6999999999999651</v>
      </c>
      <c r="B381">
        <f>$D$2*COS(($E$2*Table2[[#This Row],[t]])-$L$2)</f>
        <v>1.3686636550930391</v>
      </c>
      <c r="C381">
        <f>($D$3*EXP($E$3*Table2[[#This Row],[t]]))*COS(($F$3*Table2[[#This Row],[t]])-$L$3)</f>
        <v>0.21987586707165929</v>
      </c>
      <c r="D381" t="e">
        <f>($F$4*EXP($D$4*Table2[[#This Row],[t]]))+($G$4*EXP($E$4*Table2[[#This Row],[t]]))</f>
        <v>#NUM!</v>
      </c>
      <c r="E381">
        <f>EXP($D$5*Table2[[#This Row],[t]])*($E$5+($F$5*Table2[[#This Row],[t]]))</f>
        <v>1.2972066220874368</v>
      </c>
      <c r="G381" s="17">
        <f t="shared" si="17"/>
        <v>3.6999999999999651</v>
      </c>
      <c r="H381">
        <f t="shared" ca="1" si="15"/>
        <v>0.21987586707165929</v>
      </c>
    </row>
    <row r="382" spans="1:8" x14ac:dyDescent="0.25">
      <c r="A382">
        <f t="shared" si="16"/>
        <v>3.7099999999999649</v>
      </c>
      <c r="B382">
        <f>$D$2*COS(($E$2*Table2[[#This Row],[t]])-$L$2)</f>
        <v>1.3488628554242432</v>
      </c>
      <c r="C382">
        <f>($D$3*EXP($E$3*Table2[[#This Row],[t]]))*COS(($F$3*Table2[[#This Row],[t]])-$L$3)</f>
        <v>0.21735594202350023</v>
      </c>
      <c r="D382" t="e">
        <f>($F$4*EXP($D$4*Table2[[#This Row],[t]]))+($G$4*EXP($E$4*Table2[[#This Row],[t]]))</f>
        <v>#NUM!</v>
      </c>
      <c r="E382">
        <f>EXP($D$5*Table2[[#This Row],[t]])*($E$5+($F$5*Table2[[#This Row],[t]]))</f>
        <v>1.2946481006352593</v>
      </c>
      <c r="G382" s="17">
        <f t="shared" si="17"/>
        <v>3.7099999999999649</v>
      </c>
      <c r="H382">
        <f t="shared" ca="1" si="15"/>
        <v>0.21735594202350023</v>
      </c>
    </row>
    <row r="383" spans="1:8" x14ac:dyDescent="0.25">
      <c r="A383">
        <f t="shared" si="16"/>
        <v>3.7199999999999647</v>
      </c>
      <c r="B383">
        <f>$D$2*COS(($E$2*Table2[[#This Row],[t]])-$L$2)</f>
        <v>1.3282527785072709</v>
      </c>
      <c r="C383">
        <f>($D$3*EXP($E$3*Table2[[#This Row],[t]]))*COS(($F$3*Table2[[#This Row],[t]])-$L$3)</f>
        <v>0.21473133347102824</v>
      </c>
      <c r="D383" t="e">
        <f>($F$4*EXP($D$4*Table2[[#This Row],[t]]))+($G$4*EXP($E$4*Table2[[#This Row],[t]]))</f>
        <v>#NUM!</v>
      </c>
      <c r="E383">
        <f>EXP($D$5*Table2[[#This Row],[t]])*($E$5+($F$5*Table2[[#This Row],[t]]))</f>
        <v>1.2920828320543867</v>
      </c>
      <c r="G383" s="17">
        <f t="shared" si="17"/>
        <v>3.7199999999999647</v>
      </c>
      <c r="H383">
        <f t="shared" ca="1" si="15"/>
        <v>0.21473133347102824</v>
      </c>
    </row>
    <row r="384" spans="1:8" x14ac:dyDescent="0.25">
      <c r="A384">
        <f t="shared" si="16"/>
        <v>3.7299999999999645</v>
      </c>
      <c r="B384">
        <f>$D$2*COS(($E$2*Table2[[#This Row],[t]])-$L$2)</f>
        <v>1.3068457897699788</v>
      </c>
      <c r="C384">
        <f>($D$3*EXP($E$3*Table2[[#This Row],[t]]))*COS(($F$3*Table2[[#This Row],[t]])-$L$3)</f>
        <v>0.21200464987165735</v>
      </c>
      <c r="D384" t="e">
        <f>($F$4*EXP($D$4*Table2[[#This Row],[t]]))+($G$4*EXP($E$4*Table2[[#This Row],[t]]))</f>
        <v>#NUM!</v>
      </c>
      <c r="E384">
        <f>EXP($D$5*Table2[[#This Row],[t]])*($E$5+($F$5*Table2[[#This Row],[t]]))</f>
        <v>1.2895109472918602</v>
      </c>
      <c r="G384" s="17">
        <f t="shared" si="17"/>
        <v>3.7299999999999645</v>
      </c>
      <c r="H384">
        <f t="shared" ca="1" si="15"/>
        <v>0.21200464987165735</v>
      </c>
    </row>
    <row r="385" spans="1:8" x14ac:dyDescent="0.25">
      <c r="A385">
        <f t="shared" si="16"/>
        <v>3.7399999999999642</v>
      </c>
      <c r="B385">
        <f>$D$2*COS(($E$2*Table2[[#This Row],[t]])-$L$2)</f>
        <v>1.2846547327634159</v>
      </c>
      <c r="C385">
        <f>($D$3*EXP($E$3*Table2[[#This Row],[t]]))*COS(($F$3*Table2[[#This Row],[t]])-$L$3)</f>
        <v>0.20917853466499059</v>
      </c>
      <c r="D385" t="e">
        <f>($F$4*EXP($D$4*Table2[[#This Row],[t]]))+($G$4*EXP($E$4*Table2[[#This Row],[t]]))</f>
        <v>#NUM!</v>
      </c>
      <c r="E385">
        <f>EXP($D$5*Table2[[#This Row],[t]])*($E$5+($F$5*Table2[[#This Row],[t]]))</f>
        <v>1.2869325761563566</v>
      </c>
      <c r="G385" s="17">
        <f t="shared" si="17"/>
        <v>3.7399999999999642</v>
      </c>
      <c r="H385">
        <f t="shared" ca="1" si="15"/>
        <v>0.20917853466499059</v>
      </c>
    </row>
    <row r="386" spans="1:8" x14ac:dyDescent="0.25">
      <c r="A386">
        <f t="shared" si="16"/>
        <v>3.749999999999964</v>
      </c>
      <c r="B386">
        <f>$D$2*COS(($E$2*Table2[[#This Row],[t]])-$L$2)</f>
        <v>1.2616929214560646</v>
      </c>
      <c r="C386">
        <f>($D$3*EXP($E$3*Table2[[#This Row],[t]]))*COS(($F$3*Table2[[#This Row],[t]])-$L$3)</f>
        <v>0.20625566434666129</v>
      </c>
      <c r="D386" t="e">
        <f>($F$4*EXP($D$4*Table2[[#This Row],[t]]))+($G$4*EXP($E$4*Table2[[#This Row],[t]]))</f>
        <v>#NUM!</v>
      </c>
      <c r="E386">
        <f>EXP($D$5*Table2[[#This Row],[t]])*($E$5+($F$5*Table2[[#This Row],[t]]))</f>
        <v>1.284347847326285</v>
      </c>
      <c r="G386" s="17">
        <f t="shared" si="17"/>
        <v>3.749999999999964</v>
      </c>
      <c r="H386">
        <f t="shared" ca="1" si="15"/>
        <v>0.20625566434666129</v>
      </c>
    </row>
    <row r="387" spans="1:8" x14ac:dyDescent="0.25">
      <c r="A387">
        <f t="shared" si="16"/>
        <v>3.7599999999999638</v>
      </c>
      <c r="B387">
        <f>$D$2*COS(($E$2*Table2[[#This Row],[t]])-$L$2)</f>
        <v>1.2379741322458722</v>
      </c>
      <c r="C387">
        <f>($D$3*EXP($E$3*Table2[[#This Row],[t]]))*COS(($F$3*Table2[[#This Row],[t]])-$L$3)</f>
        <v>0.2032387465416044</v>
      </c>
      <c r="D387" t="e">
        <f>($F$4*EXP($D$4*Table2[[#This Row],[t]]))+($G$4*EXP($E$4*Table2[[#This Row],[t]]))</f>
        <v>#NUM!</v>
      </c>
      <c r="E387">
        <f>EXP($D$5*Table2[[#This Row],[t]])*($E$5+($F$5*Table2[[#This Row],[t]]))</f>
        <v>1.2817568883578341</v>
      </c>
      <c r="G387" s="17">
        <f t="shared" si="17"/>
        <v>3.7599999999999638</v>
      </c>
      <c r="H387">
        <f t="shared" ca="1" si="15"/>
        <v>0.2032387465416044</v>
      </c>
    </row>
    <row r="388" spans="1:8" x14ac:dyDescent="0.25">
      <c r="A388">
        <f t="shared" si="16"/>
        <v>3.7699999999999636</v>
      </c>
      <c r="B388">
        <f>$D$2*COS(($E$2*Table2[[#This Row],[t]])-$L$2)</f>
        <v>1.2135125956948132</v>
      </c>
      <c r="C388">
        <f>($D$3*EXP($E$3*Table2[[#This Row],[t]]))*COS(($F$3*Table2[[#This Row],[t]])-$L$3)</f>
        <v>0.20013051807791757</v>
      </c>
      <c r="D388" t="e">
        <f>($F$4*EXP($D$4*Table2[[#This Row],[t]]))+($G$4*EXP($E$4*Table2[[#This Row],[t]]))</f>
        <v>#NUM!</v>
      </c>
      <c r="E388">
        <f>EXP($D$5*Table2[[#This Row],[t]])*($E$5+($F$5*Table2[[#This Row],[t]]))</f>
        <v>1.2791598256929622</v>
      </c>
      <c r="G388" s="17">
        <f t="shared" si="17"/>
        <v>3.7699999999999636</v>
      </c>
      <c r="H388">
        <f t="shared" ca="1" si="15"/>
        <v>0.20013051807791757</v>
      </c>
    </row>
    <row r="389" spans="1:8" x14ac:dyDescent="0.25">
      <c r="A389">
        <f t="shared" si="16"/>
        <v>3.7799999999999634</v>
      </c>
      <c r="B389">
        <f>$D$2*COS(($E$2*Table2[[#This Row],[t]])-$L$2)</f>
        <v>1.1883229879909856</v>
      </c>
      <c r="C389">
        <f>($D$3*EXP($E$3*Table2[[#This Row],[t]]))*COS(($F$3*Table2[[#This Row],[t]])-$L$3)</f>
        <v>0.19693374306245179</v>
      </c>
      <c r="D389" t="e">
        <f>($F$4*EXP($D$4*Table2[[#This Row],[t]]))+($G$4*EXP($E$4*Table2[[#This Row],[t]]))</f>
        <v>#NUM!</v>
      </c>
      <c r="E389">
        <f>EXP($D$5*Table2[[#This Row],[t]])*($E$5+($F$5*Table2[[#This Row],[t]]))</f>
        <v>1.2765567846673431</v>
      </c>
      <c r="G389" s="17">
        <f t="shared" si="17"/>
        <v>3.7799999999999634</v>
      </c>
      <c r="H389">
        <f t="shared" ca="1" si="15"/>
        <v>0.19693374306245179</v>
      </c>
    </row>
    <row r="390" spans="1:8" x14ac:dyDescent="0.25">
      <c r="A390">
        <f t="shared" si="16"/>
        <v>3.7899999999999632</v>
      </c>
      <c r="B390">
        <f>$D$2*COS(($E$2*Table2[[#This Row],[t]])-$L$2)</f>
        <v>1.1624204221433418</v>
      </c>
      <c r="C390">
        <f>($D$3*EXP($E$3*Table2[[#This Row],[t]]))*COS(($F$3*Table2[[#This Row],[t]])-$L$3)</f>
        <v>0.19365121095926743</v>
      </c>
      <c r="D390" t="e">
        <f>($F$4*EXP($D$4*Table2[[#This Row],[t]]))+($G$4*EXP($E$4*Table2[[#This Row],[t]]))</f>
        <v>#NUM!</v>
      </c>
      <c r="E390">
        <f>EXP($D$5*Table2[[#This Row],[t]])*($E$5+($F$5*Table2[[#This Row],[t]]))</f>
        <v>1.2739478895182523</v>
      </c>
      <c r="G390" s="17">
        <f t="shared" si="17"/>
        <v>3.7899999999999632</v>
      </c>
      <c r="H390">
        <f t="shared" ca="1" si="15"/>
        <v>0.19365121095926743</v>
      </c>
    </row>
    <row r="391" spans="1:8" x14ac:dyDescent="0.25">
      <c r="A391">
        <f t="shared" si="16"/>
        <v>3.799999999999963</v>
      </c>
      <c r="B391">
        <f>$D$2*COS(($E$2*Table2[[#This Row],[t]])-$L$2)</f>
        <v>1.1358204389143254</v>
      </c>
      <c r="C391">
        <f>($D$3*EXP($E$3*Table2[[#This Row],[t]]))*COS(($F$3*Table2[[#This Row],[t]])-$L$3)</f>
        <v>0.19028573467207008</v>
      </c>
      <c r="D391" t="e">
        <f>($F$4*EXP($D$4*Table2[[#This Row],[t]]))+($G$4*EXP($E$4*Table2[[#This Row],[t]]))</f>
        <v>#NUM!</v>
      </c>
      <c r="E391">
        <f>EXP($D$5*Table2[[#This Row],[t]])*($E$5+($F$5*Table2[[#This Row],[t]]))</f>
        <v>1.2713332633924075</v>
      </c>
      <c r="G391" s="17">
        <f t="shared" si="17"/>
        <v>3.799999999999963</v>
      </c>
      <c r="H391">
        <f t="shared" ca="1" si="15"/>
        <v>0.19028573467207008</v>
      </c>
    </row>
    <row r="392" spans="1:8" x14ac:dyDescent="0.25">
      <c r="A392">
        <f t="shared" si="16"/>
        <v>3.8099999999999627</v>
      </c>
      <c r="B392">
        <f>$D$2*COS(($E$2*Table2[[#This Row],[t]])-$L$2)</f>
        <v>1.1085389974958939</v>
      </c>
      <c r="C392">
        <f>($D$3*EXP($E$3*Table2[[#This Row],[t]]))*COS(($F$3*Table2[[#This Row],[t]])-$L$3)</f>
        <v>0.18684014863173587</v>
      </c>
      <c r="D392" t="e">
        <f>($F$4*EXP($D$4*Table2[[#This Row],[t]]))+($G$4*EXP($E$4*Table2[[#This Row],[t]]))</f>
        <v>#NUM!</v>
      </c>
      <c r="E392">
        <f>EXP($D$5*Table2[[#This Row],[t]])*($E$5+($F$5*Table2[[#This Row],[t]]))</f>
        <v>1.2687130283537564</v>
      </c>
      <c r="G392" s="17">
        <f t="shared" si="17"/>
        <v>3.8099999999999627</v>
      </c>
      <c r="H392">
        <f t="shared" ca="1" si="15"/>
        <v>0.18684014863173587</v>
      </c>
    </row>
    <row r="393" spans="1:8" x14ac:dyDescent="0.25">
      <c r="A393">
        <f t="shared" si="16"/>
        <v>3.8199999999999625</v>
      </c>
      <c r="B393">
        <f>$D$2*COS(($E$2*Table2[[#This Row],[t]])-$L$2)</f>
        <v>1.0805924659344701</v>
      </c>
      <c r="C393">
        <f>($D$3*EXP($E$3*Table2[[#This Row],[t]]))*COS(($F$3*Table2[[#This Row],[t]])-$L$3)</f>
        <v>0.18331730689001241</v>
      </c>
      <c r="D393" t="e">
        <f>($F$4*EXP($D$4*Table2[[#This Row],[t]]))+($G$4*EXP($E$4*Table2[[#This Row],[t]]))</f>
        <v>#NUM!</v>
      </c>
      <c r="E393">
        <f>EXP($D$5*Table2[[#This Row],[t]])*($E$5+($F$5*Table2[[#This Row],[t]]))</f>
        <v>1.2660873053912141</v>
      </c>
      <c r="G393" s="17">
        <f t="shared" si="17"/>
        <v>3.8199999999999625</v>
      </c>
      <c r="H393">
        <f t="shared" ca="1" si="15"/>
        <v>0.18331730689001241</v>
      </c>
    </row>
    <row r="394" spans="1:8" x14ac:dyDescent="0.25">
      <c r="A394">
        <f t="shared" si="16"/>
        <v>3.8299999999999623</v>
      </c>
      <c r="B394">
        <f>$D$2*COS(($E$2*Table2[[#This Row],[t]])-$L$2)</f>
        <v>1.0519976113106089</v>
      </c>
      <c r="C394">
        <f>($D$3*EXP($E$3*Table2[[#This Row],[t]]))*COS(($F$3*Table2[[#This Row],[t]])-$L$3)</f>
        <v>0.17972008122047606</v>
      </c>
      <c r="D394" t="e">
        <f>($F$4*EXP($D$4*Table2[[#This Row],[t]]))+($G$4*EXP($E$4*Table2[[#This Row],[t]]))</f>
        <v>#NUM!</v>
      </c>
      <c r="E394">
        <f>EXP($D$5*Table2[[#This Row],[t]])*($E$5+($F$5*Table2[[#This Row],[t]]))</f>
        <v>1.2634562144263484</v>
      </c>
      <c r="G394" s="17">
        <f t="shared" si="17"/>
        <v>3.8299999999999623</v>
      </c>
      <c r="H394">
        <f t="shared" ca="1" si="15"/>
        <v>0.17972008122047606</v>
      </c>
    </row>
    <row r="395" spans="1:8" x14ac:dyDescent="0.25">
      <c r="A395">
        <f t="shared" si="16"/>
        <v>3.8399999999999621</v>
      </c>
      <c r="B395">
        <f>$D$2*COS(($E$2*Table2[[#This Row],[t]])-$L$2)</f>
        <v>1.0227715896792606</v>
      </c>
      <c r="C395">
        <f>($D$3*EXP($E$3*Table2[[#This Row],[t]]))*COS(($F$3*Table2[[#This Row],[t]])-$L$3)</f>
        <v>0.17605135922780604</v>
      </c>
      <c r="D395" t="e">
        <f>($F$4*EXP($D$4*Table2[[#This Row],[t]]))+($G$4*EXP($E$4*Table2[[#This Row],[t]]))</f>
        <v>#NUM!</v>
      </c>
      <c r="E395">
        <f>EXP($D$5*Table2[[#This Row],[t]])*($E$5+($F$5*Table2[[#This Row],[t]]))</f>
        <v>1.2608198743210211</v>
      </c>
      <c r="G395" s="17">
        <f t="shared" si="17"/>
        <v>3.8399999999999621</v>
      </c>
      <c r="H395">
        <f t="shared" ref="H395:H458" ca="1" si="18">INDIRECT("Table2[@["&amp;Motion&amp;"]]")</f>
        <v>0.17605135922780604</v>
      </c>
    </row>
    <row r="396" spans="1:8" x14ac:dyDescent="0.25">
      <c r="A396">
        <f t="shared" si="16"/>
        <v>3.8499999999999619</v>
      </c>
      <c r="B396">
        <f>$D$2*COS(($E$2*Table2[[#This Row],[t]])-$L$2)</f>
        <v>0.99293193577663674</v>
      </c>
      <c r="C396">
        <f>($D$3*EXP($E$3*Table2[[#This Row],[t]]))*COS(($F$3*Table2[[#This Row],[t]])-$L$3)</f>
        <v>0.17231404246641785</v>
      </c>
      <c r="D396" t="e">
        <f>($F$4*EXP($D$4*Table2[[#This Row],[t]]))+($G$4*EXP($E$4*Table2[[#This Row],[t]]))</f>
        <v>#NUM!</v>
      </c>
      <c r="E396">
        <f>EXP($D$5*Table2[[#This Row],[t]])*($E$5+($F$5*Table2[[#This Row],[t]]))</f>
        <v>1.2581784028849712</v>
      </c>
      <c r="G396" s="17">
        <f t="shared" si="17"/>
        <v>3.8499999999999619</v>
      </c>
      <c r="H396">
        <f t="shared" ca="1" si="18"/>
        <v>0.17231404246641785</v>
      </c>
    </row>
    <row r="397" spans="1:8" x14ac:dyDescent="0.25">
      <c r="A397">
        <f t="shared" ref="A397:A460" si="19">A396+$B$9</f>
        <v>3.8599999999999617</v>
      </c>
      <c r="B397">
        <f>$D$2*COS(($E$2*Table2[[#This Row],[t]])-$L$2)</f>
        <v>0.9624965524999114</v>
      </c>
      <c r="C397">
        <f>($D$3*EXP($E$3*Table2[[#This Row],[t]]))*COS(($F$3*Table2[[#This Row],[t]])-$L$3)</f>
        <v>0.16851104456949273</v>
      </c>
      <c r="D397" t="e">
        <f>($F$4*EXP($D$4*Table2[[#This Row],[t]]))+($G$4*EXP($E$4*Table2[[#This Row],[t]]))</f>
        <v>#NUM!</v>
      </c>
      <c r="E397">
        <f>EXP($D$5*Table2[[#This Row],[t]])*($E$5+($F$5*Table2[[#This Row],[t]]))</f>
        <v>1.2555319168833554</v>
      </c>
      <c r="G397" s="17">
        <f t="shared" ref="G397:G460" si="20">G396+$B$9</f>
        <v>3.8599999999999617</v>
      </c>
      <c r="H397">
        <f t="shared" ca="1" si="18"/>
        <v>0.16851104456949273</v>
      </c>
    </row>
    <row r="398" spans="1:8" x14ac:dyDescent="0.25">
      <c r="A398">
        <f t="shared" si="19"/>
        <v>3.8699999999999615</v>
      </c>
      <c r="B398">
        <f>$D$2*COS(($E$2*Table2[[#This Row],[t]])-$L$2)</f>
        <v>0.93148370016600313</v>
      </c>
      <c r="C398">
        <f>($D$3*EXP($E$3*Table2[[#This Row],[t]]))*COS(($F$3*Table2[[#This Row],[t]])-$L$3)</f>
        <v>0.16464528938940909</v>
      </c>
      <c r="D398" t="e">
        <f>($F$4*EXP($D$4*Table2[[#This Row],[t]]))+($G$4*EXP($E$4*Table2[[#This Row],[t]]))</f>
        <v>#NUM!</v>
      </c>
      <c r="E398">
        <f>EXP($D$5*Table2[[#This Row],[t]])*($E$5+($F$5*Table2[[#This Row],[t]]))</f>
        <v>1.2528805320442367</v>
      </c>
      <c r="G398" s="17">
        <f t="shared" si="20"/>
        <v>3.8699999999999615</v>
      </c>
      <c r="H398">
        <f t="shared" ca="1" si="18"/>
        <v>0.16464528938940909</v>
      </c>
    </row>
    <row r="399" spans="1:8" x14ac:dyDescent="0.25">
      <c r="A399">
        <f t="shared" si="19"/>
        <v>3.8799999999999613</v>
      </c>
      <c r="B399">
        <f>$D$2*COS(($E$2*Table2[[#This Row],[t]])-$L$2)</f>
        <v>0.89991198555594942</v>
      </c>
      <c r="C399">
        <f>($D$3*EXP($E$3*Table2[[#This Row],[t]]))*COS(($F$3*Table2[[#This Row],[t]])-$L$3)</f>
        <v>0.16071970915057956</v>
      </c>
      <c r="D399" t="e">
        <f>($F$4*EXP($D$4*Table2[[#This Row],[t]]))+($G$4*EXP($E$4*Table2[[#This Row],[t]]))</f>
        <v>#NUM!</v>
      </c>
      <c r="E399">
        <f>EXP($D$5*Table2[[#This Row],[t]])*($E$5+($F$5*Table2[[#This Row],[t]]))</f>
        <v>1.2502243630660257</v>
      </c>
      <c r="G399" s="17">
        <f t="shared" si="20"/>
        <v>3.8799999999999613</v>
      </c>
      <c r="H399">
        <f t="shared" ca="1" si="18"/>
        <v>0.16071970915057956</v>
      </c>
    </row>
    <row r="400" spans="1:8" x14ac:dyDescent="0.25">
      <c r="A400">
        <f t="shared" si="19"/>
        <v>3.889999999999961</v>
      </c>
      <c r="B400">
        <f>$D$2*COS(($E$2*Table2[[#This Row],[t]])-$L$2)</f>
        <v>0.86780035075138195</v>
      </c>
      <c r="C400">
        <f>($D$3*EXP($E$3*Table2[[#This Row],[t]]))*COS(($F$3*Table2[[#This Row],[t]])-$L$3)</f>
        <v>0.15673724261566668</v>
      </c>
      <c r="D400" t="e">
        <f>($F$4*EXP($D$4*Table2[[#This Row],[t]]))+($G$4*EXP($E$4*Table2[[#This Row],[t]]))</f>
        <v>#NUM!</v>
      </c>
      <c r="E400">
        <f>EXP($D$5*Table2[[#This Row],[t]])*($E$5+($F$5*Table2[[#This Row],[t]]))</f>
        <v>1.2475635236248708</v>
      </c>
      <c r="G400" s="17">
        <f t="shared" si="20"/>
        <v>3.889999999999961</v>
      </c>
      <c r="H400">
        <f t="shared" ca="1" si="18"/>
        <v>0.15673724261566668</v>
      </c>
    </row>
    <row r="401" spans="1:8" x14ac:dyDescent="0.25">
      <c r="A401">
        <f t="shared" si="19"/>
        <v>3.8999999999999608</v>
      </c>
      <c r="B401">
        <f>$D$2*COS(($E$2*Table2[[#This Row],[t]])-$L$2)</f>
        <v>0.83516806176985126</v>
      </c>
      <c r="C401">
        <f>($D$3*EXP($E$3*Table2[[#This Row],[t]]))*COS(($F$3*Table2[[#This Row],[t]])-$L$3)</f>
        <v>0.15270083326614489</v>
      </c>
      <c r="D401" t="e">
        <f>($F$4*EXP($D$4*Table2[[#This Row],[t]]))+($G$4*EXP($E$4*Table2[[#This Row],[t]]))</f>
        <v>#NUM!</v>
      </c>
      <c r="E401">
        <f>EXP($D$5*Table2[[#This Row],[t]])*($E$5+($F$5*Table2[[#This Row],[t]]))</f>
        <v>1.2448981263820043</v>
      </c>
      <c r="G401" s="17">
        <f t="shared" si="20"/>
        <v>3.8999999999999608</v>
      </c>
      <c r="H401">
        <f t="shared" ca="1" si="18"/>
        <v>0.15270083326614489</v>
      </c>
    </row>
    <row r="402" spans="1:8" x14ac:dyDescent="0.25">
      <c r="A402">
        <f t="shared" si="19"/>
        <v>3.9099999999999606</v>
      </c>
      <c r="B402">
        <f>$D$2*COS(($E$2*Table2[[#This Row],[t]])-$L$2)</f>
        <v>0.80203469700580166</v>
      </c>
      <c r="C402">
        <f>($D$3*EXP($E$3*Table2[[#This Row],[t]]))*COS(($F$3*Table2[[#This Row],[t]])-$L$3)</f>
        <v>0.14861342749814599</v>
      </c>
      <c r="D402" t="e">
        <f>($F$4*EXP($D$4*Table2[[#This Row],[t]]))+($G$4*EXP($E$4*Table2[[#This Row],[t]]))</f>
        <v>#NUM!</v>
      </c>
      <c r="E402">
        <f>EXP($D$5*Table2[[#This Row],[t]])*($E$5+($F$5*Table2[[#This Row],[t]]))</f>
        <v>1.2422282829910367</v>
      </c>
      <c r="G402" s="17">
        <f t="shared" si="20"/>
        <v>3.9099999999999606</v>
      </c>
      <c r="H402">
        <f t="shared" ca="1" si="18"/>
        <v>0.14861342749814599</v>
      </c>
    </row>
    <row r="403" spans="1:8" x14ac:dyDescent="0.25">
      <c r="A403">
        <f t="shared" si="19"/>
        <v>3.9199999999999604</v>
      </c>
      <c r="B403">
        <f>$D$2*COS(($E$2*Table2[[#This Row],[t]])-$L$2)</f>
        <v>0.76842013548410593</v>
      </c>
      <c r="C403">
        <f>($D$3*EXP($E$3*Table2[[#This Row],[t]]))*COS(($F$3*Table2[[#This Row],[t]])-$L$3)</f>
        <v>0.14447797283451957</v>
      </c>
      <c r="D403" t="e">
        <f>($F$4*EXP($D$4*Table2[[#This Row],[t]]))+($G$4*EXP($E$4*Table2[[#This Row],[t]]))</f>
        <v>#NUM!</v>
      </c>
      <c r="E403">
        <f>EXP($D$5*Table2[[#This Row],[t]])*($E$5+($F$5*Table2[[#This Row],[t]]))</f>
        <v>1.2395541041052065</v>
      </c>
      <c r="G403" s="17">
        <f t="shared" si="20"/>
        <v>3.9199999999999604</v>
      </c>
      <c r="H403">
        <f t="shared" ca="1" si="18"/>
        <v>0.14447797283451957</v>
      </c>
    </row>
    <row r="404" spans="1:8" x14ac:dyDescent="0.25">
      <c r="A404">
        <f t="shared" si="19"/>
        <v>3.9299999999999602</v>
      </c>
      <c r="B404">
        <f>$D$2*COS(($E$2*Table2[[#This Row],[t]])-$L$2)</f>
        <v>0.73434454493326518</v>
      </c>
      <c r="C404">
        <f>($D$3*EXP($E$3*Table2[[#This Row],[t]]))*COS(($F$3*Table2[[#This Row],[t]])-$L$3)</f>
        <v>0.14029741615400768</v>
      </c>
      <c r="D404" t="e">
        <f>($F$4*EXP($D$4*Table2[[#This Row],[t]]))+($G$4*EXP($E$4*Table2[[#This Row],[t]]))</f>
        <v>#NUM!</v>
      </c>
      <c r="E404">
        <f>EXP($D$5*Table2[[#This Row],[t]])*($E$5+($F$5*Table2[[#This Row],[t]]))</f>
        <v>1.2368756993845811</v>
      </c>
      <c r="G404" s="17">
        <f t="shared" si="20"/>
        <v>3.9299999999999602</v>
      </c>
      <c r="H404">
        <f t="shared" ca="1" si="18"/>
        <v>0.14029741615400768</v>
      </c>
    </row>
    <row r="405" spans="1:8" x14ac:dyDescent="0.25">
      <c r="A405">
        <f t="shared" si="19"/>
        <v>3.93999999999996</v>
      </c>
      <c r="B405">
        <f>$D$2*COS(($E$2*Table2[[#This Row],[t]])-$L$2)</f>
        <v>0.69982836968535789</v>
      </c>
      <c r="C405">
        <f>($D$3*EXP($E$3*Table2[[#This Row],[t]]))*COS(($F$3*Table2[[#This Row],[t]])-$L$3)</f>
        <v>0.13607470193842761</v>
      </c>
      <c r="D405" t="e">
        <f>($F$4*EXP($D$4*Table2[[#This Row],[t]]))+($G$4*EXP($E$4*Table2[[#This Row],[t]]))</f>
        <v>#NUM!</v>
      </c>
      <c r="E405">
        <f>EXP($D$5*Table2[[#This Row],[t]])*($E$5+($F$5*Table2[[#This Row],[t]]))</f>
        <v>1.2341931775032116</v>
      </c>
      <c r="G405" s="17">
        <f t="shared" si="20"/>
        <v>3.93999999999996</v>
      </c>
      <c r="H405">
        <f t="shared" ca="1" si="18"/>
        <v>0.13607470193842761</v>
      </c>
    </row>
    <row r="406" spans="1:8" x14ac:dyDescent="0.25">
      <c r="A406">
        <f t="shared" si="19"/>
        <v>3.9499999999999598</v>
      </c>
      <c r="B406">
        <f>$D$2*COS(($E$2*Table2[[#This Row],[t]])-$L$2)</f>
        <v>0.66489231841007301</v>
      </c>
      <c r="C406">
        <f>($D$3*EXP($E$3*Table2[[#This Row],[t]]))*COS(($F$3*Table2[[#This Row],[t]])-$L$3)</f>
        <v>0.13181277053872256</v>
      </c>
      <c r="D406" t="e">
        <f>($F$4*EXP($D$4*Table2[[#This Row],[t]]))+($G$4*EXP($E$4*Table2[[#This Row],[t]]))</f>
        <v>#NUM!</v>
      </c>
      <c r="E406">
        <f>EXP($D$5*Table2[[#This Row],[t]])*($E$5+($F$5*Table2[[#This Row],[t]]))</f>
        <v>1.2315066461562385</v>
      </c>
      <c r="G406" s="17">
        <f t="shared" si="20"/>
        <v>3.9499999999999598</v>
      </c>
      <c r="H406">
        <f t="shared" ca="1" si="18"/>
        <v>0.13181277053872256</v>
      </c>
    </row>
    <row r="407" spans="1:8" x14ac:dyDescent="0.25">
      <c r="A407">
        <f t="shared" si="19"/>
        <v>3.9599999999999596</v>
      </c>
      <c r="B407">
        <f>$D$2*COS(($E$2*Table2[[#This Row],[t]])-$L$2)</f>
        <v>0.62955735169011273</v>
      </c>
      <c r="C407">
        <f>($D$3*EXP($E$3*Table2[[#This Row],[t]]))*COS(($F$3*Table2[[#This Row],[t]])-$L$3)</f>
        <v>0.12751455646073562</v>
      </c>
      <c r="D407" t="e">
        <f>($F$4*EXP($D$4*Table2[[#This Row],[t]]))+($G$4*EXP($E$4*Table2[[#This Row],[t]]))</f>
        <v>#NUM!</v>
      </c>
      <c r="E407">
        <f>EXP($D$5*Table2[[#This Row],[t]])*($E$5+($F$5*Table2[[#This Row],[t]]))</f>
        <v>1.2288162120669568</v>
      </c>
      <c r="G407" s="17">
        <f t="shared" si="20"/>
        <v>3.9599999999999596</v>
      </c>
      <c r="H407">
        <f t="shared" ca="1" si="18"/>
        <v>0.12751455646073562</v>
      </c>
    </row>
    <row r="408" spans="1:8" x14ac:dyDescent="0.25">
      <c r="A408">
        <f t="shared" si="19"/>
        <v>3.9699999999999593</v>
      </c>
      <c r="B408">
        <f>$D$2*COS(($E$2*Table2[[#This Row],[t]])-$L$2)</f>
        <v>0.59384466944547865</v>
      </c>
      <c r="C408">
        <f>($D$3*EXP($E$3*Table2[[#This Row],[t]]))*COS(($F$3*Table2[[#This Row],[t]])-$L$3)</f>
        <v>0.12318298667152558</v>
      </c>
      <c r="D408" t="e">
        <f>($F$4*EXP($D$4*Table2[[#This Row],[t]]))+($G$4*EXP($E$4*Table2[[#This Row],[t]]))</f>
        <v>#NUM!</v>
      </c>
      <c r="E408">
        <f>EXP($D$5*Table2[[#This Row],[t]])*($E$5+($F$5*Table2[[#This Row],[t]]))</f>
        <v>1.2261219809938275</v>
      </c>
      <c r="G408" s="17">
        <f t="shared" si="20"/>
        <v>3.9699999999999593</v>
      </c>
      <c r="H408">
        <f t="shared" ca="1" si="18"/>
        <v>0.12318298667152558</v>
      </c>
    </row>
    <row r="409" spans="1:8" x14ac:dyDescent="0.25">
      <c r="A409">
        <f t="shared" si="19"/>
        <v>3.9799999999999591</v>
      </c>
      <c r="B409">
        <f>$D$2*COS(($E$2*Table2[[#This Row],[t]])-$L$2)</f>
        <v>0.55777569821416362</v>
      </c>
      <c r="C409">
        <f>($D$3*EXP($E$3*Table2[[#This Row],[t]]))*COS(($F$3*Table2[[#This Row],[t]])-$L$3)</f>
        <v>0.11882097892704009</v>
      </c>
      <c r="D409" t="e">
        <f>($F$4*EXP($D$4*Table2[[#This Row],[t]]))+($G$4*EXP($E$4*Table2[[#This Row],[t]]))</f>
        <v>#NUM!</v>
      </c>
      <c r="E409">
        <f>EXP($D$5*Table2[[#This Row],[t]])*($E$5+($F$5*Table2[[#This Row],[t]]))</f>
        <v>1.2234240577374496</v>
      </c>
      <c r="G409" s="17">
        <f t="shared" si="20"/>
        <v>3.9799999999999591</v>
      </c>
      <c r="H409">
        <f t="shared" ca="1" si="18"/>
        <v>0.11882097892704009</v>
      </c>
    </row>
    <row r="410" spans="1:8" x14ac:dyDescent="0.25">
      <c r="A410">
        <f t="shared" si="19"/>
        <v>3.9899999999999589</v>
      </c>
      <c r="B410">
        <f>$D$2*COS(($E$2*Table2[[#This Row],[t]])-$L$2)</f>
        <v>0.52137207829685384</v>
      </c>
      <c r="C410">
        <f>($D$3*EXP($E$3*Table2[[#This Row],[t]]))*COS(($F$3*Table2[[#This Row],[t]])-$L$3)</f>
        <v>0.11443144012192337</v>
      </c>
      <c r="D410" t="e">
        <f>($F$4*EXP($D$4*Table2[[#This Row],[t]]))+($G$4*EXP($E$4*Table2[[#This Row],[t]]))</f>
        <v>#NUM!</v>
      </c>
      <c r="E410">
        <f>EXP($D$5*Table2[[#This Row],[t]])*($E$5+($F$5*Table2[[#This Row],[t]]))</f>
        <v>1.2207225461474822</v>
      </c>
      <c r="G410" s="17">
        <f t="shared" si="20"/>
        <v>3.9899999999999589</v>
      </c>
      <c r="H410">
        <f t="shared" ca="1" si="18"/>
        <v>0.11443144012192337</v>
      </c>
    </row>
    <row r="411" spans="1:8" x14ac:dyDescent="0.25">
      <c r="A411">
        <f t="shared" si="19"/>
        <v>3.9999999999999587</v>
      </c>
      <c r="B411">
        <f>$D$2*COS(($E$2*Table2[[#This Row],[t]])-$L$2)</f>
        <v>0.48465565077341816</v>
      </c>
      <c r="C411">
        <f>($D$3*EXP($E$3*Table2[[#This Row],[t]]))*COS(($F$3*Table2[[#This Row],[t]])-$L$3)</f>
        <v>0.11001726466223175</v>
      </c>
      <c r="D411" t="e">
        <f>($F$4*EXP($D$4*Table2[[#This Row],[t]]))+($G$4*EXP($E$4*Table2[[#This Row],[t]]))</f>
        <v>#NUM!</v>
      </c>
      <c r="E411">
        <f>EXP($D$5*Table2[[#This Row],[t]])*($E$5+($F$5*Table2[[#This Row],[t]]))</f>
        <v>1.2180175491295253</v>
      </c>
      <c r="G411" s="17">
        <f t="shared" si="20"/>
        <v>3.9999999999999587</v>
      </c>
      <c r="H411">
        <f t="shared" ca="1" si="18"/>
        <v>0.11001726466223175</v>
      </c>
    </row>
    <row r="412" spans="1:8" x14ac:dyDescent="0.25">
      <c r="A412">
        <f t="shared" si="19"/>
        <v>4.0099999999999589</v>
      </c>
      <c r="B412">
        <f>$D$2*COS(($E$2*Table2[[#This Row],[t]])-$L$2)</f>
        <v>0.44764844439889445</v>
      </c>
      <c r="C412">
        <f>($D$3*EXP($E$3*Table2[[#This Row],[t]]))*COS(($F$3*Table2[[#This Row],[t]])-$L$3)</f>
        <v>0.10558133286179212</v>
      </c>
      <c r="D412" t="e">
        <f>($F$4*EXP($D$4*Table2[[#This Row],[t]]))+($G$4*EXP($E$4*Table2[[#This Row],[t]]))</f>
        <v>#NUM!</v>
      </c>
      <c r="E412">
        <f>EXP($D$5*Table2[[#This Row],[t]])*($E$5+($F$5*Table2[[#This Row],[t]]))</f>
        <v>1.2153091686519513</v>
      </c>
      <c r="G412" s="17">
        <f t="shared" si="20"/>
        <v>4.0099999999999589</v>
      </c>
      <c r="H412">
        <f t="shared" ca="1" si="18"/>
        <v>0.10558133286179212</v>
      </c>
    </row>
    <row r="413" spans="1:8" x14ac:dyDescent="0.25">
      <c r="A413">
        <f t="shared" si="19"/>
        <v>4.0199999999999587</v>
      </c>
      <c r="B413">
        <f>$D$2*COS(($E$2*Table2[[#This Row],[t]])-$L$2)</f>
        <v>0.41037266238691616</v>
      </c>
      <c r="C413">
        <f>($D$3*EXP($E$3*Table2[[#This Row],[t]]))*COS(($F$3*Table2[[#This Row],[t]])-$L$3)</f>
        <v>0.10112650936293385</v>
      </c>
      <c r="D413" t="e">
        <f>($F$4*EXP($D$4*Table2[[#This Row],[t]]))+($G$4*EXP($E$4*Table2[[#This Row],[t]]))</f>
        <v>#NUM!</v>
      </c>
      <c r="E413">
        <f>EXP($D$5*Table2[[#This Row],[t]])*($E$5+($F$5*Table2[[#This Row],[t]]))</f>
        <v>1.2125975057526963</v>
      </c>
      <c r="G413" s="17">
        <f t="shared" si="20"/>
        <v>4.0199999999999587</v>
      </c>
      <c r="H413">
        <f t="shared" ca="1" si="18"/>
        <v>0.10112650936293385</v>
      </c>
    </row>
    <row r="414" spans="1:8" x14ac:dyDescent="0.25">
      <c r="A414">
        <f t="shared" si="19"/>
        <v>4.0299999999999585</v>
      </c>
      <c r="B414">
        <f>$D$2*COS(($E$2*Table2[[#This Row],[t]])-$L$2)</f>
        <v>0.37285066908844211</v>
      </c>
      <c r="C414">
        <f>($D$3*EXP($E$3*Table2[[#This Row],[t]]))*COS(($F$3*Table2[[#This Row],[t]])-$L$3)</f>
        <v>9.6655641582287302E-2</v>
      </c>
      <c r="D414" t="e">
        <f>($F$4*EXP($D$4*Table2[[#This Row],[t]]))+($G$4*EXP($E$4*Table2[[#This Row],[t]]))</f>
        <v>#NUM!</v>
      </c>
      <c r="E414">
        <f>EXP($D$5*Table2[[#This Row],[t]])*($E$5+($F$5*Table2[[#This Row],[t]]))</f>
        <v>1.2098826605460018</v>
      </c>
      <c r="G414" s="17">
        <f t="shared" si="20"/>
        <v>4.0299999999999585</v>
      </c>
      <c r="H414">
        <f t="shared" ca="1" si="18"/>
        <v>9.6655641582287302E-2</v>
      </c>
    </row>
    <row r="415" spans="1:8" x14ac:dyDescent="0.25">
      <c r="A415">
        <f t="shared" si="19"/>
        <v>4.0399999999999583</v>
      </c>
      <c r="B415">
        <f>$D$2*COS(($E$2*Table2[[#This Row],[t]])-$L$2)</f>
        <v>0.33510497657381133</v>
      </c>
      <c r="C415">
        <f>($D$3*EXP($E$3*Table2[[#This Row],[t]]))*COS(($F$3*Table2[[#This Row],[t]])-$L$3)</f>
        <v>9.2171558182330485E-2</v>
      </c>
      <c r="D415" t="e">
        <f>($F$4*EXP($D$4*Table2[[#This Row],[t]]))+($G$4*EXP($E$4*Table2[[#This Row],[t]]))</f>
        <v>#NUM!</v>
      </c>
      <c r="E415">
        <f>EXP($D$5*Table2[[#This Row],[t]])*($E$5+($F$5*Table2[[#This Row],[t]]))</f>
        <v>1.207164732229119</v>
      </c>
      <c r="G415" s="17">
        <f t="shared" si="20"/>
        <v>4.0399999999999583</v>
      </c>
      <c r="H415">
        <f t="shared" ca="1" si="18"/>
        <v>9.2171558182330485E-2</v>
      </c>
    </row>
    <row r="416" spans="1:8" x14ac:dyDescent="0.25">
      <c r="A416">
        <f t="shared" si="19"/>
        <v>4.0499999999999581</v>
      </c>
      <c r="B416">
        <f>$D$2*COS(($E$2*Table2[[#This Row],[t]])-$L$2)</f>
        <v>0.29715823112618178</v>
      </c>
      <c r="C416">
        <f>($D$3*EXP($E$3*Table2[[#This Row],[t]]))*COS(($F$3*Table2[[#This Row],[t]])-$L$3)</f>
        <v>8.7677067569342793E-2</v>
      </c>
      <c r="D416" t="e">
        <f>($F$4*EXP($D$4*Table2[[#This Row],[t]]))+($G$4*EXP($E$4*Table2[[#This Row],[t]]))</f>
        <v>#NUM!</v>
      </c>
      <c r="E416">
        <f>EXP($D$5*Table2[[#This Row],[t]])*($E$5+($F$5*Table2[[#This Row],[t]]))</f>
        <v>1.2044438190889619</v>
      </c>
      <c r="G416" s="17">
        <f t="shared" si="20"/>
        <v>4.0499999999999581</v>
      </c>
      <c r="H416">
        <f t="shared" ca="1" si="18"/>
        <v>8.7677067569342793E-2</v>
      </c>
    </row>
    <row r="417" spans="1:8" x14ac:dyDescent="0.25">
      <c r="A417">
        <f t="shared" si="19"/>
        <v>4.0599999999999579</v>
      </c>
      <c r="B417">
        <f>$D$2*COS(($E$2*Table2[[#This Row],[t]])-$L$2)</f>
        <v>0.25903319965444788</v>
      </c>
      <c r="C417">
        <f>($D$3*EXP($E$3*Table2[[#This Row],[t]]))*COS(($F$3*Table2[[#This Row],[t]])-$L$3)</f>
        <v>8.317495641839226E-2</v>
      </c>
      <c r="D417" t="e">
        <f>($F$4*EXP($D$4*Table2[[#This Row],[t]]))+($G$4*EXP($E$4*Table2[[#This Row],[t]]))</f>
        <v>#NUM!</v>
      </c>
      <c r="E417">
        <f>EXP($D$5*Table2[[#This Row],[t]])*($E$5+($F$5*Table2[[#This Row],[t]]))</f>
        <v>1.2017200185087231</v>
      </c>
      <c r="G417" s="17">
        <f t="shared" si="20"/>
        <v>4.0599999999999579</v>
      </c>
      <c r="H417">
        <f t="shared" ca="1" si="18"/>
        <v>8.317495641839226E-2</v>
      </c>
    </row>
    <row r="418" spans="1:8" x14ac:dyDescent="0.25">
      <c r="A418">
        <f t="shared" si="19"/>
        <v>4.0699999999999577</v>
      </c>
      <c r="B418">
        <f>$D$2*COS(($E$2*Table2[[#This Row],[t]])-$L$2)</f>
        <v>0.22075275603375918</v>
      </c>
      <c r="C418">
        <f>($D$3*EXP($E$3*Table2[[#This Row],[t]]))*COS(($F$3*Table2[[#This Row],[t]])-$L$3)</f>
        <v>7.8667988225977772E-2</v>
      </c>
      <c r="D418" t="e">
        <f>($F$4*EXP($D$4*Table2[[#This Row],[t]]))+($G$4*EXP($E$4*Table2[[#This Row],[t]]))</f>
        <v>#NUM!</v>
      </c>
      <c r="E418">
        <f>EXP($D$5*Table2[[#This Row],[t]])*($E$5+($F$5*Table2[[#This Row],[t]]))</f>
        <v>1.1989934269744416</v>
      </c>
      <c r="G418" s="17">
        <f t="shared" si="20"/>
        <v>4.0699999999999577</v>
      </c>
      <c r="H418">
        <f t="shared" ca="1" si="18"/>
        <v>7.8667988225977772E-2</v>
      </c>
    </row>
    <row r="419" spans="1:8" x14ac:dyDescent="0.25">
      <c r="A419">
        <f t="shared" si="19"/>
        <v>4.0799999999999574</v>
      </c>
      <c r="B419">
        <f>$D$2*COS(($E$2*Table2[[#This Row],[t]])-$L$2)</f>
        <v>0.18233986738190322</v>
      </c>
      <c r="C419">
        <f>($D$3*EXP($E$3*Table2[[#This Row],[t]]))*COS(($F$3*Table2[[#This Row],[t]])-$L$3)</f>
        <v>7.4158901890904488E-2</v>
      </c>
      <c r="D419" t="e">
        <f>($F$4*EXP($D$4*Table2[[#This Row],[t]]))+($G$4*EXP($E$4*Table2[[#This Row],[t]]))</f>
        <v>#NUM!</v>
      </c>
      <c r="E419">
        <f>EXP($D$5*Table2[[#This Row],[t]])*($E$5+($F$5*Table2[[#This Row],[t]]))</f>
        <v>1.1962641400815299</v>
      </c>
      <c r="G419" s="17">
        <f t="shared" si="20"/>
        <v>4.0799999999999574</v>
      </c>
      <c r="H419">
        <f t="shared" ca="1" si="18"/>
        <v>7.4158901890904488E-2</v>
      </c>
    </row>
    <row r="420" spans="1:8" x14ac:dyDescent="0.25">
      <c r="A420">
        <f t="shared" si="19"/>
        <v>4.0899999999999572</v>
      </c>
      <c r="B420">
        <f>$D$2*COS(($E$2*Table2[[#This Row],[t]])-$L$2)</f>
        <v>0.14381758027970476</v>
      </c>
      <c r="C420">
        <f>($D$3*EXP($E$3*Table2[[#This Row],[t]]))*COS(($F$3*Table2[[#This Row],[t]])-$L$3)</f>
        <v>6.9650410323969458E-2</v>
      </c>
      <c r="D420" t="e">
        <f>($F$4*EXP($D$4*Table2[[#This Row],[t]]))+($G$4*EXP($E$4*Table2[[#This Row],[t]]))</f>
        <v>#NUM!</v>
      </c>
      <c r="E420">
        <f>EXP($D$5*Table2[[#This Row],[t]])*($E$5+($F$5*Table2[[#This Row],[t]]))</f>
        <v>1.1935322525412597</v>
      </c>
      <c r="G420" s="17">
        <f t="shared" si="20"/>
        <v>4.0899999999999572</v>
      </c>
      <c r="H420">
        <f t="shared" ca="1" si="18"/>
        <v>6.9650410323969458E-2</v>
      </c>
    </row>
    <row r="421" spans="1:8" x14ac:dyDescent="0.25">
      <c r="A421">
        <f t="shared" si="19"/>
        <v>4.099999999999957</v>
      </c>
      <c r="B421">
        <f>$D$2*COS(($E$2*Table2[[#This Row],[t]])-$L$2)</f>
        <v>0.1052090069437768</v>
      </c>
      <c r="C421">
        <f>($D$3*EXP($E$3*Table2[[#This Row],[t]]))*COS(($F$3*Table2[[#This Row],[t]])-$L$3)</f>
        <v>6.5145199086990319E-2</v>
      </c>
      <c r="D421" t="e">
        <f>($F$4*EXP($D$4*Table2[[#This Row],[t]]))+($G$4*EXP($E$4*Table2[[#This Row],[t]]))</f>
        <v>#NUM!</v>
      </c>
      <c r="E421">
        <f>EXP($D$5*Table2[[#This Row],[t]])*($E$5+($F$5*Table2[[#This Row],[t]]))</f>
        <v>1.190797858187201</v>
      </c>
      <c r="G421" s="17">
        <f t="shared" si="20"/>
        <v>4.099999999999957</v>
      </c>
      <c r="H421">
        <f t="shared" ca="1" si="18"/>
        <v>6.5145199086990319E-2</v>
      </c>
    </row>
    <row r="422" spans="1:8" x14ac:dyDescent="0.25">
      <c r="A422">
        <f t="shared" si="19"/>
        <v>4.1099999999999568</v>
      </c>
      <c r="B422">
        <f>$D$2*COS(($E$2*Table2[[#This Row],[t]])-$L$2)</f>
        <v>6.6537311359892465E-2</v>
      </c>
      <c r="C422">
        <f>($D$3*EXP($E$3*Table2[[#This Row],[t]]))*COS(($F$3*Table2[[#This Row],[t]])-$L$3)</f>
        <v>6.0645925061707559E-2</v>
      </c>
      <c r="D422" t="e">
        <f>($F$4*EXP($D$4*Table2[[#This Row],[t]]))+($G$4*EXP($E$4*Table2[[#This Row],[t]]))</f>
        <v>#NUM!</v>
      </c>
      <c r="E422">
        <f>EXP($D$5*Table2[[#This Row],[t]])*($E$5+($F$5*Table2[[#This Row],[t]]))</f>
        <v>1.1880610499816213</v>
      </c>
      <c r="G422" s="17">
        <f t="shared" si="20"/>
        <v>4.1099999999999568</v>
      </c>
      <c r="H422">
        <f t="shared" ca="1" si="18"/>
        <v>6.0645925061707559E-2</v>
      </c>
    </row>
    <row r="423" spans="1:8" x14ac:dyDescent="0.25">
      <c r="A423">
        <f t="shared" si="19"/>
        <v>4.1199999999999566</v>
      </c>
      <c r="B423">
        <f>$D$2*COS(($E$2*Table2[[#This Row],[t]])-$L$2)</f>
        <v>2.78256953852688E-2</v>
      </c>
      <c r="C423">
        <f>($D$3*EXP($E$3*Table2[[#This Row],[t]]))*COS(($F$3*Table2[[#This Row],[t]])-$L$3)</f>
        <v>5.6155215149048025E-2</v>
      </c>
      <c r="D423" t="e">
        <f>($F$4*EXP($D$4*Table2[[#This Row],[t]]))+($G$4*EXP($E$4*Table2[[#This Row],[t]]))</f>
        <v>#NUM!</v>
      </c>
      <c r="E423">
        <f>EXP($D$5*Table2[[#This Row],[t]])*($E$5+($F$5*Table2[[#This Row],[t]]))</f>
        <v>1.1853219200218448</v>
      </c>
      <c r="G423" s="17">
        <f t="shared" si="20"/>
        <v>4.1199999999999566</v>
      </c>
      <c r="H423">
        <f t="shared" ca="1" si="18"/>
        <v>5.6155215149048025E-2</v>
      </c>
    </row>
    <row r="424" spans="1:8" x14ac:dyDescent="0.25">
      <c r="A424">
        <f t="shared" si="19"/>
        <v>4.1299999999999564</v>
      </c>
      <c r="B424">
        <f>$D$2*COS(($E$2*Table2[[#This Row],[t]])-$L$2)</f>
        <v>-1.0902615171829052E-2</v>
      </c>
      <c r="C424">
        <f>($D$3*EXP($E$3*Table2[[#This Row],[t]]))*COS(($F$3*Table2[[#This Row],[t]])-$L$3)</f>
        <v>5.167566499923381E-2</v>
      </c>
      <c r="D424" t="e">
        <f>($F$4*EXP($D$4*Table2[[#This Row],[t]]))+($G$4*EXP($E$4*Table2[[#This Row],[t]]))</f>
        <v>#NUM!</v>
      </c>
      <c r="E424">
        <f>EXP($D$5*Table2[[#This Row],[t]])*($E$5+($F$5*Table2[[#This Row],[t]]))</f>
        <v>1.1825805595465662</v>
      </c>
      <c r="G424" s="17">
        <f t="shared" si="20"/>
        <v>4.1299999999999564</v>
      </c>
      <c r="H424">
        <f t="shared" ca="1" si="18"/>
        <v>5.167566499923381E-2</v>
      </c>
    </row>
    <row r="425" spans="1:8" x14ac:dyDescent="0.25">
      <c r="A425">
        <f t="shared" si="19"/>
        <v>4.1399999999999562</v>
      </c>
      <c r="B425">
        <f>$D$2*COS(($E$2*Table2[[#This Row],[t]])-$L$2)</f>
        <v>-4.9624384486898529E-2</v>
      </c>
      <c r="C425">
        <f>($D$3*EXP($E$3*Table2[[#This Row],[t]]))*COS(($F$3*Table2[[#This Row],[t]])-$L$3)</f>
        <v>4.7209837773177964E-2</v>
      </c>
      <c r="D425" t="e">
        <f>($F$4*EXP($D$4*Table2[[#This Row],[t]]))+($G$4*EXP($E$4*Table2[[#This Row],[t]]))</f>
        <v>#NUM!</v>
      </c>
      <c r="E425">
        <f>EXP($D$5*Table2[[#This Row],[t]])*($E$5+($F$5*Table2[[#This Row],[t]]))</f>
        <v>1.1798370589421245</v>
      </c>
      <c r="G425" s="17">
        <f t="shared" si="20"/>
        <v>4.1399999999999562</v>
      </c>
      <c r="H425">
        <f t="shared" ca="1" si="18"/>
        <v>4.7209837773177964E-2</v>
      </c>
    </row>
    <row r="426" spans="1:8" x14ac:dyDescent="0.25">
      <c r="A426">
        <f t="shared" si="19"/>
        <v>4.1499999999999559</v>
      </c>
      <c r="B426">
        <f>$D$2*COS(($E$2*Table2[[#This Row],[t]])-$L$2)</f>
        <v>-8.8316380659974825E-2</v>
      </c>
      <c r="C426">
        <f>($D$3*EXP($E$3*Table2[[#This Row],[t]]))*COS(($F$3*Table2[[#This Row],[t]])-$L$3)</f>
        <v>4.2760262935604761E-2</v>
      </c>
      <c r="D426" t="e">
        <f>($F$4*EXP($D$4*Table2[[#This Row],[t]]))+($G$4*EXP($E$4*Table2[[#This Row],[t]]))</f>
        <v>#NUM!</v>
      </c>
      <c r="E426">
        <f>EXP($D$5*Table2[[#This Row],[t]])*($E$5+($F$5*Table2[[#This Row],[t]]))</f>
        <v>1.1770915077487361</v>
      </c>
      <c r="G426" s="17">
        <f t="shared" si="20"/>
        <v>4.1499999999999559</v>
      </c>
      <c r="H426">
        <f t="shared" ca="1" si="18"/>
        <v>4.2760262935604761E-2</v>
      </c>
    </row>
    <row r="427" spans="1:8" x14ac:dyDescent="0.25">
      <c r="A427">
        <f t="shared" si="19"/>
        <v>4.1599999999999557</v>
      </c>
      <c r="B427">
        <f>$D$2*COS(($E$2*Table2[[#This Row],[t]])-$L$2)</f>
        <v>-0.12695538965409356</v>
      </c>
      <c r="C427">
        <f>($D$3*EXP($E$3*Table2[[#This Row],[t]]))*COS(($F$3*Table2[[#This Row],[t]])-$L$3)</f>
        <v>3.8329435080289832E-2</v>
      </c>
      <c r="D427" t="e">
        <f>($F$4*EXP($D$4*Table2[[#This Row],[t]]))+($G$4*EXP($E$4*Table2[[#This Row],[t]]))</f>
        <v>#NUM!</v>
      </c>
      <c r="E427">
        <f>EXP($D$5*Table2[[#This Row],[t]])*($E$5+($F$5*Table2[[#This Row],[t]]))</f>
        <v>1.1743439946666869</v>
      </c>
      <c r="G427" s="17">
        <f t="shared" si="20"/>
        <v>4.1599999999999557</v>
      </c>
      <c r="H427">
        <f t="shared" ca="1" si="18"/>
        <v>3.8329435080289832E-2</v>
      </c>
    </row>
    <row r="428" spans="1:8" x14ac:dyDescent="0.25">
      <c r="A428">
        <f t="shared" si="19"/>
        <v>4.1699999999999555</v>
      </c>
      <c r="B428">
        <f>$D$2*COS(($E$2*Table2[[#This Row],[t]])-$L$2)</f>
        <v>-0.16551822922300816</v>
      </c>
      <c r="C428">
        <f>($D$3*EXP($E$3*Table2[[#This Row],[t]]))*COS(($F$3*Table2[[#This Row],[t]])-$L$3)</f>
        <v>3.3919812787811414E-2</v>
      </c>
      <c r="D428" t="e">
        <f>($F$4*EXP($D$4*Table2[[#This Row],[t]]))+($G$4*EXP($E$4*Table2[[#This Row],[t]]))</f>
        <v>#NUM!</v>
      </c>
      <c r="E428">
        <f>EXP($D$5*Table2[[#This Row],[t]])*($E$5+($F$5*Table2[[#This Row],[t]]))</f>
        <v>1.1715946075624828</v>
      </c>
      <c r="G428" s="17">
        <f t="shared" si="20"/>
        <v>4.1699999999999555</v>
      </c>
      <c r="H428">
        <f t="shared" ca="1" si="18"/>
        <v>3.3919812787811414E-2</v>
      </c>
    </row>
    <row r="429" spans="1:8" x14ac:dyDescent="0.25">
      <c r="A429">
        <f t="shared" si="19"/>
        <v>4.1799999999999553</v>
      </c>
      <c r="B429">
        <f>$D$2*COS(($E$2*Table2[[#This Row],[t]])-$L$2)</f>
        <v>-0.20398176281983374</v>
      </c>
      <c r="C429">
        <f>($D$3*EXP($E$3*Table2[[#This Row],[t]]))*COS(($F$3*Table2[[#This Row],[t]])-$L$3)</f>
        <v>2.9533817516161468E-2</v>
      </c>
      <c r="D429" t="e">
        <f>($F$4*EXP($D$4*Table2[[#This Row],[t]]))+($G$4*EXP($E$4*Table2[[#This Row],[t]]))</f>
        <v>#NUM!</v>
      </c>
      <c r="E429">
        <f>EXP($D$5*Table2[[#This Row],[t]])*($E$5+($F$5*Table2[[#This Row],[t]]))</f>
        <v>1.1688434334749604</v>
      </c>
      <c r="G429" s="17">
        <f t="shared" si="20"/>
        <v>4.1799999999999553</v>
      </c>
      <c r="H429">
        <f t="shared" ca="1" si="18"/>
        <v>2.9533817516161468E-2</v>
      </c>
    </row>
    <row r="430" spans="1:8" x14ac:dyDescent="0.25">
      <c r="A430">
        <f t="shared" si="19"/>
        <v>4.1899999999999551</v>
      </c>
      <c r="B430">
        <f>$D$2*COS(($E$2*Table2[[#This Row],[t]])-$L$2)</f>
        <v>-0.24232291347830071</v>
      </c>
      <c r="C430">
        <f>($D$3*EXP($E$3*Table2[[#This Row],[t]]))*COS(($F$3*Table2[[#This Row],[t]])-$L$3)</f>
        <v>2.5173832524561734E-2</v>
      </c>
      <c r="D430" t="e">
        <f>($F$4*EXP($D$4*Table2[[#This Row],[t]]))+($G$4*EXP($E$4*Table2[[#This Row],[t]]))</f>
        <v>#NUM!</v>
      </c>
      <c r="E430">
        <f>EXP($D$5*Table2[[#This Row],[t]])*($E$5+($F$5*Table2[[#This Row],[t]]))</f>
        <v>1.1660905586213566</v>
      </c>
      <c r="G430" s="17">
        <f t="shared" si="20"/>
        <v>4.1899999999999551</v>
      </c>
      <c r="H430">
        <f t="shared" ca="1" si="18"/>
        <v>2.5173832524561734E-2</v>
      </c>
    </row>
    <row r="431" spans="1:8" x14ac:dyDescent="0.25">
      <c r="A431">
        <f t="shared" si="19"/>
        <v>4.1999999999999549</v>
      </c>
      <c r="B431">
        <f>$D$2*COS(($E$2*Table2[[#This Row],[t]])-$L$2)</f>
        <v>-0.28051867765821992</v>
      </c>
      <c r="C431">
        <f>($D$3*EXP($E$3*Table2[[#This Row],[t]]))*COS(($F$3*Table2[[#This Row],[t]])-$L$3)</f>
        <v>2.084220183078702E-2</v>
      </c>
      <c r="D431" t="e">
        <f>($F$4*EXP($D$4*Table2[[#This Row],[t]]))+($G$4*EXP($E$4*Table2[[#This Row],[t]]))</f>
        <v>#NUM!</v>
      </c>
      <c r="E431">
        <f>EXP($D$5*Table2[[#This Row],[t]])*($E$5+($F$5*Table2[[#This Row],[t]]))</f>
        <v>1.1633360684033405</v>
      </c>
      <c r="G431" s="17">
        <f t="shared" si="20"/>
        <v>4.1999999999999549</v>
      </c>
      <c r="H431">
        <f t="shared" ca="1" si="18"/>
        <v>2.084220183078702E-2</v>
      </c>
    </row>
    <row r="432" spans="1:8" x14ac:dyDescent="0.25">
      <c r="A432">
        <f t="shared" si="19"/>
        <v>4.2099999999999547</v>
      </c>
      <c r="B432">
        <f>$D$2*COS(($E$2*Table2[[#This Row],[t]])-$L$2)</f>
        <v>-0.31854613904693901</v>
      </c>
      <c r="C432">
        <f>($D$3*EXP($E$3*Table2[[#This Row],[t]]))*COS(($F$3*Table2[[#This Row],[t]])-$L$3)</f>
        <v>1.6541229202294533E-2</v>
      </c>
      <c r="D432" t="e">
        <f>($F$4*EXP($D$4*Table2[[#This Row],[t]]))+($G$4*EXP($E$4*Table2[[#This Row],[t]]))</f>
        <v>#NUM!</v>
      </c>
      <c r="E432">
        <f>EXP($D$5*Table2[[#This Row],[t]])*($E$5+($F$5*Table2[[#This Row],[t]]))</f>
        <v>1.1605800474130028</v>
      </c>
      <c r="G432" s="17">
        <f t="shared" si="20"/>
        <v>4.2099999999999547</v>
      </c>
      <c r="H432">
        <f t="shared" ca="1" si="18"/>
        <v>1.6541229202294533E-2</v>
      </c>
    </row>
    <row r="433" spans="1:8" x14ac:dyDescent="0.25">
      <c r="A433">
        <f t="shared" si="19"/>
        <v>4.2199999999999545</v>
      </c>
      <c r="B433">
        <f>$D$2*COS(($E$2*Table2[[#This Row],[t]])-$L$2)</f>
        <v>-0.35638248230842023</v>
      </c>
      <c r="C433">
        <f>($D$3*EXP($E$3*Table2[[#This Row],[t]]))*COS(($F$3*Table2[[#This Row],[t]])-$L$3)</f>
        <v>1.2273177181415405E-2</v>
      </c>
      <c r="D433" t="e">
        <f>($F$4*EXP($D$4*Table2[[#This Row],[t]]))+($G$4*EXP($E$4*Table2[[#This Row],[t]]))</f>
        <v>#NUM!</v>
      </c>
      <c r="E433">
        <f>EXP($D$5*Table2[[#This Row],[t]])*($E$5+($F$5*Table2[[#This Row],[t]]))</f>
        <v>1.1578225794388075</v>
      </c>
      <c r="G433" s="17">
        <f t="shared" si="20"/>
        <v>4.2199999999999545</v>
      </c>
      <c r="H433">
        <f t="shared" ca="1" si="18"/>
        <v>1.2273177181415405E-2</v>
      </c>
    </row>
    <row r="434" spans="1:8" x14ac:dyDescent="0.25">
      <c r="A434">
        <f t="shared" si="19"/>
        <v>4.2299999999999542</v>
      </c>
      <c r="B434">
        <f>$D$2*COS(($E$2*Table2[[#This Row],[t]])-$L$2)</f>
        <v>-0.39400500677177708</v>
      </c>
      <c r="C434">
        <f>($D$3*EXP($E$3*Table2[[#This Row],[t]]))*COS(($F$3*Table2[[#This Row],[t]])-$L$3)</f>
        <v>8.0402661448611915E-3</v>
      </c>
      <c r="D434" t="e">
        <f>($F$4*EXP($D$4*Table2[[#This Row],[t]]))+($G$4*EXP($E$4*Table2[[#This Row],[t]]))</f>
        <v>#NUM!</v>
      </c>
      <c r="E434">
        <f>EXP($D$5*Table2[[#This Row],[t]])*($E$5+($F$5*Table2[[#This Row],[t]]))</f>
        <v>1.1550637474715033</v>
      </c>
      <c r="G434" s="17">
        <f t="shared" si="20"/>
        <v>4.2299999999999542</v>
      </c>
      <c r="H434">
        <f t="shared" ca="1" si="18"/>
        <v>8.0402661448611915E-3</v>
      </c>
    </row>
    <row r="435" spans="1:8" x14ac:dyDescent="0.25">
      <c r="A435">
        <f t="shared" si="19"/>
        <v>4.239999999999954</v>
      </c>
      <c r="B435">
        <f>$D$2*COS(($E$2*Table2[[#This Row],[t]])-$L$2)</f>
        <v>-0.43139114005098733</v>
      </c>
      <c r="C435">
        <f>($D$3*EXP($E$3*Table2[[#This Row],[t]]))*COS(($F$3*Table2[[#This Row],[t]])-$L$3)</f>
        <v>3.8446733977555831E-3</v>
      </c>
      <c r="D435" t="e">
        <f>($F$4*EXP($D$4*Table2[[#This Row],[t]]))+($G$4*EXP($E$4*Table2[[#This Row],[t]]))</f>
        <v>#NUM!</v>
      </c>
      <c r="E435">
        <f>EXP($D$5*Table2[[#This Row],[t]])*($E$5+($F$5*Table2[[#This Row],[t]]))</f>
        <v>1.1523036337099972</v>
      </c>
      <c r="G435" s="17">
        <f t="shared" si="20"/>
        <v>4.239999999999954</v>
      </c>
      <c r="H435">
        <f t="shared" ca="1" si="18"/>
        <v>3.8446733977555831E-3</v>
      </c>
    </row>
    <row r="436" spans="1:8" x14ac:dyDescent="0.25">
      <c r="A436">
        <f t="shared" si="19"/>
        <v>4.2499999999999538</v>
      </c>
      <c r="B436">
        <f>$D$2*COS(($E$2*Table2[[#This Row],[t]])-$L$2)</f>
        <v>-0.46851845158763972</v>
      </c>
      <c r="C436">
        <f>($D$3*EXP($E$3*Table2[[#This Row],[t]]))*COS(($F$3*Table2[[#This Row],[t]])-$L$3)</f>
        <v>-3.1146769760157254E-4</v>
      </c>
      <c r="D436" t="e">
        <f>($F$4*EXP($D$4*Table2[[#This Row],[t]]))+($G$4*EXP($E$4*Table2[[#This Row],[t]]))</f>
        <v>#NUM!</v>
      </c>
      <c r="E436">
        <f>EXP($D$5*Table2[[#This Row],[t]])*($E$5+($F$5*Table2[[#This Row],[t]]))</f>
        <v>1.1495423195671892</v>
      </c>
      <c r="G436" s="17">
        <f t="shared" si="20"/>
        <v>4.2499999999999538</v>
      </c>
      <c r="H436">
        <f t="shared" ca="1" si="18"/>
        <v>-3.1146769760157254E-4</v>
      </c>
    </row>
    <row r="437" spans="1:8" x14ac:dyDescent="0.25">
      <c r="A437">
        <f t="shared" si="19"/>
        <v>4.2599999999999536</v>
      </c>
      <c r="B437">
        <f>$D$2*COS(($E$2*Table2[[#This Row],[t]])-$L$2)</f>
        <v>-0.50536466610861464</v>
      </c>
      <c r="C437">
        <f>($D$3*EXP($E$3*Table2[[#This Row],[t]]))*COS(($F$3*Table2[[#This Row],[t]])-$L$3)</f>
        <v>-4.4260685580732057E-3</v>
      </c>
      <c r="D437" t="e">
        <f>($F$4*EXP($D$4*Table2[[#This Row],[t]]))+($G$4*EXP($E$4*Table2[[#This Row],[t]]))</f>
        <v>#NUM!</v>
      </c>
      <c r="E437">
        <f>EXP($D$5*Table2[[#This Row],[t]])*($E$5+($F$5*Table2[[#This Row],[t]]))</f>
        <v>1.1467798856757661</v>
      </c>
      <c r="G437" s="17">
        <f t="shared" si="20"/>
        <v>4.2599999999999536</v>
      </c>
      <c r="H437">
        <f t="shared" ca="1" si="18"/>
        <v>-4.4260685580732057E-3</v>
      </c>
    </row>
    <row r="438" spans="1:8" x14ac:dyDescent="0.25">
      <c r="A438">
        <f t="shared" si="19"/>
        <v>4.2699999999999534</v>
      </c>
      <c r="B438">
        <f>$D$2*COS(($E$2*Table2[[#This Row],[t]])-$L$2)</f>
        <v>-0.54190767699055853</v>
      </c>
      <c r="C438">
        <f>($D$3*EXP($E$3*Table2[[#This Row],[t]]))*COS(($F$3*Table2[[#This Row],[t]])-$L$3)</f>
        <v>-8.4970861809650945E-3</v>
      </c>
      <c r="D438" t="e">
        <f>($F$4*EXP($D$4*Table2[[#This Row],[t]]))+($G$4*EXP($E$4*Table2[[#This Row],[t]]))</f>
        <v>#NUM!</v>
      </c>
      <c r="E438">
        <f>EXP($D$5*Table2[[#This Row],[t]])*($E$5+($F$5*Table2[[#This Row],[t]]))</f>
        <v>1.1440164118939606</v>
      </c>
      <c r="G438" s="17">
        <f t="shared" si="20"/>
        <v>4.2699999999999534</v>
      </c>
      <c r="H438">
        <f t="shared" ca="1" si="18"/>
        <v>-8.4970861809650945E-3</v>
      </c>
    </row>
    <row r="439" spans="1:8" x14ac:dyDescent="0.25">
      <c r="A439">
        <f t="shared" si="19"/>
        <v>4.2799999999999532</v>
      </c>
      <c r="B439">
        <f>$D$2*COS(($E$2*Table2[[#This Row],[t]])-$L$2)</f>
        <v>-0.57812555952321332</v>
      </c>
      <c r="C439">
        <f>($D$3*EXP($E$3*Table2[[#This Row],[t]]))*COS(($F$3*Table2[[#This Row],[t]])-$L$3)</f>
        <v>-1.2522523910127014E-2</v>
      </c>
      <c r="D439" t="e">
        <f>($F$4*EXP($D$4*Table2[[#This Row],[t]]))+($G$4*EXP($E$4*Table2[[#This Row],[t]]))</f>
        <v>#NUM!</v>
      </c>
      <c r="E439">
        <f>EXP($D$5*Table2[[#This Row],[t]])*($E$5+($F$5*Table2[[#This Row],[t]]))</f>
        <v>1.141251977311271</v>
      </c>
      <c r="G439" s="17">
        <f t="shared" si="20"/>
        <v>4.2799999999999532</v>
      </c>
      <c r="H439">
        <f t="shared" ca="1" si="18"/>
        <v>-1.2522523910127014E-2</v>
      </c>
    </row>
    <row r="440" spans="1:8" x14ac:dyDescent="0.25">
      <c r="A440">
        <f t="shared" si="19"/>
        <v>4.289999999999953</v>
      </c>
      <c r="B440">
        <f>$D$2*COS(($E$2*Table2[[#This Row],[t]])-$L$2)</f>
        <v>-0.6139965840635766</v>
      </c>
      <c r="C440">
        <f>($D$3*EXP($E$3*Table2[[#This Row],[t]]))*COS(($F$3*Table2[[#This Row],[t]])-$L$3)</f>
        <v>-1.6500432166760042E-2</v>
      </c>
      <c r="D440" t="e">
        <f>($F$4*EXP($D$4*Table2[[#This Row],[t]]))+($G$4*EXP($E$4*Table2[[#This Row],[t]]))</f>
        <v>#NUM!</v>
      </c>
      <c r="E440">
        <f>EXP($D$5*Table2[[#This Row],[t]])*($E$5+($F$5*Table2[[#This Row],[t]]))</f>
        <v>1.1384866602541421</v>
      </c>
      <c r="G440" s="17">
        <f t="shared" si="20"/>
        <v>4.289999999999953</v>
      </c>
      <c r="H440">
        <f t="shared" ca="1" si="18"/>
        <v>-1.6500432166760042E-2</v>
      </c>
    </row>
    <row r="441" spans="1:8" x14ac:dyDescent="0.25">
      <c r="A441">
        <f t="shared" si="19"/>
        <v>4.2999999999999527</v>
      </c>
      <c r="B441">
        <f>$D$2*COS(($E$2*Table2[[#This Row],[t]])-$L$2)</f>
        <v>-0.64949922907302837</v>
      </c>
      <c r="C441">
        <f>($D$3*EXP($E$3*Table2[[#This Row],[t]]))*COS(($F$3*Table2[[#This Row],[t]])-$L$3)</f>
        <v>-2.0428909144847983E-2</v>
      </c>
      <c r="D441" t="e">
        <f>($F$4*EXP($D$4*Table2[[#This Row],[t]]))+($G$4*EXP($E$4*Table2[[#This Row],[t]]))</f>
        <v>#NUM!</v>
      </c>
      <c r="E441">
        <f>EXP($D$5*Table2[[#This Row],[t]])*($E$5+($F$5*Table2[[#This Row],[t]]))</f>
        <v>1.1357205382916085</v>
      </c>
      <c r="G441" s="17">
        <f t="shared" si="20"/>
        <v>4.2999999999999527</v>
      </c>
      <c r="H441">
        <f t="shared" ca="1" si="18"/>
        <v>-2.0428909144847983E-2</v>
      </c>
    </row>
    <row r="442" spans="1:8" x14ac:dyDescent="0.25">
      <c r="A442">
        <f t="shared" si="19"/>
        <v>4.3099999999999525</v>
      </c>
      <c r="B442">
        <f>$D$2*COS(($E$2*Table2[[#This Row],[t]])-$L$2)</f>
        <v>-0.68461219402962603</v>
      </c>
      <c r="C442">
        <f>($D$3*EXP($E$3*Table2[[#This Row],[t]]))*COS(($F$3*Table2[[#This Row],[t]])-$L$3)</f>
        <v>-2.4306101471152732E-2</v>
      </c>
      <c r="D442" t="e">
        <f>($F$4*EXP($D$4*Table2[[#This Row],[t]]))+($G$4*EXP($E$4*Table2[[#This Row],[t]]))</f>
        <v>#NUM!</v>
      </c>
      <c r="E442">
        <f>EXP($D$5*Table2[[#This Row],[t]])*($E$5+($F$5*Table2[[#This Row],[t]]))</f>
        <v>1.132953688240903</v>
      </c>
      <c r="G442" s="17">
        <f t="shared" si="20"/>
        <v>4.3099999999999525</v>
      </c>
      <c r="H442">
        <f t="shared" ca="1" si="18"/>
        <v>-2.4306101471152732E-2</v>
      </c>
    </row>
    <row r="443" spans="1:8" x14ac:dyDescent="0.25">
      <c r="A443">
        <f t="shared" si="19"/>
        <v>4.3199999999999523</v>
      </c>
      <c r="B443">
        <f>$D$2*COS(($E$2*Table2[[#This Row],[t]])-$L$2)</f>
        <v>-0.71931441220775849</v>
      </c>
      <c r="C443">
        <f>($D$3*EXP($E$3*Table2[[#This Row],[t]]))*COS(($F$3*Table2[[#This Row],[t]])-$L$3)</f>
        <v>-2.8130204829724687E-2</v>
      </c>
      <c r="D443" t="e">
        <f>($F$4*EXP($D$4*Table2[[#This Row],[t]]))+($G$4*EXP($E$4*Table2[[#This Row],[t]]))</f>
        <v>#NUM!</v>
      </c>
      <c r="E443">
        <f>EXP($D$5*Table2[[#This Row],[t]])*($E$5+($F$5*Table2[[#This Row],[t]]))</f>
        <v>1.1301861861730258</v>
      </c>
      <c r="G443" s="17">
        <f t="shared" si="20"/>
        <v>4.3199999999999523</v>
      </c>
      <c r="H443">
        <f t="shared" ca="1" si="18"/>
        <v>-2.8130204829724687E-2</v>
      </c>
    </row>
    <row r="444" spans="1:8" x14ac:dyDescent="0.25">
      <c r="A444">
        <f t="shared" si="19"/>
        <v>4.3299999999999521</v>
      </c>
      <c r="B444">
        <f>$D$2*COS(($E$2*Table2[[#This Row],[t]])-$L$2)</f>
        <v>-0.75358506331756958</v>
      </c>
      <c r="C444">
        <f>($D$3*EXP($E$3*Table2[[#This Row],[t]]))*COS(($F$3*Table2[[#This Row],[t]])-$L$3)</f>
        <v>-3.1899464550917682E-2</v>
      </c>
      <c r="D444" t="e">
        <f>($F$4*EXP($D$4*Table2[[#This Row],[t]]))+($G$4*EXP($E$4*Table2[[#This Row],[t]]))</f>
        <v>#NUM!</v>
      </c>
      <c r="E444">
        <f>EXP($D$5*Table2[[#This Row],[t]])*($E$5+($F$5*Table2[[#This Row],[t]]))</f>
        <v>1.127418107418277</v>
      </c>
      <c r="G444" s="17">
        <f t="shared" si="20"/>
        <v>4.3299999999999521</v>
      </c>
      <c r="H444">
        <f t="shared" ca="1" si="18"/>
        <v>-3.1899464550917682E-2</v>
      </c>
    </row>
    <row r="445" spans="1:8" x14ac:dyDescent="0.25">
      <c r="A445">
        <f t="shared" si="19"/>
        <v>4.3399999999999519</v>
      </c>
      <c r="B445">
        <f>$D$2*COS(($E$2*Table2[[#This Row],[t]])-$L$2)</f>
        <v>-0.78740358599648752</v>
      </c>
      <c r="C445">
        <f>($D$3*EXP($E$3*Table2[[#This Row],[t]]))*COS(($F$3*Table2[[#This Row],[t]])-$L$3)</f>
        <v>-3.5612176164900602E-2</v>
      </c>
      <c r="D445" t="e">
        <f>($F$4*EXP($D$4*Table2[[#This Row],[t]]))+($G$4*EXP($E$4*Table2[[#This Row],[t]]))</f>
        <v>#NUM!</v>
      </c>
      <c r="E445">
        <f>EXP($D$5*Table2[[#This Row],[t]])*($E$5+($F$5*Table2[[#This Row],[t]]))</f>
        <v>1.1246495265717529</v>
      </c>
      <c r="G445" s="17">
        <f t="shared" si="20"/>
        <v>4.3399999999999519</v>
      </c>
      <c r="H445">
        <f t="shared" ca="1" si="18"/>
        <v>-3.5612176164900602E-2</v>
      </c>
    </row>
    <row r="446" spans="1:8" x14ac:dyDescent="0.25">
      <c r="A446">
        <f t="shared" si="19"/>
        <v>4.3499999999999517</v>
      </c>
      <c r="B446">
        <f>$D$2*COS(($E$2*Table2[[#This Row],[t]])-$L$2)</f>
        <v>-0.82074969014544263</v>
      </c>
      <c r="C446">
        <f>($D$3*EXP($E$3*Table2[[#This Row],[t]]))*COS(($F$3*Table2[[#This Row],[t]])-$L$3)</f>
        <v>-3.92666859196978E-2</v>
      </c>
      <c r="D446" t="e">
        <f>($F$4*EXP($D$4*Table2[[#This Row],[t]]))+($G$4*EXP($E$4*Table2[[#This Row],[t]]))</f>
        <v>#NUM!</v>
      </c>
      <c r="E446">
        <f>EXP($D$5*Table2[[#This Row],[t]])*($E$5+($F$5*Table2[[#This Row],[t]]))</f>
        <v>1.1218805174988054</v>
      </c>
      <c r="G446" s="17">
        <f t="shared" si="20"/>
        <v>4.3499999999999517</v>
      </c>
      <c r="H446">
        <f t="shared" ca="1" si="18"/>
        <v>-3.92666859196978E-2</v>
      </c>
    </row>
    <row r="447" spans="1:8" x14ac:dyDescent="0.25">
      <c r="A447">
        <f t="shared" si="19"/>
        <v>4.3599999999999515</v>
      </c>
      <c r="B447">
        <f>$D$2*COS(($E$2*Table2[[#This Row],[t]])-$L$2)</f>
        <v>-0.85360336910231127</v>
      </c>
      <c r="C447">
        <f>($D$3*EXP($E$3*Table2[[#This Row],[t]]))*COS(($F$3*Table2[[#This Row],[t]])-$L$3)</f>
        <v>-4.2861391263792743E-2</v>
      </c>
      <c r="D447" t="e">
        <f>($F$4*EXP($D$4*Table2[[#This Row],[t]]))+($G$4*EXP($E$4*Table2[[#This Row],[t]]))</f>
        <v>#NUM!</v>
      </c>
      <c r="E447">
        <f>EXP($D$5*Table2[[#This Row],[t]])*($E$5+($F$5*Table2[[#This Row],[t]]))</f>
        <v>1.119111153340467</v>
      </c>
      <c r="G447" s="17">
        <f t="shared" si="20"/>
        <v>4.3599999999999515</v>
      </c>
      <c r="H447">
        <f t="shared" ca="1" si="18"/>
        <v>-4.2861391263792743E-2</v>
      </c>
    </row>
    <row r="448" spans="1:8" x14ac:dyDescent="0.25">
      <c r="A448">
        <f t="shared" si="19"/>
        <v>4.3699999999999513</v>
      </c>
      <c r="B448">
        <f>$D$2*COS(($E$2*Table2[[#This Row],[t]])-$L$2)</f>
        <v>-0.88594491164530498</v>
      </c>
      <c r="C448">
        <f>($D$3*EXP($E$3*Table2[[#This Row],[t]]))*COS(($F$3*Table2[[#This Row],[t]])-$L$3)</f>
        <v>-4.6394741293368652E-2</v>
      </c>
      <c r="D448" t="e">
        <f>($F$4*EXP($D$4*Table2[[#This Row],[t]]))+($G$4*EXP($E$4*Table2[[#This Row],[t]]))</f>
        <v>#NUM!</v>
      </c>
      <c r="E448">
        <f>EXP($D$5*Table2[[#This Row],[t]])*($E$5+($F$5*Table2[[#This Row],[t]]))</f>
        <v>1.1163415065188376</v>
      </c>
      <c r="G448" s="17">
        <f t="shared" si="20"/>
        <v>4.3699999999999513</v>
      </c>
      <c r="H448">
        <f t="shared" ca="1" si="18"/>
        <v>-4.6394741293368652E-2</v>
      </c>
    </row>
    <row r="449" spans="1:8" x14ac:dyDescent="0.25">
      <c r="A449">
        <f t="shared" si="19"/>
        <v>4.379999999999951</v>
      </c>
      <c r="B449">
        <f>$D$2*COS(($E$2*Table2[[#This Row],[t]])-$L$2)</f>
        <v>-0.91775491381912966</v>
      </c>
      <c r="C449">
        <f>($D$3*EXP($E$3*Table2[[#This Row],[t]]))*COS(($F$3*Table2[[#This Row],[t]])-$L$3)</f>
        <v>-4.9865237164261791E-2</v>
      </c>
      <c r="D449" t="e">
        <f>($F$4*EXP($D$4*Table2[[#This Row],[t]]))+($G$4*EXP($E$4*Table2[[#This Row],[t]]))</f>
        <v>#NUM!</v>
      </c>
      <c r="E449">
        <f>EXP($D$5*Table2[[#This Row],[t]])*($E$5+($F$5*Table2[[#This Row],[t]]))</f>
        <v>1.1135716487424359</v>
      </c>
      <c r="G449" s="17">
        <f t="shared" si="20"/>
        <v>4.379999999999951</v>
      </c>
      <c r="H449">
        <f t="shared" ca="1" si="18"/>
        <v>-4.9865237164261791E-2</v>
      </c>
    </row>
    <row r="450" spans="1:8" x14ac:dyDescent="0.25">
      <c r="A450">
        <f t="shared" si="19"/>
        <v>4.3899999999999508</v>
      </c>
      <c r="B450">
        <f>$D$2*COS(($E$2*Table2[[#This Row],[t]])-$L$2)</f>
        <v>-0.94901429057675724</v>
      </c>
      <c r="C450">
        <f>($D$3*EXP($E$3*Table2[[#This Row],[t]]))*COS(($F$3*Table2[[#This Row],[t]])-$L$3)</f>
        <v>-5.3271432468741643E-2</v>
      </c>
      <c r="D450" t="e">
        <f>($F$4*EXP($D$4*Table2[[#This Row],[t]]))+($G$4*EXP($E$4*Table2[[#This Row],[t]]))</f>
        <v>#NUM!</v>
      </c>
      <c r="E450">
        <f>EXP($D$5*Table2[[#This Row],[t]])*($E$5+($F$5*Table2[[#This Row],[t]]))</f>
        <v>1.1108016510115168</v>
      </c>
      <c r="G450" s="17">
        <f t="shared" si="20"/>
        <v>4.3899999999999508</v>
      </c>
      <c r="H450">
        <f t="shared" ca="1" si="18"/>
        <v>-5.3271432468741643E-2</v>
      </c>
    </row>
    <row r="451" spans="1:8" x14ac:dyDescent="0.25">
      <c r="A451">
        <f t="shared" si="19"/>
        <v>4.3999999999999506</v>
      </c>
      <c r="B451">
        <f>$D$2*COS(($E$2*Table2[[#This Row],[t]])-$L$2)</f>
        <v>-0.97970428722990044</v>
      </c>
      <c r="C451">
        <f>($D$3*EXP($E$3*Table2[[#This Row],[t]]))*COS(($F$3*Table2[[#This Row],[t]])-$L$3)</f>
        <v>-5.6611933577234194E-2</v>
      </c>
      <c r="D451" t="e">
        <f>($F$4*EXP($D$4*Table2[[#This Row],[t]]))+($G$4*EXP($E$4*Table2[[#This Row],[t]]))</f>
        <v>#NUM!</v>
      </c>
      <c r="E451">
        <f>EXP($D$5*Table2[[#This Row],[t]])*($E$5+($F$5*Table2[[#This Row],[t]]))</f>
        <v>1.1080315836233523</v>
      </c>
      <c r="G451" s="17">
        <f t="shared" si="20"/>
        <v>4.3999999999999506</v>
      </c>
      <c r="H451">
        <f t="shared" ca="1" si="18"/>
        <v>-5.6611933577234194E-2</v>
      </c>
    </row>
    <row r="452" spans="1:8" x14ac:dyDescent="0.25">
      <c r="A452">
        <f t="shared" si="19"/>
        <v>4.4099999999999504</v>
      </c>
      <c r="B452">
        <f>$D$2*COS(($E$2*Table2[[#This Row],[t]])-$L$2)</f>
        <v>-1.0098064907012445</v>
      </c>
      <c r="C452">
        <f>($D$3*EXP($E$3*Table2[[#This Row],[t]]))*COS(($F$3*Table2[[#This Row],[t]])-$L$3)</f>
        <v>-5.9885399945141783E-2</v>
      </c>
      <c r="D452" t="e">
        <f>($F$4*EXP($D$4*Table2[[#This Row],[t]]))+($G$4*EXP($E$4*Table2[[#This Row],[t]]))</f>
        <v>#NUM!</v>
      </c>
      <c r="E452">
        <f>EXP($D$5*Table2[[#This Row],[t]])*($E$5+($F$5*Table2[[#This Row],[t]]))</f>
        <v>1.1052615161774781</v>
      </c>
      <c r="G452" s="17">
        <f t="shared" si="20"/>
        <v>4.4099999999999504</v>
      </c>
      <c r="H452">
        <f t="shared" ca="1" si="18"/>
        <v>-5.9885399945141783E-2</v>
      </c>
    </row>
    <row r="453" spans="1:8" x14ac:dyDescent="0.25">
      <c r="A453">
        <f t="shared" si="19"/>
        <v>4.4199999999999502</v>
      </c>
      <c r="B453">
        <f>$D$2*COS(($E$2*Table2[[#This Row],[t]])-$L$2)</f>
        <v>-1.0393028405717566</v>
      </c>
      <c r="C453">
        <f>($D$3*EXP($E$3*Table2[[#This Row],[t]]))*COS(($F$3*Table2[[#This Row],[t]])-$L$3)</f>
        <v>-6.309054438491514E-2</v>
      </c>
      <c r="D453" t="e">
        <f>($F$4*EXP($D$4*Table2[[#This Row],[t]]))+($G$4*EXP($E$4*Table2[[#This Row],[t]]))</f>
        <v>#NUM!</v>
      </c>
      <c r="E453">
        <f>EXP($D$5*Table2[[#This Row],[t]])*($E$5+($F$5*Table2[[#This Row],[t]]))</f>
        <v>1.1024915175809034</v>
      </c>
      <c r="G453" s="17">
        <f t="shared" si="20"/>
        <v>4.4199999999999502</v>
      </c>
      <c r="H453">
        <f t="shared" ca="1" si="18"/>
        <v>-6.309054438491514E-2</v>
      </c>
    </row>
    <row r="454" spans="1:8" x14ac:dyDescent="0.25">
      <c r="A454">
        <f t="shared" si="19"/>
        <v>4.42999999999995</v>
      </c>
      <c r="B454">
        <f>$D$2*COS(($E$2*Table2[[#This Row],[t]])-$L$2)</f>
        <v>-1.0681756399163893</v>
      </c>
      <c r="C454">
        <f>($D$3*EXP($E$3*Table2[[#This Row],[t]]))*COS(($F$3*Table2[[#This Row],[t]])-$L$3)</f>
        <v>-6.6226133303569384E-2</v>
      </c>
      <c r="D454" t="e">
        <f>($F$4*EXP($D$4*Table2[[#This Row],[t]]))+($G$4*EXP($E$4*Table2[[#This Row],[t]]))</f>
        <v>#NUM!</v>
      </c>
      <c r="E454">
        <f>EXP($D$5*Table2[[#This Row],[t]])*($E$5+($F$5*Table2[[#This Row],[t]]))</f>
        <v>1.099721656053289</v>
      </c>
      <c r="G454" s="17">
        <f t="shared" si="20"/>
        <v>4.42999999999995</v>
      </c>
      <c r="H454">
        <f t="shared" ca="1" si="18"/>
        <v>-6.6226133303569384E-2</v>
      </c>
    </row>
    <row r="455" spans="1:8" x14ac:dyDescent="0.25">
      <c r="A455">
        <f t="shared" si="19"/>
        <v>4.4399999999999498</v>
      </c>
      <c r="B455">
        <f>$D$2*COS(($E$2*Table2[[#This Row],[t]])-$L$2)</f>
        <v>-1.0964075659216985</v>
      </c>
      <c r="C455">
        <f>($D$3*EXP($E$3*Table2[[#This Row],[t]]))*COS(($F$3*Table2[[#This Row],[t]])-$L$3)</f>
        <v>-6.9290986905837557E-2</v>
      </c>
      <c r="D455" t="e">
        <f>($F$4*EXP($D$4*Table2[[#This Row],[t]]))+($G$4*EXP($E$4*Table2[[#This Row],[t]]))</f>
        <v>#NUM!</v>
      </c>
      <c r="E455">
        <f>EXP($D$5*Table2[[#This Row],[t]])*($E$5+($F$5*Table2[[#This Row],[t]]))</f>
        <v>1.0969519991320893</v>
      </c>
      <c r="G455" s="17">
        <f t="shared" si="20"/>
        <v>4.4399999999999498</v>
      </c>
      <c r="H455">
        <f t="shared" ca="1" si="18"/>
        <v>-6.9290986905837557E-2</v>
      </c>
    </row>
    <row r="456" spans="1:8" x14ac:dyDescent="0.25">
      <c r="A456">
        <f t="shared" si="19"/>
        <v>4.4499999999999496</v>
      </c>
      <c r="B456">
        <f>$D$2*COS(($E$2*Table2[[#This Row],[t]])-$L$2)</f>
        <v>-1.1239816802790259</v>
      </c>
      <c r="C456">
        <f>($D$3*EXP($E$3*Table2[[#This Row],[t]]))*COS(($F$3*Table2[[#This Row],[t]])-$L$3)</f>
        <v>-7.2283979363190823E-2</v>
      </c>
      <c r="D456" t="e">
        <f>($F$4*EXP($D$4*Table2[[#This Row],[t]]))+($G$4*EXP($E$4*Table2[[#This Row],[t]]))</f>
        <v>#NUM!</v>
      </c>
      <c r="E456">
        <f>EXP($D$5*Table2[[#This Row],[t]])*($E$5+($F$5*Table2[[#This Row],[t]]))</f>
        <v>1.0941826136776605</v>
      </c>
      <c r="G456" s="17">
        <f t="shared" si="20"/>
        <v>4.4499999999999496</v>
      </c>
      <c r="H456">
        <f t="shared" ca="1" si="18"/>
        <v>-7.2283979363190823E-2</v>
      </c>
    </row>
    <row r="457" spans="1:8" x14ac:dyDescent="0.25">
      <c r="A457">
        <f t="shared" si="19"/>
        <v>4.4599999999999493</v>
      </c>
      <c r="B457">
        <f>$D$2*COS(($E$2*Table2[[#This Row],[t]])-$L$2)</f>
        <v>-1.15088143934696</v>
      </c>
      <c r="C457">
        <f>($D$3*EXP($E$3*Table2[[#This Row],[t]]))*COS(($F$3*Table2[[#This Row],[t]])-$L$3)</f>
        <v>-7.5204038948955637E-2</v>
      </c>
      <c r="D457" t="e">
        <f>($F$4*EXP($D$4*Table2[[#This Row],[t]]))+($G$4*EXP($E$4*Table2[[#This Row],[t]]))</f>
        <v>#NUM!</v>
      </c>
      <c r="E457">
        <f>EXP($D$5*Table2[[#This Row],[t]])*($E$5+($F$5*Table2[[#This Row],[t]]))</f>
        <v>1.0914135658783328</v>
      </c>
      <c r="G457" s="17">
        <f t="shared" si="20"/>
        <v>4.4599999999999493</v>
      </c>
      <c r="H457">
        <f t="shared" ca="1" si="18"/>
        <v>-7.5204038948955637E-2</v>
      </c>
    </row>
    <row r="458" spans="1:8" x14ac:dyDescent="0.25">
      <c r="A458">
        <f t="shared" si="19"/>
        <v>4.4699999999999491</v>
      </c>
      <c r="B458">
        <f>$D$2*COS(($E$2*Table2[[#This Row],[t]])-$L$2)</f>
        <v>-1.1770907040770384</v>
      </c>
      <c r="C458">
        <f>($D$3*EXP($E$3*Table2[[#This Row],[t]]))*COS(($F$3*Table2[[#This Row],[t]])-$L$3)</f>
        <v>-7.8050148139792885E-2</v>
      </c>
      <c r="D458" t="e">
        <f>($F$4*EXP($D$4*Table2[[#This Row],[t]]))+($G$4*EXP($E$4*Table2[[#This Row],[t]]))</f>
        <v>#NUM!</v>
      </c>
      <c r="E458">
        <f>EXP($D$5*Table2[[#This Row],[t]])*($E$5+($F$5*Table2[[#This Row],[t]]))</f>
        <v>1.0886449212554539</v>
      </c>
      <c r="G458" s="17">
        <f t="shared" si="20"/>
        <v>4.4699999999999491</v>
      </c>
      <c r="H458">
        <f t="shared" ca="1" si="18"/>
        <v>-7.8050148139792885E-2</v>
      </c>
    </row>
    <row r="459" spans="1:8" x14ac:dyDescent="0.25">
      <c r="A459">
        <f t="shared" si="19"/>
        <v>4.4799999999999489</v>
      </c>
      <c r="B459">
        <f>$D$2*COS(($E$2*Table2[[#This Row],[t]])-$L$2)</f>
        <v>-1.2025937496966876</v>
      </c>
      <c r="C459">
        <f>($D$3*EXP($E$3*Table2[[#This Row],[t]]))*COS(($F$3*Table2[[#This Row],[t]])-$L$3)</f>
        <v>-8.0821343683804808E-2</v>
      </c>
      <c r="D459" t="e">
        <f>($F$4*EXP($D$4*Table2[[#This Row],[t]]))+($G$4*EXP($E$4*Table2[[#This Row],[t]]))</f>
        <v>#NUM!</v>
      </c>
      <c r="E459">
        <f>EXP($D$5*Table2[[#This Row],[t]])*($E$5+($F$5*Table2[[#This Row],[t]]))</f>
        <v>1.0858767446683928</v>
      </c>
      <c r="G459" s="17">
        <f t="shared" si="20"/>
        <v>4.4799999999999489</v>
      </c>
      <c r="H459">
        <f t="shared" ref="H459:H522" ca="1" si="21">INDIRECT("Table2[@["&amp;Motion&amp;"]]")</f>
        <v>-8.0821343683804808E-2</v>
      </c>
    </row>
    <row r="460" spans="1:8" x14ac:dyDescent="0.25">
      <c r="A460">
        <f t="shared" si="19"/>
        <v>4.4899999999999487</v>
      </c>
      <c r="B460">
        <f>$D$2*COS(($E$2*Table2[[#This Row],[t]])-$L$2)</f>
        <v>-1.227375275143608</v>
      </c>
      <c r="C460">
        <f>($D$3*EXP($E$3*Table2[[#This Row],[t]]))*COS(($F$3*Table2[[#This Row],[t]])-$L$3)</f>
        <v>-8.3516716635569491E-2</v>
      </c>
      <c r="D460" t="e">
        <f>($F$4*EXP($D$4*Table2[[#This Row],[t]]))+($G$4*EXP($E$4*Table2[[#This Row],[t]]))</f>
        <v>#NUM!</v>
      </c>
      <c r="E460">
        <f>EXP($D$5*Table2[[#This Row],[t]])*($E$5+($F$5*Table2[[#This Row],[t]]))</f>
        <v>1.0831091003195157</v>
      </c>
      <c r="G460" s="17">
        <f t="shared" si="20"/>
        <v>4.4899999999999487</v>
      </c>
      <c r="H460">
        <f t="shared" ca="1" si="21"/>
        <v>-8.3516716635569491E-2</v>
      </c>
    </row>
    <row r="461" spans="1:8" x14ac:dyDescent="0.25">
      <c r="A461">
        <f t="shared" ref="A461:A524" si="22">A460+$B$9</f>
        <v>4.4999999999999485</v>
      </c>
      <c r="B461">
        <f>$D$2*COS(($E$2*Table2[[#This Row],[t]])-$L$2)</f>
        <v>-1.2514204122459656</v>
      </c>
      <c r="C461">
        <f>($D$3*EXP($E$3*Table2[[#This Row],[t]]))*COS(($F$3*Table2[[#This Row],[t]])-$L$3)</f>
        <v>-8.6135412358402663E-2</v>
      </c>
      <c r="D461" t="e">
        <f>($F$4*EXP($D$4*Table2[[#This Row],[t]]))+($G$4*EXP($E$4*Table2[[#This Row],[t]]))</f>
        <v>#NUM!</v>
      </c>
      <c r="E461">
        <f>EXP($D$5*Table2[[#This Row],[t]])*($E$5+($F$5*Table2[[#This Row],[t]]))</f>
        <v>1.0803420517591238</v>
      </c>
      <c r="G461" s="17">
        <f t="shared" ref="G461:G524" si="23">G460+$B$9</f>
        <v>4.4999999999999485</v>
      </c>
      <c r="H461">
        <f t="shared" ca="1" si="21"/>
        <v>-8.6135412358402663E-2</v>
      </c>
    </row>
    <row r="462" spans="1:8" x14ac:dyDescent="0.25">
      <c r="A462">
        <f t="shared" si="22"/>
        <v>4.5099999999999483</v>
      </c>
      <c r="B462">
        <f>$D$2*COS(($E$2*Table2[[#This Row],[t]])-$L$2)</f>
        <v>-1.2747147346428356</v>
      </c>
      <c r="C462">
        <f>($D$3*EXP($E$3*Table2[[#This Row],[t]]))*COS(($F$3*Table2[[#This Row],[t]])-$L$3)</f>
        <v>-8.8676630494179828E-2</v>
      </c>
      <c r="D462" t="e">
        <f>($F$4*EXP($D$4*Table2[[#This Row],[t]]))+($G$4*EXP($E$4*Table2[[#This Row],[t]]))</f>
        <v>#NUM!</v>
      </c>
      <c r="E462">
        <f>EXP($D$5*Table2[[#This Row],[t]])*($E$5+($F$5*Table2[[#This Row],[t]]))</f>
        <v>1.077575661890362</v>
      </c>
      <c r="G462" s="17">
        <f t="shared" si="23"/>
        <v>4.5099999999999483</v>
      </c>
      <c r="H462">
        <f t="shared" ca="1" si="21"/>
        <v>-8.8676630494179828E-2</v>
      </c>
    </row>
    <row r="463" spans="1:8" x14ac:dyDescent="0.25">
      <c r="A463">
        <f t="shared" si="22"/>
        <v>4.5199999999999481</v>
      </c>
      <c r="B463">
        <f>$D$2*COS(($E$2*Table2[[#This Row],[t]])-$L$2)</f>
        <v>-1.2972442664395989</v>
      </c>
      <c r="C463">
        <f>($D$3*EXP($E$3*Table2[[#This Row],[t]]))*COS(($F$3*Table2[[#This Row],[t]])-$L$3)</f>
        <v>-9.1139624901051638E-2</v>
      </c>
      <c r="D463" t="e">
        <f>($F$4*EXP($D$4*Table2[[#This Row],[t]]))+($G$4*EXP($E$4*Table2[[#This Row],[t]]))</f>
        <v>#NUM!</v>
      </c>
      <c r="E463">
        <f>EXP($D$5*Table2[[#This Row],[t]])*($E$5+($F$5*Table2[[#This Row],[t]]))</f>
        <v>1.074809992974094</v>
      </c>
      <c r="G463" s="17">
        <f t="shared" si="23"/>
        <v>4.5199999999999481</v>
      </c>
      <c r="H463">
        <f t="shared" ca="1" si="21"/>
        <v>-9.1139624901051638E-2</v>
      </c>
    </row>
    <row r="464" spans="1:8" x14ac:dyDescent="0.25">
      <c r="A464">
        <f t="shared" si="22"/>
        <v>4.5299999999999478</v>
      </c>
      <c r="B464">
        <f>$D$2*COS(($E$2*Table2[[#This Row],[t]])-$L$2)</f>
        <v>-1.3189954905930463</v>
      </c>
      <c r="C464">
        <f>($D$3*EXP($E$3*Table2[[#This Row],[t]]))*COS(($F$3*Table2[[#This Row],[t]])-$L$3)</f>
        <v>-9.3523703559416485E-2</v>
      </c>
      <c r="D464" t="e">
        <f>($F$4*EXP($D$4*Table2[[#This Row],[t]]))+($G$4*EXP($E$4*Table2[[#This Row],[t]]))</f>
        <v>#NUM!</v>
      </c>
      <c r="E464">
        <f>EXP($D$5*Table2[[#This Row],[t]])*($E$5+($F$5*Table2[[#This Row],[t]]))</f>
        <v>1.0720451066337429</v>
      </c>
      <c r="G464" s="17">
        <f t="shared" si="23"/>
        <v>4.5299999999999478</v>
      </c>
      <c r="H464">
        <f t="shared" ca="1" si="21"/>
        <v>-9.3523703559416485E-2</v>
      </c>
    </row>
    <row r="465" spans="1:8" x14ac:dyDescent="0.25">
      <c r="A465">
        <f t="shared" si="22"/>
        <v>4.5399999999999476</v>
      </c>
      <c r="B465">
        <f>$D$2*COS(($E$2*Table2[[#This Row],[t]])-$L$2)</f>
        <v>-1.3399553570212113</v>
      </c>
      <c r="C465">
        <f>($D$3*EXP($E$3*Table2[[#This Row],[t]]))*COS(($F$3*Table2[[#This Row],[t]])-$L$3)</f>
        <v>-9.5828228446515465E-2</v>
      </c>
      <c r="D465" t="e">
        <f>($F$4*EXP($D$4*Table2[[#This Row],[t]]))+($G$4*EXP($E$4*Table2[[#This Row],[t]]))</f>
        <v>#NUM!</v>
      </c>
      <c r="E465">
        <f>EXP($D$5*Table2[[#This Row],[t]])*($E$5+($F$5*Table2[[#This Row],[t]]))</f>
        <v>1.0692810638601016</v>
      </c>
      <c r="G465" s="17">
        <f t="shared" si="23"/>
        <v>4.5399999999999476</v>
      </c>
      <c r="H465">
        <f t="shared" ca="1" si="21"/>
        <v>-9.5828228446515465E-2</v>
      </c>
    </row>
    <row r="466" spans="1:8" x14ac:dyDescent="0.25">
      <c r="A466">
        <f t="shared" si="22"/>
        <v>4.5499999999999474</v>
      </c>
      <c r="B466">
        <f>$D$2*COS(($E$2*Table2[[#This Row],[t]])-$L$2)</f>
        <v>-1.3601112904330221</v>
      </c>
      <c r="C466">
        <f>($D$3*EXP($E$3*Table2[[#This Row],[t]]))*COS(($F$3*Table2[[#This Row],[t]])-$L$3)</f>
        <v>-9.805261538004334E-2</v>
      </c>
      <c r="D466" t="e">
        <f>($F$4*EXP($D$4*Table2[[#This Row],[t]]))+($G$4*EXP($E$4*Table2[[#This Row],[t]]))</f>
        <v>#NUM!</v>
      </c>
      <c r="E466">
        <f>EXP($D$5*Table2[[#This Row],[t]])*($E$5+($F$5*Table2[[#This Row],[t]]))</f>
        <v>1.0665179250161108</v>
      </c>
      <c r="G466" s="17">
        <f t="shared" si="23"/>
        <v>4.5499999999999474</v>
      </c>
      <c r="H466">
        <f t="shared" ca="1" si="21"/>
        <v>-9.805261538004334E-2</v>
      </c>
    </row>
    <row r="467" spans="1:8" x14ac:dyDescent="0.25">
      <c r="A467">
        <f t="shared" si="22"/>
        <v>4.5599999999999472</v>
      </c>
      <c r="B467">
        <f>$D$2*COS(($E$2*Table2[[#This Row],[t]])-$L$2)</f>
        <v>-1.3794511978730941</v>
      </c>
      <c r="C467">
        <f>($D$3*EXP($E$3*Table2[[#This Row],[t]]))*COS(($F$3*Table2[[#This Row],[t]])-$L$3)</f>
        <v>-0.10019633383117069</v>
      </c>
      <c r="D467" t="e">
        <f>($F$4*EXP($D$4*Table2[[#This Row],[t]]))+($G$4*EXP($E$4*Table2[[#This Row],[t]]))</f>
        <v>#NUM!</v>
      </c>
      <c r="E467">
        <f>EXP($D$5*Table2[[#This Row],[t]])*($E$5+($F$5*Table2[[#This Row],[t]]))</f>
        <v>1.0637557498416041</v>
      </c>
      <c r="G467" s="17">
        <f t="shared" si="23"/>
        <v>4.5599999999999472</v>
      </c>
      <c r="H467">
        <f t="shared" ca="1" si="21"/>
        <v>-0.10019633383117069</v>
      </c>
    </row>
    <row r="468" spans="1:8" x14ac:dyDescent="0.25">
      <c r="A468">
        <f t="shared" si="22"/>
        <v>4.569999999999947</v>
      </c>
      <c r="B468">
        <f>$D$2*COS(($E$2*Table2[[#This Row],[t]])-$L$2)</f>
        <v>-1.397963475977152</v>
      </c>
      <c r="C468">
        <f>($D$3*EXP($E$3*Table2[[#This Row],[t]]))*COS(($F$3*Table2[[#This Row],[t]])-$L$3)</f>
        <v>-0.10225890670739962</v>
      </c>
      <c r="D468" t="e">
        <f>($F$4*EXP($D$4*Table2[[#This Row],[t]]))+($G$4*EXP($E$4*Table2[[#This Row],[t]]))</f>
        <v>#NUM!</v>
      </c>
      <c r="E468">
        <f>EXP($D$5*Table2[[#This Row],[t]])*($E$5+($F$5*Table2[[#This Row],[t]]))</f>
        <v>1.0609945974580226</v>
      </c>
      <c r="G468" s="17">
        <f t="shared" si="23"/>
        <v>4.569999999999947</v>
      </c>
      <c r="H468">
        <f t="shared" ca="1" si="21"/>
        <v>-0.10225890670739962</v>
      </c>
    </row>
    <row r="469" spans="1:8" x14ac:dyDescent="0.25">
      <c r="A469">
        <f t="shared" si="22"/>
        <v>4.5799999999999468</v>
      </c>
      <c r="B469">
        <f>$D$2*COS(($E$2*Table2[[#This Row],[t]])-$L$2)</f>
        <v>-1.4156370179336877</v>
      </c>
      <c r="C469">
        <f>($D$3*EXP($E$3*Table2[[#This Row],[t]]))*COS(($F$3*Table2[[#This Row],[t]])-$L$3)</f>
        <v>-0.10423991010567667</v>
      </c>
      <c r="D469" t="e">
        <f>($F$4*EXP($D$4*Table2[[#This Row],[t]]))+($G$4*EXP($E$4*Table2[[#This Row],[t]]))</f>
        <v>#NUM!</v>
      </c>
      <c r="E469">
        <f>EXP($D$5*Table2[[#This Row],[t]])*($E$5+($F$5*Table2[[#This Row],[t]]))</f>
        <v>1.0582345263730963</v>
      </c>
      <c r="G469" s="17">
        <f t="shared" si="23"/>
        <v>4.5799999999999468</v>
      </c>
      <c r="H469">
        <f t="shared" ca="1" si="21"/>
        <v>-0.10423991010567667</v>
      </c>
    </row>
    <row r="470" spans="1:8" x14ac:dyDescent="0.25">
      <c r="A470">
        <f t="shared" si="22"/>
        <v>4.5899999999999466</v>
      </c>
      <c r="B470">
        <f>$D$2*COS(($E$2*Table2[[#This Row],[t]])-$L$2)</f>
        <v>-1.4324612201477258</v>
      </c>
      <c r="C470">
        <f>($D$3*EXP($E$3*Table2[[#This Row],[t]]))*COS(($F$3*Table2[[#This Row],[t]])-$L$3)</f>
        <v>-0.10613897303621203</v>
      </c>
      <c r="D470" t="e">
        <f>($F$4*EXP($D$4*Table2[[#This Row],[t]]))+($G$4*EXP($E$4*Table2[[#This Row],[t]]))</f>
        <v>#NUM!</v>
      </c>
      <c r="E470">
        <f>EXP($D$5*Table2[[#This Row],[t]])*($E$5+($F$5*Table2[[#This Row],[t]]))</f>
        <v>1.0554755944854961</v>
      </c>
      <c r="G470" s="17">
        <f t="shared" si="23"/>
        <v>4.5899999999999466</v>
      </c>
      <c r="H470">
        <f t="shared" ca="1" si="21"/>
        <v>-0.10613897303621203</v>
      </c>
    </row>
    <row r="471" spans="1:8" x14ac:dyDescent="0.25">
      <c r="A471">
        <f t="shared" si="22"/>
        <v>4.5999999999999464</v>
      </c>
      <c r="B471">
        <f>$D$2*COS(($E$2*Table2[[#This Row],[t]])-$L$2)</f>
        <v>-1.4484259886026511</v>
      </c>
      <c r="C471">
        <f>($D$3*EXP($E$3*Table2[[#This Row],[t]]))*COS(($F$3*Table2[[#This Row],[t]])-$L$3)</f>
        <v>-0.1079557771174561</v>
      </c>
      <c r="D471" t="e">
        <f>($F$4*EXP($D$4*Table2[[#This Row],[t]]))+($G$4*EXP($E$4*Table2[[#This Row],[t]]))</f>
        <v>#NUM!</v>
      </c>
      <c r="E471">
        <f>EXP($D$5*Table2[[#This Row],[t]])*($E$5+($F$5*Table2[[#This Row],[t]]))</f>
        <v>1.0527178590894539</v>
      </c>
      <c r="G471" s="17">
        <f t="shared" si="23"/>
        <v>4.5999999999999464</v>
      </c>
      <c r="H471">
        <f t="shared" ca="1" si="21"/>
        <v>-0.1079557771174561</v>
      </c>
    </row>
    <row r="472" spans="1:8" x14ac:dyDescent="0.25">
      <c r="A472">
        <f t="shared" si="22"/>
        <v>4.6099999999999461</v>
      </c>
      <c r="B472">
        <f>$D$2*COS(($E$2*Table2[[#This Row],[t]])-$L$2)</f>
        <v>-1.4635217449163256</v>
      </c>
      <c r="C472">
        <f>($D$3*EXP($E$3*Table2[[#This Row],[t]]))*COS(($F$3*Table2[[#This Row],[t]])-$L$3)</f>
        <v>-0.10969005624270735</v>
      </c>
      <c r="D472" t="e">
        <f>($F$4*EXP($D$4*Table2[[#This Row],[t]]))+($G$4*EXP($E$4*Table2[[#This Row],[t]]))</f>
        <v>#NUM!</v>
      </c>
      <c r="E472">
        <f>EXP($D$5*Table2[[#This Row],[t]])*($E$5+($F$5*Table2[[#This Row],[t]]))</f>
        <v>1.049961376879351</v>
      </c>
      <c r="G472" s="17">
        <f t="shared" si="23"/>
        <v>4.6099999999999461</v>
      </c>
      <c r="H472">
        <f t="shared" ca="1" si="21"/>
        <v>-0.10969005624270735</v>
      </c>
    </row>
    <row r="473" spans="1:8" x14ac:dyDescent="0.25">
      <c r="A473">
        <f t="shared" si="22"/>
        <v>4.6199999999999459</v>
      </c>
      <c r="B473">
        <f>$D$2*COS(($E$2*Table2[[#This Row],[t]])-$L$2)</f>
        <v>-1.4777394320878257</v>
      </c>
      <c r="C473">
        <f>($D$3*EXP($E$3*Table2[[#This Row],[t]]))*COS(($F$3*Table2[[#This Row],[t]])-$L$3)</f>
        <v>-0.1113415962188281</v>
      </c>
      <c r="D473" t="e">
        <f>($F$4*EXP($D$4*Table2[[#This Row],[t]]))+($G$4*EXP($E$4*Table2[[#This Row],[t]]))</f>
        <v>#NUM!</v>
      </c>
      <c r="E473">
        <f>EXP($D$5*Table2[[#This Row],[t]])*($E$5+($F$5*Table2[[#This Row],[t]]))</f>
        <v>1.0472062039542767</v>
      </c>
      <c r="G473" s="17">
        <f t="shared" si="23"/>
        <v>4.6199999999999459</v>
      </c>
      <c r="H473">
        <f t="shared" ca="1" si="21"/>
        <v>-0.1113415962188281</v>
      </c>
    </row>
    <row r="474" spans="1:8" x14ac:dyDescent="0.25">
      <c r="A474">
        <f t="shared" si="22"/>
        <v>4.6299999999999457</v>
      </c>
      <c r="B474">
        <f>$D$2*COS(($E$2*Table2[[#This Row],[t]])-$L$2)</f>
        <v>-1.4910705199313683</v>
      </c>
      <c r="C474">
        <f>($D$3*EXP($E$3*Table2[[#This Row],[t]]))*COS(($F$3*Table2[[#This Row],[t]])-$L$3)</f>
        <v>-0.11291023437756627</v>
      </c>
      <c r="D474" t="e">
        <f>($F$4*EXP($D$4*Table2[[#This Row],[t]]))+($G$4*EXP($E$4*Table2[[#This Row],[t]]))</f>
        <v>#NUM!</v>
      </c>
      <c r="E474">
        <f>EXP($D$5*Table2[[#This Row],[t]])*($E$5+($F$5*Table2[[#This Row],[t]]))</f>
        <v>1.044452395822556</v>
      </c>
      <c r="G474" s="17">
        <f t="shared" si="23"/>
        <v>4.6299999999999457</v>
      </c>
      <c r="H474">
        <f t="shared" ca="1" si="21"/>
        <v>-0.11291023437756627</v>
      </c>
    </row>
    <row r="475" spans="1:8" x14ac:dyDescent="0.25">
      <c r="A475">
        <f t="shared" si="22"/>
        <v>4.6399999999999455</v>
      </c>
      <c r="B475">
        <f>$D$2*COS(($E$2*Table2[[#This Row],[t]])-$L$2)</f>
        <v>-1.5035070101941741</v>
      </c>
      <c r="C475">
        <f>($D$3*EXP($E$3*Table2[[#This Row],[t]]))*COS(($F$3*Table2[[#This Row],[t]])-$L$3)</f>
        <v>-0.1143958591599826</v>
      </c>
      <c r="D475" t="e">
        <f>($F$4*EXP($D$4*Table2[[#This Row],[t]]))+($G$4*EXP($E$4*Table2[[#This Row],[t]]))</f>
        <v>#NUM!</v>
      </c>
      <c r="E475">
        <f>EXP($D$5*Table2[[#This Row],[t]])*($E$5+($F$5*Table2[[#This Row],[t]]))</f>
        <v>1.041700007406247</v>
      </c>
      <c r="G475" s="17">
        <f t="shared" si="23"/>
        <v>4.6399999999999455</v>
      </c>
      <c r="H475">
        <f t="shared" ca="1" si="21"/>
        <v>-0.1143958591599826</v>
      </c>
    </row>
    <row r="476" spans="1:8" x14ac:dyDescent="0.25">
      <c r="A476">
        <f t="shared" si="22"/>
        <v>4.6499999999999453</v>
      </c>
      <c r="B476">
        <f>$D$2*COS(($E$2*Table2[[#This Row],[t]])-$L$2)</f>
        <v>-1.5150414413551707</v>
      </c>
      <c r="C476">
        <f>($D$3*EXP($E$3*Table2[[#This Row],[t]]))*COS(($F$3*Table2[[#This Row],[t]])-$L$3)</f>
        <v>-0.11579840967450424</v>
      </c>
      <c r="D476" t="e">
        <f>($F$4*EXP($D$4*Table2[[#This Row],[t]]))+($G$4*EXP($E$4*Table2[[#This Row],[t]]))</f>
        <v>#NUM!</v>
      </c>
      <c r="E476">
        <f>EXP($D$5*Table2[[#This Row],[t]])*($E$5+($F$5*Table2[[#This Row],[t]]))</f>
        <v>1.0389490930456096</v>
      </c>
      <c r="G476" s="17">
        <f t="shared" si="23"/>
        <v>4.6499999999999453</v>
      </c>
      <c r="H476">
        <f t="shared" ca="1" si="21"/>
        <v>-0.11579840967450424</v>
      </c>
    </row>
    <row r="477" spans="1:8" x14ac:dyDescent="0.25">
      <c r="A477">
        <f t="shared" si="22"/>
        <v>4.6599999999999451</v>
      </c>
      <c r="B477">
        <f>$D$2*COS(($E$2*Table2[[#This Row],[t]])-$L$2)</f>
        <v>-1.5256668931016886</v>
      </c>
      <c r="C477">
        <f>($D$3*EXP($E$3*Table2[[#This Row],[t]]))*COS(($F$3*Table2[[#This Row],[t]])-$L$3)</f>
        <v>-0.11711787522912581</v>
      </c>
      <c r="D477" t="e">
        <f>($F$4*EXP($D$4*Table2[[#This Row],[t]]))+($G$4*EXP($E$4*Table2[[#This Row],[t]]))</f>
        <v>#NUM!</v>
      </c>
      <c r="E477">
        <f>EXP($D$5*Table2[[#This Row],[t]])*($E$5+($F$5*Table2[[#This Row],[t]]))</f>
        <v>1.0361997065035391</v>
      </c>
      <c r="G477" s="17">
        <f t="shared" si="23"/>
        <v>4.6599999999999451</v>
      </c>
      <c r="H477">
        <f t="shared" ca="1" si="21"/>
        <v>-0.11711787522912581</v>
      </c>
    </row>
    <row r="478" spans="1:8" x14ac:dyDescent="0.25">
      <c r="A478">
        <f t="shared" si="22"/>
        <v>4.6699999999999449</v>
      </c>
      <c r="B478">
        <f>$D$2*COS(($E$2*Table2[[#This Row],[t]])-$L$2)</f>
        <v>-1.5353769904814376</v>
      </c>
      <c r="C478">
        <f>($D$3*EXP($E$3*Table2[[#This Row],[t]]))*COS(($F$3*Table2[[#This Row],[t]])-$L$3)</f>
        <v>-0.11835429483829951</v>
      </c>
      <c r="D478" t="e">
        <f>($F$4*EXP($D$4*Table2[[#This Row],[t]]))+($G$4*EXP($E$4*Table2[[#This Row],[t]]))</f>
        <v>#NUM!</v>
      </c>
      <c r="E478">
        <f>EXP($D$5*Table2[[#This Row],[t]])*($E$5+($F$5*Table2[[#This Row],[t]]))</f>
        <v>1.0334519009699779</v>
      </c>
      <c r="G478" s="17">
        <f t="shared" si="23"/>
        <v>4.6699999999999449</v>
      </c>
      <c r="H478">
        <f t="shared" ca="1" si="21"/>
        <v>-0.11835429483829951</v>
      </c>
    </row>
    <row r="479" spans="1:8" x14ac:dyDescent="0.25">
      <c r="A479">
        <f t="shared" si="22"/>
        <v>4.6799999999999446</v>
      </c>
      <c r="B479">
        <f>$D$2*COS(($E$2*Table2[[#This Row],[t]])-$L$2)</f>
        <v>-1.5441659077272856</v>
      </c>
      <c r="C479">
        <f>($D$3*EXP($E$3*Table2[[#This Row],[t]]))*COS(($F$3*Table2[[#This Row],[t]])-$L$3)</f>
        <v>-0.11950775670505599</v>
      </c>
      <c r="D479" t="e">
        <f>($F$4*EXP($D$4*Table2[[#This Row],[t]]))+($G$4*EXP($E$4*Table2[[#This Row],[t]]))</f>
        <v>#NUM!</v>
      </c>
      <c r="E479">
        <f>EXP($D$5*Table2[[#This Row],[t]])*($E$5+($F$5*Table2[[#This Row],[t]]))</f>
        <v>1.0307057290662904</v>
      </c>
      <c r="G479" s="17">
        <f t="shared" si="23"/>
        <v>4.6799999999999446</v>
      </c>
      <c r="H479">
        <f t="shared" ca="1" si="21"/>
        <v>-0.11950775670505599</v>
      </c>
    </row>
    <row r="480" spans="1:8" x14ac:dyDescent="0.25">
      <c r="A480">
        <f t="shared" si="22"/>
        <v>4.6899999999999444</v>
      </c>
      <c r="B480">
        <f>$D$2*COS(($E$2*Table2[[#This Row],[t]])-$L$2)</f>
        <v>-1.5520283717525487</v>
      </c>
      <c r="C480">
        <f>($D$3*EXP($E$3*Table2[[#This Row],[t]]))*COS(($F$3*Table2[[#This Row],[t]])-$L$3)</f>
        <v>-0.12057839767891419</v>
      </c>
      <c r="D480" t="e">
        <f>($F$4*EXP($D$4*Table2[[#This Row],[t]]))+($G$4*EXP($E$4*Table2[[#This Row],[t]]))</f>
        <v>#NUM!</v>
      </c>
      <c r="E480">
        <f>EXP($D$5*Table2[[#This Row],[t]])*($E$5+($F$5*Table2[[#This Row],[t]]))</f>
        <v>1.0279612428496134</v>
      </c>
      <c r="G480" s="17">
        <f t="shared" si="23"/>
        <v>4.6899999999999444</v>
      </c>
      <c r="H480">
        <f t="shared" ca="1" si="21"/>
        <v>-0.12057839767891419</v>
      </c>
    </row>
    <row r="481" spans="1:8" x14ac:dyDescent="0.25">
      <c r="A481">
        <f t="shared" si="22"/>
        <v>4.6999999999999442</v>
      </c>
      <c r="B481">
        <f>$D$2*COS(($E$2*Table2[[#This Row],[t]])-$L$2)</f>
        <v>-1.5589596653146796</v>
      </c>
      <c r="C481">
        <f>($D$3*EXP($E$3*Table2[[#This Row],[t]]))*COS(($F$3*Table2[[#This Row],[t]])-$L$3)</f>
        <v>-0.12156640269014518</v>
      </c>
      <c r="D481" t="e">
        <f>($F$4*EXP($D$4*Table2[[#This Row],[t]]))+($G$4*EXP($E$4*Table2[[#This Row],[t]]))</f>
        <v>#NUM!</v>
      </c>
      <c r="E481">
        <f>EXP($D$5*Table2[[#This Row],[t]])*($E$5+($F$5*Table2[[#This Row],[t]]))</f>
        <v>1.0252184938171738</v>
      </c>
      <c r="G481" s="17">
        <f t="shared" si="23"/>
        <v>4.6999999999999442</v>
      </c>
      <c r="H481">
        <f t="shared" ca="1" si="21"/>
        <v>-0.12156640269014518</v>
      </c>
    </row>
    <row r="482" spans="1:8" x14ac:dyDescent="0.25">
      <c r="A482">
        <f t="shared" si="22"/>
        <v>4.709999999999944</v>
      </c>
      <c r="B482">
        <f>$D$2*COS(($E$2*Table2[[#This Row],[t]])-$L$2)</f>
        <v>-1.564955629845477</v>
      </c>
      <c r="C482">
        <f>($D$3*EXP($E$3*Table2[[#This Row],[t]]))*COS(($F$3*Table2[[#This Row],[t]])-$L$3)</f>
        <v>-0.12247200416095982</v>
      </c>
      <c r="D482" t="e">
        <f>($F$4*EXP($D$4*Table2[[#This Row],[t]]))+($G$4*EXP($E$4*Table2[[#This Row],[t]]))</f>
        <v>#NUM!</v>
      </c>
      <c r="E482">
        <f>EXP($D$5*Table2[[#This Row],[t]])*($E$5+($F$5*Table2[[#This Row],[t]]))</f>
        <v>1.0224775329105793</v>
      </c>
      <c r="G482" s="17">
        <f t="shared" si="23"/>
        <v>4.709999999999944</v>
      </c>
      <c r="H482">
        <f t="shared" ca="1" si="21"/>
        <v>-0.12247200416095982</v>
      </c>
    </row>
    <row r="483" spans="1:8" x14ac:dyDescent="0.25">
      <c r="A483">
        <f t="shared" si="22"/>
        <v>4.7199999999999438</v>
      </c>
      <c r="B483">
        <f>$D$2*COS(($E$2*Table2[[#This Row],[t]])-$L$2)</f>
        <v>-1.5700126679460964</v>
      </c>
      <c r="C483">
        <f>($D$3*EXP($E$3*Table2[[#This Row],[t]]))*COS(($F$3*Table2[[#This Row],[t]])-$L$3)</f>
        <v>-0.12329548139420575</v>
      </c>
      <c r="D483" t="e">
        <f>($F$4*EXP($D$4*Table2[[#This Row],[t]]))+($G$4*EXP($E$4*Table2[[#This Row],[t]]))</f>
        <v>#NUM!</v>
      </c>
      <c r="E483">
        <f>EXP($D$5*Table2[[#This Row],[t]])*($E$5+($F$5*Table2[[#This Row],[t]]))</f>
        <v>1.0197384105200806</v>
      </c>
      <c r="G483" s="17">
        <f t="shared" si="23"/>
        <v>4.7199999999999438</v>
      </c>
      <c r="H483">
        <f t="shared" ca="1" si="21"/>
        <v>-0.12329548139420575</v>
      </c>
    </row>
    <row r="484" spans="1:8" x14ac:dyDescent="0.25">
      <c r="A484">
        <f t="shared" si="22"/>
        <v>4.7299999999999436</v>
      </c>
      <c r="B484">
        <f>$D$2*COS(($E$2*Table2[[#This Row],[t]])-$L$2)</f>
        <v>-1.5741277455453864</v>
      </c>
      <c r="C484">
        <f>($D$3*EXP($E$3*Table2[[#This Row],[t]]))*COS(($F$3*Table2[[#This Row],[t]])-$L$3)</f>
        <v>-0.12403715994015795</v>
      </c>
      <c r="D484" t="e">
        <f>($F$4*EXP($D$4*Table2[[#This Row],[t]]))+($G$4*EXP($E$4*Table2[[#This Row],[t]]))</f>
        <v>#NUM!</v>
      </c>
      <c r="E484">
        <f>EXP($D$5*Table2[[#This Row],[t]])*($E$5+($F$5*Table2[[#This Row],[t]]))</f>
        <v>1.0170011764888027</v>
      </c>
      <c r="G484" s="17">
        <f t="shared" si="23"/>
        <v>4.7299999999999436</v>
      </c>
      <c r="H484">
        <f t="shared" ca="1" si="21"/>
        <v>-0.12403715994015795</v>
      </c>
    </row>
    <row r="485" spans="1:8" x14ac:dyDescent="0.25">
      <c r="A485">
        <f t="shared" si="22"/>
        <v>4.7399999999999434</v>
      </c>
      <c r="B485">
        <f>$D$2*COS(($E$2*Table2[[#This Row],[t]])-$L$2)</f>
        <v>-1.5772983937202374</v>
      </c>
      <c r="C485">
        <f>($D$3*EXP($E$3*Table2[[#This Row],[t]]))*COS(($F$3*Table2[[#This Row],[t]])-$L$3)</f>
        <v>-0.12469741094200304</v>
      </c>
      <c r="D485" t="e">
        <f>($F$4*EXP($D$4*Table2[[#This Row],[t]]))+($G$4*EXP($E$4*Table2[[#This Row],[t]]))</f>
        <v>#NUM!</v>
      </c>
      <c r="E485">
        <f>EXP($D$5*Table2[[#This Row],[t]])*($E$5+($F$5*Table2[[#This Row],[t]]))</f>
        <v>1.01426588011695</v>
      </c>
      <c r="G485" s="17">
        <f t="shared" si="23"/>
        <v>4.7399999999999434</v>
      </c>
      <c r="H485">
        <f t="shared" ca="1" si="21"/>
        <v>-0.12469741094200304</v>
      </c>
    </row>
    <row r="486" spans="1:8" x14ac:dyDescent="0.25">
      <c r="A486">
        <f t="shared" si="22"/>
        <v>4.7499999999999432</v>
      </c>
      <c r="B486">
        <f>$D$2*COS(($E$2*Table2[[#This Row],[t]])-$L$2)</f>
        <v>-1.5795227101768614</v>
      </c>
      <c r="C486">
        <f>($D$3*EXP($E$3*Table2[[#This Row],[t]]))*COS(($F$3*Table2[[#This Row],[t]])-$L$3)</f>
        <v>-0.1252766504606164</v>
      </c>
      <c r="D486" t="e">
        <f>($F$4*EXP($D$4*Table2[[#This Row],[t]]))+($G$4*EXP($E$4*Table2[[#This Row],[t]]))</f>
        <v>#NUM!</v>
      </c>
      <c r="E486">
        <f>EXP($D$5*Table2[[#This Row],[t]])*($E$5+($F$5*Table2[[#This Row],[t]]))</f>
        <v>1.011532570165981</v>
      </c>
      <c r="G486" s="17">
        <f t="shared" si="23"/>
        <v>4.7499999999999432</v>
      </c>
      <c r="H486">
        <f t="shared" ca="1" si="21"/>
        <v>-0.1252766504606164</v>
      </c>
    </row>
    <row r="487" spans="1:8" x14ac:dyDescent="0.25">
      <c r="A487">
        <f t="shared" si="22"/>
        <v>4.7599999999999429</v>
      </c>
      <c r="B487">
        <f>$D$2*COS(($E$2*Table2[[#This Row],[t]])-$L$2)</f>
        <v>-1.5807993603921131</v>
      </c>
      <c r="C487">
        <f>($D$3*EXP($E$3*Table2[[#This Row],[t]]))*COS(($F$3*Table2[[#This Row],[t]])-$L$3)</f>
        <v>-0.12577533877924427</v>
      </c>
      <c r="D487" t="e">
        <f>($F$4*EXP($D$4*Table2[[#This Row],[t]]))+($G$4*EXP($E$4*Table2[[#This Row],[t]]))</f>
        <v>#NUM!</v>
      </c>
      <c r="E487">
        <f>EXP($D$5*Table2[[#This Row],[t]])*($E$5+($F$5*Table2[[#This Row],[t]]))</f>
        <v>1.0088012948627572</v>
      </c>
      <c r="G487" s="17">
        <f t="shared" si="23"/>
        <v>4.7599999999999429</v>
      </c>
      <c r="H487">
        <f t="shared" ca="1" si="21"/>
        <v>-0.12577533877924427</v>
      </c>
    </row>
    <row r="488" spans="1:8" x14ac:dyDescent="0.25">
      <c r="A488">
        <f t="shared" si="22"/>
        <v>4.7699999999999427</v>
      </c>
      <c r="B488">
        <f>$D$2*COS(($E$2*Table2[[#This Row],[t]])-$L$2)</f>
        <v>-1.5811275784141618</v>
      </c>
      <c r="C488">
        <f>($D$3*EXP($E$3*Table2[[#This Row],[t]]))*COS(($F$3*Table2[[#This Row],[t]])-$L$3)</f>
        <v>-0.12619397968870311</v>
      </c>
      <c r="D488" t="e">
        <f>($F$4*EXP($D$4*Table2[[#This Row],[t]]))+($G$4*EXP($E$4*Table2[[#This Row],[t]]))</f>
        <v>#NUM!</v>
      </c>
      <c r="E488">
        <f>EXP($D$5*Table2[[#This Row],[t]])*($E$5+($F$5*Table2[[#This Row],[t]]))</f>
        <v>1.0060721019036623</v>
      </c>
      <c r="G488" s="17">
        <f t="shared" si="23"/>
        <v>4.7699999999999427</v>
      </c>
      <c r="H488">
        <f t="shared" ca="1" si="21"/>
        <v>-0.12619397968870311</v>
      </c>
    </row>
    <row r="489" spans="1:8" x14ac:dyDescent="0.25">
      <c r="A489">
        <f t="shared" si="22"/>
        <v>4.7799999999999425</v>
      </c>
      <c r="B489">
        <f>$D$2*COS(($E$2*Table2[[#This Row],[t]])-$L$2)</f>
        <v>-1.5805071673220408</v>
      </c>
      <c r="C489">
        <f>($D$3*EXP($E$3*Table2[[#This Row],[t]]))*COS(($F$3*Table2[[#This Row],[t]])-$L$3)</f>
        <v>-0.12653311975371972</v>
      </c>
      <c r="D489" t="e">
        <f>($F$4*EXP($D$4*Table2[[#This Row],[t]]))+($G$4*EXP($E$4*Table2[[#This Row],[t]]))</f>
        <v>#NUM!</v>
      </c>
      <c r="E489">
        <f>EXP($D$5*Table2[[#This Row],[t]])*($E$5+($F$5*Table2[[#This Row],[t]]))</f>
        <v>1.0033450384586939</v>
      </c>
      <c r="G489" s="17">
        <f t="shared" si="23"/>
        <v>4.7799999999999425</v>
      </c>
      <c r="H489">
        <f t="shared" ca="1" si="21"/>
        <v>-0.12653311975371972</v>
      </c>
    </row>
    <row r="490" spans="1:8" x14ac:dyDescent="0.25">
      <c r="A490">
        <f t="shared" si="22"/>
        <v>4.7899999999999423</v>
      </c>
      <c r="B490">
        <f>$D$2*COS(($E$2*Table2[[#This Row],[t]])-$L$2)</f>
        <v>-1.5789384993437934</v>
      </c>
      <c r="C490">
        <f>($D$3*EXP($E$3*Table2[[#This Row],[t]]))*COS(($F$3*Table2[[#This Row],[t]])-$L$3)</f>
        <v>-0.12679334756103477</v>
      </c>
      <c r="D490" t="e">
        <f>($F$4*EXP($D$4*Table2[[#This Row],[t]]))+($G$4*EXP($E$4*Table2[[#This Row],[t]]))</f>
        <v>#NUM!</v>
      </c>
      <c r="E490">
        <f>EXP($D$5*Table2[[#This Row],[t]])*($E$5+($F$5*Table2[[#This Row],[t]]))</f>
        <v>1.0006201511755273</v>
      </c>
      <c r="G490" s="17">
        <f t="shared" si="23"/>
        <v>4.7899999999999423</v>
      </c>
      <c r="H490">
        <f t="shared" ca="1" si="21"/>
        <v>-0.12679334756103477</v>
      </c>
    </row>
    <row r="491" spans="1:8" x14ac:dyDescent="0.25">
      <c r="A491">
        <f t="shared" si="22"/>
        <v>4.7999999999999421</v>
      </c>
      <c r="B491">
        <f>$D$2*COS(($E$2*Table2[[#This Row],[t]])-$L$2)</f>
        <v>-1.5764225156331475</v>
      </c>
      <c r="C491">
        <f>($D$3*EXP($E$3*Table2[[#This Row],[t]]))*COS(($F$3*Table2[[#This Row],[t]])-$L$3)</f>
        <v>-0.12697529294990276</v>
      </c>
      <c r="D491" t="e">
        <f>($F$4*EXP($D$4*Table2[[#This Row],[t]]))+($G$4*EXP($E$4*Table2[[#This Row],[t]]))</f>
        <v>#NUM!</v>
      </c>
      <c r="E491">
        <f>EXP($D$5*Table2[[#This Row],[t]])*($E$5+($F$5*Table2[[#This Row],[t]]))</f>
        <v>0.99789748618355323</v>
      </c>
      <c r="G491" s="17">
        <f t="shared" si="23"/>
        <v>4.7999999999999421</v>
      </c>
      <c r="H491">
        <f t="shared" ca="1" si="21"/>
        <v>-0.12697529294990276</v>
      </c>
    </row>
    <row r="492" spans="1:8" x14ac:dyDescent="0.25">
      <c r="A492">
        <f t="shared" si="22"/>
        <v>4.8099999999999419</v>
      </c>
      <c r="B492">
        <f>$D$2*COS(($E$2*Table2[[#This Row],[t]])-$L$2)</f>
        <v>-1.572960725704851</v>
      </c>
      <c r="C492">
        <f>($D$3*EXP($E$3*Table2[[#This Row],[t]]))*COS(($F$3*Table2[[#This Row],[t]])-$L$3)</f>
        <v>-0.12707962622562061</v>
      </c>
      <c r="D492" t="e">
        <f>($F$4*EXP($D$4*Table2[[#This Row],[t]]))+($G$4*EXP($E$4*Table2[[#This Row],[t]]))</f>
        <v>#NUM!</v>
      </c>
      <c r="E492">
        <f>EXP($D$5*Table2[[#This Row],[t]])*($E$5+($F$5*Table2[[#This Row],[t]]))</f>
        <v>0.99517708909788749</v>
      </c>
      <c r="G492" s="17">
        <f t="shared" si="23"/>
        <v>4.8099999999999419</v>
      </c>
      <c r="H492">
        <f t="shared" ca="1" si="21"/>
        <v>-0.12707962622562061</v>
      </c>
    </row>
    <row r="493" spans="1:8" x14ac:dyDescent="0.25">
      <c r="A493">
        <f t="shared" si="22"/>
        <v>4.8199999999999417</v>
      </c>
      <c r="B493">
        <f>$D$2*COS(($E$2*Table2[[#This Row],[t]])-$L$2)</f>
        <v>-1.56855520652901</v>
      </c>
      <c r="C493">
        <f>($D$3*EXP($E$3*Table2[[#This Row],[t]]))*COS(($F$3*Table2[[#This Row],[t]])-$L$3)</f>
        <v>-0.12710705735672539</v>
      </c>
      <c r="D493" t="e">
        <f>($F$4*EXP($D$4*Table2[[#This Row],[t]]))+($G$4*EXP($E$4*Table2[[#This Row],[t]]))</f>
        <v>#NUM!</v>
      </c>
      <c r="E493">
        <f>EXP($D$5*Table2[[#This Row],[t]])*($E$5+($F$5*Table2[[#This Row],[t]]))</f>
        <v>0.99245900502335238</v>
      </c>
      <c r="G493" s="17">
        <f t="shared" si="23"/>
        <v>4.8199999999999417</v>
      </c>
      <c r="H493">
        <f t="shared" ca="1" si="21"/>
        <v>-0.12710705735672539</v>
      </c>
    </row>
    <row r="494" spans="1:8" x14ac:dyDescent="0.25">
      <c r="A494">
        <f t="shared" si="22"/>
        <v>4.8299999999999415</v>
      </c>
      <c r="B494">
        <f>$D$2*COS(($E$2*Table2[[#This Row],[t]])-$L$2)</f>
        <v>-1.5632086012849662</v>
      </c>
      <c r="C494">
        <f>($D$3*EXP($E$3*Table2[[#This Row],[t]]))*COS(($F$3*Table2[[#This Row],[t]])-$L$3)</f>
        <v>-0.12705833515650078</v>
      </c>
      <c r="D494" t="e">
        <f>($F$4*EXP($D$4*Table2[[#This Row],[t]]))+($G$4*EXP($E$4*Table2[[#This Row],[t]]))</f>
        <v>#NUM!</v>
      </c>
      <c r="E494">
        <f>EXP($D$5*Table2[[#This Row],[t]])*($E$5+($F$5*Table2[[#This Row],[t]]))</f>
        <v>0.98974327855843247</v>
      </c>
      <c r="G494" s="17">
        <f t="shared" si="23"/>
        <v>4.8299999999999415</v>
      </c>
      <c r="H494">
        <f t="shared" ca="1" si="21"/>
        <v>-0.12705833515650078</v>
      </c>
    </row>
    <row r="495" spans="1:8" x14ac:dyDescent="0.25">
      <c r="A495">
        <f t="shared" si="22"/>
        <v>4.8399999999999412</v>
      </c>
      <c r="B495">
        <f>$D$2*COS(($E$2*Table2[[#This Row],[t]])-$L$2)</f>
        <v>-1.5569241177754722</v>
      </c>
      <c r="C495">
        <f>($D$3*EXP($E$3*Table2[[#This Row],[t]]))*COS(($F$3*Table2[[#This Row],[t]])-$L$3)</f>
        <v>-0.12693424644943943</v>
      </c>
      <c r="D495" t="e">
        <f>($F$4*EXP($D$4*Table2[[#This Row],[t]]))+($G$4*EXP($E$4*Table2[[#This Row],[t]]))</f>
        <v>#NUM!</v>
      </c>
      <c r="E495">
        <f>EXP($D$5*Table2[[#This Row],[t]])*($E$5+($F$5*Table2[[#This Row],[t]]))</f>
        <v>0.98702995379920422</v>
      </c>
      <c r="G495" s="17">
        <f t="shared" si="23"/>
        <v>4.8399999999999412</v>
      </c>
      <c r="H495">
        <f t="shared" ca="1" si="21"/>
        <v>-0.12693424644943943</v>
      </c>
    </row>
    <row r="496" spans="1:8" x14ac:dyDescent="0.25">
      <c r="A496">
        <f t="shared" si="22"/>
        <v>4.849999999999941</v>
      </c>
      <c r="B496">
        <f>$D$2*COS(($E$2*Table2[[#This Row],[t]])-$L$2)</f>
        <v>-1.5497055265021025</v>
      </c>
      <c r="C496">
        <f>($D$3*EXP($E$3*Table2[[#This Row],[t]]))*COS(($F$3*Table2[[#This Row],[t]])-$L$3)</f>
        <v>-0.12673561522330584</v>
      </c>
      <c r="D496" t="e">
        <f>($F$4*EXP($D$4*Table2[[#This Row],[t]]))+($G$4*EXP($E$4*Table2[[#This Row],[t]]))</f>
        <v>#NUM!</v>
      </c>
      <c r="E496">
        <f>EXP($D$5*Table2[[#This Row],[t]])*($E$5+($F$5*Table2[[#This Row],[t]]))</f>
        <v>0.98431907434323718</v>
      </c>
      <c r="G496" s="17">
        <f t="shared" si="23"/>
        <v>4.849999999999941</v>
      </c>
      <c r="H496">
        <f t="shared" ca="1" si="21"/>
        <v>-0.12673561522330584</v>
      </c>
    </row>
    <row r="497" spans="1:8" x14ac:dyDescent="0.25">
      <c r="A497">
        <f t="shared" si="22"/>
        <v>4.8599999999999408</v>
      </c>
      <c r="B497">
        <f>$D$2*COS(($E$2*Table2[[#This Row],[t]])-$L$2)</f>
        <v>-1.5415571584030665</v>
      </c>
      <c r="C497">
        <f>($D$3*EXP($E$3*Table2[[#This Row],[t]]))*COS(($F$3*Table2[[#This Row],[t]])-$L$3)</f>
        <v>-0.12646330176745191</v>
      </c>
      <c r="D497" t="e">
        <f>($F$4*EXP($D$4*Table2[[#This Row],[t]]))+($G$4*EXP($E$4*Table2[[#This Row],[t]]))</f>
        <v>#NUM!</v>
      </c>
      <c r="E497">
        <f>EXP($D$5*Table2[[#This Row],[t]])*($E$5+($F$5*Table2[[#This Row],[t]]))</f>
        <v>0.98161068329347023</v>
      </c>
      <c r="G497" s="17">
        <f t="shared" si="23"/>
        <v>4.8599999999999408</v>
      </c>
      <c r="H497">
        <f t="shared" ca="1" si="21"/>
        <v>-0.12646330176745191</v>
      </c>
    </row>
    <row r="498" spans="1:8" x14ac:dyDescent="0.25">
      <c r="A498">
        <f t="shared" si="22"/>
        <v>4.8699999999999406</v>
      </c>
      <c r="B498">
        <f>$D$2*COS(($E$2*Table2[[#This Row],[t]])-$L$2)</f>
        <v>-1.5324839022547796</v>
      </c>
      <c r="C498">
        <f>($D$3*EXP($E$3*Table2[[#This Row],[t]]))*COS(($F$3*Table2[[#This Row],[t]])-$L$3)</f>
        <v>-0.12611820179803393</v>
      </c>
      <c r="D498" t="e">
        <f>($F$4*EXP($D$4*Table2[[#This Row],[t]]))+($G$4*EXP($E$4*Table2[[#This Row],[t]]))</f>
        <v>#NUM!</v>
      </c>
      <c r="E498">
        <f>EXP($D$5*Table2[[#This Row],[t]])*($E$5+($F$5*Table2[[#This Row],[t]]))</f>
        <v>0.97890482326206019</v>
      </c>
      <c r="G498" s="17">
        <f t="shared" si="23"/>
        <v>4.8699999999999406</v>
      </c>
      <c r="H498">
        <f t="shared" ca="1" si="21"/>
        <v>-0.12611820179803393</v>
      </c>
    </row>
    <row r="499" spans="1:8" x14ac:dyDescent="0.25">
      <c r="A499">
        <f t="shared" si="22"/>
        <v>4.8799999999999404</v>
      </c>
      <c r="B499">
        <f>$D$2*COS(($E$2*Table2[[#This Row],[t]])-$L$2)</f>
        <v>-1.5224912017387366</v>
      </c>
      <c r="C499">
        <f>($D$3*EXP($E$3*Table2[[#This Row],[t]]))*COS(($F$3*Table2[[#This Row],[t]])-$L$3)</f>
        <v>-0.12570124557078571</v>
      </c>
      <c r="D499" t="e">
        <f>($F$4*EXP($D$4*Table2[[#This Row],[t]]))+($G$4*EXP($E$4*Table2[[#This Row],[t]]))</f>
        <v>#NUM!</v>
      </c>
      <c r="E499">
        <f>EXP($D$5*Table2[[#This Row],[t]])*($E$5+($F$5*Table2[[#This Row],[t]]))</f>
        <v>0.97620153637420648</v>
      </c>
      <c r="G499" s="17">
        <f t="shared" si="23"/>
        <v>4.8799999999999404</v>
      </c>
      <c r="H499">
        <f t="shared" ca="1" si="21"/>
        <v>-0.12570124557078571</v>
      </c>
    </row>
    <row r="500" spans="1:8" x14ac:dyDescent="0.25">
      <c r="A500">
        <f t="shared" si="22"/>
        <v>4.8899999999999402</v>
      </c>
      <c r="B500">
        <f>$D$2*COS(($E$2*Table2[[#This Row],[t]])-$L$2)</f>
        <v>-1.5115850521754737</v>
      </c>
      <c r="C500">
        <f>($D$3*EXP($E$3*Table2[[#This Row],[t]]))*COS(($F$3*Table2[[#This Row],[t]])-$L$3)</f>
        <v>-0.12521339698199954</v>
      </c>
      <c r="D500" t="e">
        <f>($F$4*EXP($D$4*Table2[[#This Row],[t]]))+($G$4*EXP($E$4*Table2[[#This Row],[t]]))</f>
        <v>#NUM!</v>
      </c>
      <c r="E500">
        <f>EXP($D$5*Table2[[#This Row],[t]])*($E$5+($F$5*Table2[[#This Row],[t]]))</f>
        <v>0.97350086427194815</v>
      </c>
      <c r="G500" s="17">
        <f t="shared" si="23"/>
        <v>4.8899999999999402</v>
      </c>
      <c r="H500">
        <f t="shared" ca="1" si="21"/>
        <v>-0.12521339698199954</v>
      </c>
    </row>
    <row r="501" spans="1:8" x14ac:dyDescent="0.25">
      <c r="A501">
        <f t="shared" si="22"/>
        <v>4.89999999999994</v>
      </c>
      <c r="B501">
        <f>$D$2*COS(($E$2*Table2[[#This Row],[t]])-$L$2)</f>
        <v>-1.4997719969275494</v>
      </c>
      <c r="C501">
        <f>($D$3*EXP($E$3*Table2[[#This Row],[t]]))*COS(($F$3*Table2[[#This Row],[t]])-$L$3)</f>
        <v>-0.12465565265837029</v>
      </c>
      <c r="D501" t="e">
        <f>($F$4*EXP($D$4*Table2[[#This Row],[t]]))+($G$4*EXP($E$4*Table2[[#This Row],[t]]))</f>
        <v>#NUM!</v>
      </c>
      <c r="E501">
        <f>EXP($D$5*Table2[[#This Row],[t]])*($E$5+($F$5*Table2[[#This Row],[t]]))</f>
        <v>0.97080284811793449</v>
      </c>
      <c r="G501" s="17">
        <f t="shared" si="23"/>
        <v>4.89999999999994</v>
      </c>
      <c r="H501">
        <f t="shared" ca="1" si="21"/>
        <v>-0.12465565265837029</v>
      </c>
    </row>
    <row r="502" spans="1:8" x14ac:dyDescent="0.25">
      <c r="A502">
        <f t="shared" si="22"/>
        <v>4.9099999999999397</v>
      </c>
      <c r="B502">
        <f>$D$2*COS(($E$2*Table2[[#This Row],[t]])-$L$2)</f>
        <v>-1.4870591234737296</v>
      </c>
      <c r="C502">
        <f>($D$3*EXP($E$3*Table2[[#This Row],[t]]))*COS(($F$3*Table2[[#This Row],[t]])-$L$3)</f>
        <v>-0.12402904103635598</v>
      </c>
      <c r="D502" t="e">
        <f>($F$4*EXP($D$4*Table2[[#This Row],[t]]))+($G$4*EXP($E$4*Table2[[#This Row],[t]]))</f>
        <v>#NUM!</v>
      </c>
      <c r="E502">
        <f>EXP($D$5*Table2[[#This Row],[t]])*($E$5+($F$5*Table2[[#This Row],[t]]))</f>
        <v>0.96810752859917237</v>
      </c>
      <c r="G502" s="17">
        <f t="shared" si="23"/>
        <v>4.9099999999999397</v>
      </c>
      <c r="H502">
        <f t="shared" ca="1" si="21"/>
        <v>-0.12402904103635598</v>
      </c>
    </row>
    <row r="503" spans="1:8" x14ac:dyDescent="0.25">
      <c r="A503">
        <f t="shared" si="22"/>
        <v>4.9199999999999395</v>
      </c>
      <c r="B503">
        <f>$D$2*COS(($E$2*Table2[[#This Row],[t]])-$L$2)</f>
        <v>-1.4734540591567069</v>
      </c>
      <c r="C503">
        <f>($D$3*EXP($E$3*Table2[[#This Row],[t]]))*COS(($F$3*Table2[[#This Row],[t]])-$L$3)</f>
        <v>-0.12333462143170935</v>
      </c>
      <c r="D503" t="e">
        <f>($F$4*EXP($D$4*Table2[[#This Row],[t]]))+($G$4*EXP($E$4*Table2[[#This Row],[t]]))</f>
        <v>#NUM!</v>
      </c>
      <c r="E503">
        <f>EXP($D$5*Table2[[#This Row],[t]])*($E$5+($F$5*Table2[[#This Row],[t]]))</f>
        <v>0.96541494593074606</v>
      </c>
      <c r="G503" s="17">
        <f t="shared" si="23"/>
        <v>4.9199999999999395</v>
      </c>
      <c r="H503">
        <f t="shared" ca="1" si="21"/>
        <v>-0.12333462143170935</v>
      </c>
    </row>
    <row r="504" spans="1:8" x14ac:dyDescent="0.25">
      <c r="A504">
        <f t="shared" si="22"/>
        <v>4.9299999999999393</v>
      </c>
      <c r="B504">
        <f>$D$2*COS(($E$2*Table2[[#This Row],[t]])-$L$2)</f>
        <v>-1.4589649666069271</v>
      </c>
      <c r="C504">
        <f>($D$3*EXP($E$3*Table2[[#This Row],[t]]))*COS(($F$3*Table2[[#This Row],[t]])-$L$3)</f>
        <v>-0.12257348309983326</v>
      </c>
      <c r="D504" t="e">
        <f>($F$4*EXP($D$4*Table2[[#This Row],[t]]))+($G$4*EXP($E$4*Table2[[#This Row],[t]]))</f>
        <v>#NUM!</v>
      </c>
      <c r="E504">
        <f>EXP($D$5*Table2[[#This Row],[t]])*($E$5+($F$5*Table2[[#This Row],[t]]))</f>
        <v>0.96272513985951369</v>
      </c>
      <c r="G504" s="17">
        <f t="shared" si="23"/>
        <v>4.9299999999999393</v>
      </c>
      <c r="H504">
        <f t="shared" ca="1" si="21"/>
        <v>-0.12257348309983326</v>
      </c>
    </row>
    <row r="505" spans="1:8" x14ac:dyDescent="0.25">
      <c r="A505">
        <f t="shared" si="22"/>
        <v>4.9399999999999391</v>
      </c>
      <c r="B505">
        <f>$D$2*COS(($E$2*Table2[[#This Row],[t]])-$L$2)</f>
        <v>-1.4436005388452577</v>
      </c>
      <c r="C505">
        <f>($D$3*EXP($E$3*Table2[[#This Row],[t]]))*COS(($F$3*Table2[[#This Row],[t]])-$L$3)</f>
        <v>-0.12174674428761233</v>
      </c>
      <c r="D505" t="e">
        <f>($F$4*EXP($D$4*Table2[[#This Row],[t]]))+($G$4*EXP($E$4*Table2[[#This Row],[t]]))</f>
        <v>#NUM!</v>
      </c>
      <c r="E505">
        <f>EXP($D$5*Table2[[#This Row],[t]])*($E$5+($F$5*Table2[[#This Row],[t]]))</f>
        <v>0.9600381496677759</v>
      </c>
      <c r="G505" s="17">
        <f t="shared" si="23"/>
        <v>4.9399999999999391</v>
      </c>
      <c r="H505">
        <f t="shared" ca="1" si="21"/>
        <v>-0.12174674428761233</v>
      </c>
    </row>
    <row r="506" spans="1:8" x14ac:dyDescent="0.25">
      <c r="A506">
        <f t="shared" si="22"/>
        <v>4.9499999999999389</v>
      </c>
      <c r="B506">
        <f>$D$2*COS(($E$2*Table2[[#This Row],[t]])-$L$2)</f>
        <v>-1.4273699940674303</v>
      </c>
      <c r="C506">
        <f>($D$3*EXP($E$3*Table2[[#This Row],[t]]))*COS(($F$3*Table2[[#This Row],[t]])-$L$3)</f>
        <v>-0.12085555127737177</v>
      </c>
      <c r="D506" t="e">
        <f>($F$4*EXP($D$4*Table2[[#This Row],[t]]))+($G$4*EXP($E$4*Table2[[#This Row],[t]]))</f>
        <v>#NUM!</v>
      </c>
      <c r="E506">
        <f>EXP($D$5*Table2[[#This Row],[t]])*($E$5+($F$5*Table2[[#This Row],[t]]))</f>
        <v>0.9573540141769219</v>
      </c>
      <c r="G506" s="17">
        <f t="shared" si="23"/>
        <v>4.9499999999999389</v>
      </c>
      <c r="H506">
        <f t="shared" ca="1" si="21"/>
        <v>-0.12085555127737177</v>
      </c>
    </row>
    <row r="507" spans="1:8" x14ac:dyDescent="0.25">
      <c r="A507">
        <f t="shared" si="22"/>
        <v>4.9599999999999387</v>
      </c>
      <c r="B507">
        <f>$D$2*COS(($E$2*Table2[[#This Row],[t]])-$L$2)</f>
        <v>-1.4102830701134068</v>
      </c>
      <c r="C507">
        <f>($D$3*EXP($E$3*Table2[[#This Row],[t]]))*COS(($F$3*Table2[[#This Row],[t]])-$L$3)</f>
        <v>-0.11990107742361225</v>
      </c>
      <c r="D507" t="e">
        <f>($F$4*EXP($D$4*Table2[[#This Row],[t]]))+($G$4*EXP($E$4*Table2[[#This Row],[t]]))</f>
        <v>#NUM!</v>
      </c>
      <c r="E507">
        <f>EXP($D$5*Table2[[#This Row],[t]])*($E$5+($F$5*Table2[[#This Row],[t]]))</f>
        <v>0.95467277175105036</v>
      </c>
      <c r="G507" s="17">
        <f t="shared" si="23"/>
        <v>4.9599999999999387</v>
      </c>
      <c r="H507">
        <f t="shared" ca="1" si="21"/>
        <v>-0.11990107742361225</v>
      </c>
    </row>
    <row r="508" spans="1:8" x14ac:dyDescent="0.25">
      <c r="A508">
        <f t="shared" si="22"/>
        <v>4.9699999999999385</v>
      </c>
      <c r="B508">
        <f>$D$2*COS(($E$2*Table2[[#This Row],[t]])-$L$2)</f>
        <v>-1.3923500186249602</v>
      </c>
      <c r="C508">
        <f>($D$3*EXP($E$3*Table2[[#This Row],[t]]))*COS(($F$3*Table2[[#This Row],[t]])-$L$3)</f>
        <v>-0.11888452218316801</v>
      </c>
      <c r="D508" t="e">
        <f>($F$4*EXP($D$4*Table2[[#This Row],[t]]))+($G$4*EXP($E$4*Table2[[#This Row],[t]]))</f>
        <v>#NUM!</v>
      </c>
      <c r="E508">
        <f>EXP($D$5*Table2[[#This Row],[t]])*($E$5+($F$5*Table2[[#This Row],[t]]))</f>
        <v>0.95199446030056456</v>
      </c>
      <c r="G508" s="17">
        <f t="shared" si="23"/>
        <v>4.9699999999999385</v>
      </c>
      <c r="H508">
        <f t="shared" ca="1" si="21"/>
        <v>-0.11888452218316801</v>
      </c>
    </row>
    <row r="509" spans="1:8" x14ac:dyDescent="0.25">
      <c r="A509">
        <f t="shared" si="22"/>
        <v>4.9799999999999383</v>
      </c>
      <c r="B509">
        <f>$D$2*COS(($E$2*Table2[[#This Row],[t]])-$L$2)</f>
        <v>-1.3735815988950051</v>
      </c>
      <c r="C509">
        <f>($D$3*EXP($E$3*Table2[[#This Row],[t]]))*COS(($F$3*Table2[[#This Row],[t]])-$L$3)</f>
        <v>-0.11780711013943231</v>
      </c>
      <c r="D509" t="e">
        <f>($F$4*EXP($D$4*Table2[[#This Row],[t]]))+($G$4*EXP($E$4*Table2[[#This Row],[t]]))</f>
        <v>#NUM!</v>
      </c>
      <c r="E509">
        <f>EXP($D$5*Table2[[#This Row],[t]])*($E$5+($F$5*Table2[[#This Row],[t]]))</f>
        <v>0.94931911728574381</v>
      </c>
      <c r="G509" s="17">
        <f t="shared" si="23"/>
        <v>4.9799999999999383</v>
      </c>
      <c r="H509">
        <f t="shared" ca="1" si="21"/>
        <v>-0.11780711013943231</v>
      </c>
    </row>
    <row r="510" spans="1:8" x14ac:dyDescent="0.25">
      <c r="A510">
        <f t="shared" si="22"/>
        <v>4.989999999999938</v>
      </c>
      <c r="B510">
        <f>$D$2*COS(($E$2*Table2[[#This Row],[t]])-$L$2)</f>
        <v>-1.3539890714123368</v>
      </c>
      <c r="C510">
        <f>($D$3*EXP($E$3*Table2[[#This Row],[t]]))*COS(($F$3*Table2[[#This Row],[t]])-$L$3)</f>
        <v>-0.11667009002129222</v>
      </c>
      <c r="D510" t="e">
        <f>($F$4*EXP($D$4*Table2[[#This Row],[t]]))+($G$4*EXP($E$4*Table2[[#This Row],[t]]))</f>
        <v>#NUM!</v>
      </c>
      <c r="E510">
        <f>EXP($D$5*Table2[[#This Row],[t]])*($E$5+($F$5*Table2[[#This Row],[t]]))</f>
        <v>0.94664677972029032</v>
      </c>
      <c r="G510" s="17">
        <f t="shared" si="23"/>
        <v>4.989999999999938</v>
      </c>
      <c r="H510">
        <f t="shared" ca="1" si="21"/>
        <v>-0.11667009002129222</v>
      </c>
    </row>
    <row r="511" spans="1:8" x14ac:dyDescent="0.25">
      <c r="A511">
        <f t="shared" si="22"/>
        <v>4.9999999999999378</v>
      </c>
      <c r="B511">
        <f>$D$2*COS(($E$2*Table2[[#This Row],[t]])-$L$2)</f>
        <v>-1.3335841911056796</v>
      </c>
      <c r="C511">
        <f>($D$3*EXP($E$3*Table2[[#This Row],[t]]))*COS(($F$3*Table2[[#This Row],[t]])-$L$3)</f>
        <v>-0.11547473371741039</v>
      </c>
      <c r="D511" t="e">
        <f>($F$4*EXP($D$4*Table2[[#This Row],[t]]))+($G$4*EXP($E$4*Table2[[#This Row],[t]]))</f>
        <v>#NUM!</v>
      </c>
      <c r="E511">
        <f>EXP($D$5*Table2[[#This Row],[t]])*($E$5+($F$5*Table2[[#This Row],[t]]))</f>
        <v>0.94397748417485272</v>
      </c>
      <c r="G511" s="17">
        <f t="shared" si="23"/>
        <v>4.9999999999999378</v>
      </c>
      <c r="H511">
        <f t="shared" ca="1" si="21"/>
        <v>-0.11547473371741039</v>
      </c>
    </row>
    <row r="512" spans="1:8" x14ac:dyDescent="0.25">
      <c r="A512">
        <f t="shared" si="22"/>
        <v>5.0099999999999376</v>
      </c>
      <c r="B512">
        <f>$D$2*COS(($E$2*Table2[[#This Row],[t]])-$L$2)</f>
        <v>-1.3123792002910859</v>
      </c>
      <c r="C512">
        <f>($D$3*EXP($E$3*Table2[[#This Row],[t]]))*COS(($F$3*Table2[[#This Row],[t]])-$L$3)</f>
        <v>-0.11422233528648938</v>
      </c>
      <c r="D512" t="e">
        <f>($F$4*EXP($D$4*Table2[[#This Row],[t]]))+($G$4*EXP($E$4*Table2[[#This Row],[t]]))</f>
        <v>#NUM!</v>
      </c>
      <c r="E512">
        <f>EXP($D$5*Table2[[#This Row],[t]])*($E$5+($F$5*Table2[[#This Row],[t]]))</f>
        <v>0.94131126678052368</v>
      </c>
      <c r="G512" s="17">
        <f t="shared" si="23"/>
        <v>5.0099999999999376</v>
      </c>
      <c r="H512">
        <f t="shared" ca="1" si="21"/>
        <v>-0.11422233528648938</v>
      </c>
    </row>
    <row r="513" spans="1:8" x14ac:dyDescent="0.25">
      <c r="A513">
        <f t="shared" si="22"/>
        <v>5.0199999999999374</v>
      </c>
      <c r="B513">
        <f>$D$2*COS(($E$2*Table2[[#This Row],[t]])-$L$2)</f>
        <v>-1.2903868213269047</v>
      </c>
      <c r="C513">
        <f>($D$3*EXP($E$3*Table2[[#This Row],[t]]))*COS(($F$3*Table2[[#This Row],[t]])-$L$3)</f>
        <v>-0.11291420996414855</v>
      </c>
      <c r="D513" t="e">
        <f>($F$4*EXP($D$4*Table2[[#This Row],[t]]))+($G$4*EXP($E$4*Table2[[#This Row],[t]]))</f>
        <v>#NUM!</v>
      </c>
      <c r="E513">
        <f>EXP($D$5*Table2[[#This Row],[t]])*($E$5+($F$5*Table2[[#This Row],[t]]))</f>
        <v>0.93864816323231581</v>
      </c>
      <c r="G513" s="17">
        <f t="shared" si="23"/>
        <v>5.0199999999999374</v>
      </c>
      <c r="H513">
        <f t="shared" ca="1" si="21"/>
        <v>-0.11291420996414855</v>
      </c>
    </row>
    <row r="514" spans="1:8" x14ac:dyDescent="0.25">
      <c r="A514">
        <f t="shared" si="22"/>
        <v>5.0299999999999372</v>
      </c>
      <c r="B514">
        <f>$D$2*COS(($E$2*Table2[[#This Row],[t]])-$L$2)</f>
        <v>-1.2676202489807595</v>
      </c>
      <c r="C514">
        <f>($D$3*EXP($E$3*Table2[[#This Row],[t]]))*COS(($F$3*Table2[[#This Row],[t]])-$L$3)</f>
        <v>-0.11155169316704096</v>
      </c>
      <c r="D514" t="e">
        <f>($F$4*EXP($D$4*Table2[[#This Row],[t]]))+($G$4*EXP($E$4*Table2[[#This Row],[t]]))</f>
        <v>#NUM!</v>
      </c>
      <c r="E514">
        <f>EXP($D$5*Table2[[#This Row],[t]])*($E$5+($F$5*Table2[[#This Row],[t]]))</f>
        <v>0.9359882087926118</v>
      </c>
      <c r="G514" s="17">
        <f t="shared" si="23"/>
        <v>5.0299999999999372</v>
      </c>
      <c r="H514">
        <f t="shared" ca="1" si="21"/>
        <v>-0.11155169316704096</v>
      </c>
    </row>
    <row r="515" spans="1:8" x14ac:dyDescent="0.25">
      <c r="A515">
        <f t="shared" si="22"/>
        <v>5.039999999999937</v>
      </c>
      <c r="B515">
        <f>$D$2*COS(($E$2*Table2[[#This Row],[t]])-$L$2)</f>
        <v>-1.2440931425130728</v>
      </c>
      <c r="C515">
        <f>($D$3*EXP($E$3*Table2[[#This Row],[t]]))*COS(($F$3*Table2[[#This Row],[t]])-$L$3)</f>
        <v>-0.11013613949483117</v>
      </c>
      <c r="D515" t="e">
        <f>($F$4*EXP($D$4*Table2[[#This Row],[t]]))+($G$4*EXP($E$4*Table2[[#This Row],[t]]))</f>
        <v>#NUM!</v>
      </c>
      <c r="E515">
        <f>EXP($D$5*Table2[[#This Row],[t]])*($E$5+($F$5*Table2[[#This Row],[t]]))</f>
        <v>0.93333143829459286</v>
      </c>
      <c r="G515" s="17">
        <f t="shared" si="23"/>
        <v>5.039999999999937</v>
      </c>
      <c r="H515">
        <f t="shared" ca="1" si="21"/>
        <v>-0.11013613949483117</v>
      </c>
    </row>
    <row r="516" spans="1:8" x14ac:dyDescent="0.25">
      <c r="A516">
        <f t="shared" si="22"/>
        <v>5.0499999999999368</v>
      </c>
      <c r="B516">
        <f>$D$2*COS(($E$2*Table2[[#This Row],[t]])-$L$2)</f>
        <v>-1.2198196174819242</v>
      </c>
      <c r="C516">
        <f>($D$3*EXP($E$3*Table2[[#This Row],[t]]))*COS(($F$3*Table2[[#This Row],[t]])-$L$3)</f>
        <v>-0.10866892173065248</v>
      </c>
      <c r="D516" t="e">
        <f>($F$4*EXP($D$4*Table2[[#This Row],[t]]))+($G$4*EXP($E$4*Table2[[#This Row],[t]]))</f>
        <v>#NUM!</v>
      </c>
      <c r="E516">
        <f>EXP($D$5*Table2[[#This Row],[t]])*($E$5+($F$5*Table2[[#This Row],[t]]))</f>
        <v>0.93067788614564306</v>
      </c>
      <c r="G516" s="17">
        <f t="shared" si="23"/>
        <v>5.0499999999999368</v>
      </c>
      <c r="H516">
        <f t="shared" ca="1" si="21"/>
        <v>-0.10866892173065248</v>
      </c>
    </row>
    <row r="517" spans="1:8" x14ac:dyDescent="0.25">
      <c r="A517">
        <f t="shared" si="22"/>
        <v>5.0599999999999365</v>
      </c>
      <c r="B517">
        <f>$D$2*COS(($E$2*Table2[[#This Row],[t]])-$L$2)</f>
        <v>-1.194814237274145</v>
      </c>
      <c r="C517">
        <f>($D$3*EXP($E$3*Table2[[#This Row],[t]]))*COS(($F$3*Table2[[#This Row],[t]])-$L$3)</f>
        <v>-0.10715142984065369</v>
      </c>
      <c r="D517" t="e">
        <f>($F$4*EXP($D$4*Table2[[#This Row],[t]]))+($G$4*EXP($E$4*Table2[[#This Row],[t]]))</f>
        <v>#NUM!</v>
      </c>
      <c r="E517">
        <f>EXP($D$5*Table2[[#This Row],[t]])*($E$5+($F$5*Table2[[#This Row],[t]]))</f>
        <v>0.92802758633072879</v>
      </c>
      <c r="G517" s="17">
        <f t="shared" si="23"/>
        <v>5.0599999999999365</v>
      </c>
      <c r="H517">
        <f t="shared" ca="1" si="21"/>
        <v>-0.10715142984065369</v>
      </c>
    </row>
    <row r="518" spans="1:8" x14ac:dyDescent="0.25">
      <c r="A518">
        <f t="shared" si="22"/>
        <v>5.0699999999999363</v>
      </c>
      <c r="B518">
        <f>$D$2*COS(($E$2*Table2[[#This Row],[t]])-$L$2)</f>
        <v>-1.1690920043677098</v>
      </c>
      <c r="C518">
        <f>($D$3*EXP($E$3*Table2[[#This Row],[t]]))*COS(($F$3*Table2[[#This Row],[t]])-$L$3)</f>
        <v>-0.10558506997324318</v>
      </c>
      <c r="D518" t="e">
        <f>($F$4*EXP($D$4*Table2[[#This Row],[t]]))+($G$4*EXP($E$4*Table2[[#This Row],[t]]))</f>
        <v>#NUM!</v>
      </c>
      <c r="E518">
        <f>EXP($D$5*Table2[[#This Row],[t]])*($E$5+($F$5*Table2[[#This Row],[t]]))</f>
        <v>0.92538057241575788</v>
      </c>
      <c r="G518" s="17">
        <f t="shared" si="23"/>
        <v>5.0699999999999363</v>
      </c>
      <c r="H518">
        <f t="shared" ca="1" si="21"/>
        <v>-0.10558506997324318</v>
      </c>
    </row>
    <row r="519" spans="1:8" x14ac:dyDescent="0.25">
      <c r="A519">
        <f t="shared" si="22"/>
        <v>5.0799999999999361</v>
      </c>
      <c r="B519">
        <f>$D$2*COS(($E$2*Table2[[#This Row],[t]])-$L$2)</f>
        <v>-1.1426683513307145</v>
      </c>
      <c r="C519">
        <f>($D$3*EXP($E$3*Table2[[#This Row],[t]]))*COS(($F$3*Table2[[#This Row],[t]])-$L$3)</f>
        <v>-0.10397126345863045</v>
      </c>
      <c r="D519" t="e">
        <f>($F$4*EXP($D$4*Table2[[#This Row],[t]]))+($G$4*EXP($E$4*Table2[[#This Row],[t]]))</f>
        <v>#NUM!</v>
      </c>
      <c r="E519">
        <f>EXP($D$5*Table2[[#This Row],[t]])*($E$5+($F$5*Table2[[#This Row],[t]]))</f>
        <v>0.92273687755091371</v>
      </c>
      <c r="G519" s="17">
        <f t="shared" si="23"/>
        <v>5.0799999999999361</v>
      </c>
      <c r="H519">
        <f t="shared" ca="1" si="21"/>
        <v>-0.10397126345863045</v>
      </c>
    </row>
    <row r="520" spans="1:8" x14ac:dyDescent="0.25">
      <c r="A520">
        <f t="shared" si="22"/>
        <v>5.0899999999999359</v>
      </c>
      <c r="B520">
        <f>$D$2*COS(($E$2*Table2[[#This Row],[t]])-$L$2)</f>
        <v>-1.1155591315622837</v>
      </c>
      <c r="C520">
        <f>($D$3*EXP($E$3*Table2[[#This Row],[t]]))*COS(($F$3*Table2[[#This Row],[t]])-$L$3)</f>
        <v>-0.1023114458092582</v>
      </c>
      <c r="D520" t="e">
        <f>($F$4*EXP($D$4*Table2[[#This Row],[t]]))+($G$4*EXP($E$4*Table2[[#This Row],[t]]))</f>
        <v>#NUM!</v>
      </c>
      <c r="E520">
        <f>EXP($D$5*Table2[[#This Row],[t]])*($E$5+($F$5*Table2[[#This Row],[t]]))</f>
        <v>0.92009653447396744</v>
      </c>
      <c r="G520" s="17">
        <f t="shared" si="23"/>
        <v>5.0899999999999359</v>
      </c>
      <c r="H520">
        <f t="shared" ca="1" si="21"/>
        <v>-0.1023114458092582</v>
      </c>
    </row>
    <row r="521" spans="1:8" x14ac:dyDescent="0.25">
      <c r="A521">
        <f t="shared" si="22"/>
        <v>5.0999999999999357</v>
      </c>
      <c r="B521">
        <f>$D$2*COS(($E$2*Table2[[#This Row],[t]])-$L$2)</f>
        <v>-1.0877806097810223</v>
      </c>
      <c r="C521">
        <f>($D$3*EXP($E$3*Table2[[#This Row],[t]]))*COS(($F$3*Table2[[#This Row],[t]])-$L$3)</f>
        <v>-0.10060706572171496</v>
      </c>
      <c r="D521" t="e">
        <f>($F$4*EXP($D$4*Table2[[#This Row],[t]]))+($G$4*EXP($E$4*Table2[[#This Row],[t]]))</f>
        <v>#NUM!</v>
      </c>
      <c r="E521">
        <f>EXP($D$5*Table2[[#This Row],[t]])*($E$5+($F$5*Table2[[#This Row],[t]]))</f>
        <v>0.91745957551356661</v>
      </c>
      <c r="G521" s="17">
        <f t="shared" si="23"/>
        <v>5.0999999999999357</v>
      </c>
      <c r="H521">
        <f t="shared" ca="1" si="21"/>
        <v>-0.10060706572171496</v>
      </c>
    </row>
    <row r="522" spans="1:8" x14ac:dyDescent="0.25">
      <c r="A522">
        <f t="shared" si="22"/>
        <v>5.1099999999999355</v>
      </c>
      <c r="B522">
        <f>$D$2*COS(($E$2*Table2[[#This Row],[t]])-$L$2)</f>
        <v>-1.0593494522666582</v>
      </c>
      <c r="C522">
        <f>($D$3*EXP($E$3*Table2[[#This Row],[t]]))*COS(($F$3*Table2[[#This Row],[t]])-$L$3)</f>
        <v>-9.8859584080706955E-2</v>
      </c>
      <c r="D522" t="e">
        <f>($F$4*EXP($D$4*Table2[[#This Row],[t]]))+($G$4*EXP($E$4*Table2[[#This Row],[t]]))</f>
        <v>#NUM!</v>
      </c>
      <c r="E522">
        <f>EXP($D$5*Table2[[#This Row],[t]])*($E$5+($F$5*Table2[[#This Row],[t]]))</f>
        <v>0.9148260325925025</v>
      </c>
      <c r="G522" s="17">
        <f t="shared" si="23"/>
        <v>5.1099999999999355</v>
      </c>
      <c r="H522">
        <f t="shared" ca="1" si="21"/>
        <v>-9.8859584080706955E-2</v>
      </c>
    </row>
    <row r="523" spans="1:8" x14ac:dyDescent="0.25">
      <c r="A523">
        <f t="shared" si="22"/>
        <v>5.1199999999999353</v>
      </c>
      <c r="B523">
        <f>$D$2*COS(($E$2*Table2[[#This Row],[t]])-$L$2)</f>
        <v>-1.0302827168607798</v>
      </c>
      <c r="C523">
        <f>($D$3*EXP($E$3*Table2[[#This Row],[t]]))*COS(($F$3*Table2[[#This Row],[t]])-$L$3)</f>
        <v>-9.707047296566583E-2</v>
      </c>
      <c r="D523" t="e">
        <f>($F$4*EXP($D$4*Table2[[#This Row],[t]]))+($G$4*EXP($E$4*Table2[[#This Row],[t]]))</f>
        <v>#NUM!</v>
      </c>
      <c r="E523">
        <f>EXP($D$5*Table2[[#This Row],[t]])*($E$5+($F$5*Table2[[#This Row],[t]]))</f>
        <v>0.91219593723095405</v>
      </c>
      <c r="G523" s="17">
        <f t="shared" si="23"/>
        <v>5.1199999999999353</v>
      </c>
      <c r="H523">
        <f t="shared" ref="H523:H586" ca="1" si="24">INDIRECT("Table2[@["&amp;Motion&amp;"]]")</f>
        <v>-9.707047296566583E-2</v>
      </c>
    </row>
    <row r="524" spans="1:8" x14ac:dyDescent="0.25">
      <c r="A524">
        <f t="shared" si="22"/>
        <v>5.1299999999999351</v>
      </c>
      <c r="B524">
        <f>$D$2*COS(($E$2*Table2[[#This Row],[t]])-$L$2)</f>
        <v>-1.0005978427326503</v>
      </c>
      <c r="C524">
        <f>($D$3*EXP($E$3*Table2[[#This Row],[t]]))*COS(($F$3*Table2[[#This Row],[t]])-$L$3)</f>
        <v>-9.524121466055642E-2</v>
      </c>
      <c r="D524" t="e">
        <f>($F$4*EXP($D$4*Table2[[#This Row],[t]]))+($G$4*EXP($E$4*Table2[[#This Row],[t]]))</f>
        <v>#NUM!</v>
      </c>
      <c r="E524">
        <f>EXP($D$5*Table2[[#This Row],[t]])*($E$5+($F$5*Table2[[#This Row],[t]]))</f>
        <v>0.90956932054970985</v>
      </c>
      <c r="G524" s="17">
        <f t="shared" si="23"/>
        <v>5.1299999999999351</v>
      </c>
      <c r="H524">
        <f t="shared" ca="1" si="24"/>
        <v>-9.524121466055642E-2</v>
      </c>
    </row>
    <row r="525" spans="1:8" x14ac:dyDescent="0.25">
      <c r="A525">
        <f t="shared" ref="A525:A588" si="25">A524+$B$9</f>
        <v>5.1399999999999348</v>
      </c>
      <c r="B525">
        <f>$D$2*COS(($E$2*Table2[[#This Row],[t]])-$L$2)</f>
        <v>-0.97031263991621397</v>
      </c>
      <c r="C525">
        <f>($D$3*EXP($E$3*Table2[[#This Row],[t]]))*COS(($F$3*Table2[[#This Row],[t]])-$L$3)</f>
        <v>-9.3373300667446632E-2</v>
      </c>
      <c r="D525" t="e">
        <f>($F$4*EXP($D$4*Table2[[#This Row],[t]]))+($G$4*EXP($E$4*Table2[[#This Row],[t]]))</f>
        <v>#NUM!</v>
      </c>
      <c r="E525">
        <f>EXP($D$5*Table2[[#This Row],[t]])*($E$5+($F$5*Table2[[#This Row],[t]]))</f>
        <v>0.90694621327336844</v>
      </c>
      <c r="G525" s="17">
        <f t="shared" ref="G525:G588" si="26">G524+$B$9</f>
        <v>5.1399999999999348</v>
      </c>
      <c r="H525">
        <f t="shared" ca="1" si="24"/>
        <v>-9.3373300667446632E-2</v>
      </c>
    </row>
    <row r="526" spans="1:8" x14ac:dyDescent="0.25">
      <c r="A526">
        <f t="shared" si="25"/>
        <v>5.1499999999999346</v>
      </c>
      <c r="B526">
        <f>$D$2*COS(($E$2*Table2[[#This Row],[t]])-$L$2)</f>
        <v>-0.93944527862462746</v>
      </c>
      <c r="C526">
        <f>($D$3*EXP($E$3*Table2[[#This Row],[t]]))*COS(($F$3*Table2[[#This Row],[t]])-$L$3)</f>
        <v>-9.1468230724387797E-2</v>
      </c>
      <c r="D526" t="e">
        <f>($F$4*EXP($D$4*Table2[[#This Row],[t]]))+($G$4*EXP($E$4*Table2[[#This Row],[t]]))</f>
        <v>#NUM!</v>
      </c>
      <c r="E526">
        <f>EXP($D$5*Table2[[#This Row],[t]])*($E$5+($F$5*Table2[[#This Row],[t]]))</f>
        <v>0.90432664573351484</v>
      </c>
      <c r="G526" s="17">
        <f t="shared" si="26"/>
        <v>5.1499999999999346</v>
      </c>
      <c r="H526">
        <f t="shared" ca="1" si="24"/>
        <v>-9.1468230724387797E-2</v>
      </c>
    </row>
    <row r="527" spans="1:8" x14ac:dyDescent="0.25">
      <c r="A527">
        <f t="shared" si="25"/>
        <v>5.1599999999999344</v>
      </c>
      <c r="B527">
        <f>$D$2*COS(($E$2*Table2[[#This Row],[t]])-$L$2)</f>
        <v>-0.90801427834865833</v>
      </c>
      <c r="C527">
        <f>($D$3*EXP($E$3*Table2[[#This Row],[t]]))*COS(($F$3*Table2[[#This Row],[t]])-$L$3)</f>
        <v>-8.9527511828152537E-2</v>
      </c>
      <c r="D527" t="e">
        <f>($F$4*EXP($D$4*Table2[[#This Row],[t]]))+($G$4*EXP($E$4*Table2[[#This Row],[t]]))</f>
        <v>#NUM!</v>
      </c>
      <c r="E527">
        <f>EXP($D$5*Table2[[#This Row],[t]])*($E$5+($F$5*Table2[[#This Row],[t]]))</f>
        <v>0.90171064787187827</v>
      </c>
      <c r="G527" s="17">
        <f t="shared" si="26"/>
        <v>5.1599999999999344</v>
      </c>
      <c r="H527">
        <f t="shared" ca="1" si="24"/>
        <v>-8.9527511828152537E-2</v>
      </c>
    </row>
    <row r="528" spans="1:8" x14ac:dyDescent="0.25">
      <c r="A528">
        <f t="shared" si="25"/>
        <v>5.1699999999999342</v>
      </c>
      <c r="B528">
        <f>$D$2*COS(($E$2*Table2[[#This Row],[t]])-$L$2)</f>
        <v>-0.87603849674556589</v>
      </c>
      <c r="C528">
        <f>($D$3*EXP($E$3*Table2[[#This Row],[t]]))*COS(($F$3*Table2[[#This Row],[t]])-$L$3)</f>
        <v>-8.7552657262360986E-2</v>
      </c>
      <c r="D528" t="e">
        <f>($F$4*EXP($D$4*Table2[[#This Row],[t]]))+($G$4*EXP($E$4*Table2[[#This Row],[t]]))</f>
        <v>#NUM!</v>
      </c>
      <c r="E528">
        <f>EXP($D$5*Table2[[#This Row],[t]])*($E$5+($F$5*Table2[[#This Row],[t]]))</f>
        <v>0.89909824924346582</v>
      </c>
      <c r="G528" s="17">
        <f t="shared" si="26"/>
        <v>5.1699999999999342</v>
      </c>
      <c r="H528">
        <f t="shared" ca="1" si="24"/>
        <v>-8.7552657262360986E-2</v>
      </c>
    </row>
    <row r="529" spans="1:8" x14ac:dyDescent="0.25">
      <c r="A529">
        <f t="shared" si="25"/>
        <v>5.179999999999934</v>
      </c>
      <c r="B529">
        <f>$D$2*COS(($E$2*Table2[[#This Row],[t]])-$L$2)</f>
        <v>-0.84353711832505573</v>
      </c>
      <c r="C529">
        <f>($D$3*EXP($E$3*Table2[[#This Row],[t]]))*COS(($F$3*Table2[[#This Row],[t]])-$L$3)</f>
        <v>-8.5545185631526494E-2</v>
      </c>
      <c r="D529" t="e">
        <f>($F$4*EXP($D$4*Table2[[#This Row],[t]]))+($G$4*EXP($E$4*Table2[[#This Row],[t]]))</f>
        <v>#NUM!</v>
      </c>
      <c r="E529">
        <f>EXP($D$5*Table2[[#This Row],[t]])*($E$5+($F$5*Table2[[#This Row],[t]]))</f>
        <v>0.89648947901967446</v>
      </c>
      <c r="G529" s="17">
        <f t="shared" si="26"/>
        <v>5.179999999999934</v>
      </c>
      <c r="H529">
        <f t="shared" ca="1" si="24"/>
        <v>-8.5545185631526494E-2</v>
      </c>
    </row>
    <row r="530" spans="1:8" x14ac:dyDescent="0.25">
      <c r="A530">
        <f t="shared" si="25"/>
        <v>5.1899999999999338</v>
      </c>
      <c r="B530">
        <f>$D$2*COS(($E$2*Table2[[#This Row],[t]])-$L$2)</f>
        <v>-0.81052964293915541</v>
      </c>
      <c r="C530">
        <f>($D$3*EXP($E$3*Table2[[#This Row],[t]]))*COS(($F$3*Table2[[#This Row],[t]])-$L$3)</f>
        <v>-8.3506619901534129E-2</v>
      </c>
      <c r="D530" t="e">
        <f>($F$4*EXP($D$4*Table2[[#This Row],[t]]))+($G$4*EXP($E$4*Table2[[#This Row],[t]]))</f>
        <v>#NUM!</v>
      </c>
      <c r="E530">
        <f>EXP($D$5*Table2[[#This Row],[t]])*($E$5+($F$5*Table2[[#This Row],[t]]))</f>
        <v>0.89388436599138332</v>
      </c>
      <c r="G530" s="17">
        <f t="shared" si="26"/>
        <v>5.1899999999999338</v>
      </c>
      <c r="H530">
        <f t="shared" ca="1" si="24"/>
        <v>-8.3506619901534129E-2</v>
      </c>
    </row>
    <row r="531" spans="1:8" x14ac:dyDescent="0.25">
      <c r="A531">
        <f t="shared" si="25"/>
        <v>5.1999999999999336</v>
      </c>
      <c r="B531">
        <f>$D$2*COS(($E$2*Table2[[#This Row],[t]])-$L$2)</f>
        <v>-0.77703587408289698</v>
      </c>
      <c r="C531">
        <f>($D$3*EXP($E$3*Table2[[#This Row],[t]]))*COS(($F$3*Table2[[#This Row],[t]])-$L$3)</f>
        <v>-8.1438486447064889E-2</v>
      </c>
      <c r="D531" t="e">
        <f>($F$4*EXP($D$4*Table2[[#This Row],[t]]))+($G$4*EXP($E$4*Table2[[#This Row],[t]]))</f>
        <v>#NUM!</v>
      </c>
      <c r="E531">
        <f>EXP($D$5*Table2[[#This Row],[t]])*($E$5+($F$5*Table2[[#This Row],[t]]))</f>
        <v>0.89128293857202379</v>
      </c>
      <c r="G531" s="17">
        <f t="shared" si="26"/>
        <v>5.1999999999999336</v>
      </c>
      <c r="H531">
        <f t="shared" ca="1" si="24"/>
        <v>-8.1438486447064889E-2</v>
      </c>
    </row>
    <row r="532" spans="1:8" x14ac:dyDescent="0.25">
      <c r="A532">
        <f t="shared" si="25"/>
        <v>5.2099999999999334</v>
      </c>
      <c r="B532">
        <f>$D$2*COS(($E$2*Table2[[#This Row],[t]])-$L$2)</f>
        <v>-0.74307590701279636</v>
      </c>
      <c r="C532">
        <f>($D$3*EXP($E$3*Table2[[#This Row],[t]]))*COS(($F$3*Table2[[#This Row],[t]])-$L$3)</f>
        <v>-7.9342314106461337E-2</v>
      </c>
      <c r="D532" t="e">
        <f>($F$4*EXP($D$4*Table2[[#This Row],[t]]))+($G$4*EXP($E$4*Table2[[#This Row],[t]]))</f>
        <v>#NUM!</v>
      </c>
      <c r="E532">
        <f>EXP($D$5*Table2[[#This Row],[t]])*($E$5+($F$5*Table2[[#This Row],[t]]))</f>
        <v>0.88868522480062773</v>
      </c>
      <c r="G532" s="17">
        <f t="shared" si="26"/>
        <v>5.2099999999999334</v>
      </c>
      <c r="H532">
        <f t="shared" ca="1" si="24"/>
        <v>-7.9342314106461337E-2</v>
      </c>
    </row>
    <row r="533" spans="1:8" x14ac:dyDescent="0.25">
      <c r="A533">
        <f t="shared" si="25"/>
        <v>5.2199999999999331</v>
      </c>
      <c r="B533">
        <f>$D$2*COS(($E$2*Table2[[#This Row],[t]])-$L$2)</f>
        <v>-0.70867011669032209</v>
      </c>
      <c r="C533">
        <f>($D$3*EXP($E$3*Table2[[#This Row],[t]]))*COS(($F$3*Table2[[#This Row],[t]])-$L$3)</f>
        <v>-7.7219633244528504E-2</v>
      </c>
      <c r="D533" t="e">
        <f>($F$4*EXP($D$4*Table2[[#This Row],[t]]))+($G$4*EXP($E$4*Table2[[#This Row],[t]]))</f>
        <v>#NUM!</v>
      </c>
      <c r="E533">
        <f>EXP($D$5*Table2[[#This Row],[t]])*($E$5+($F$5*Table2[[#This Row],[t]]))</f>
        <v>0.8860912523448552</v>
      </c>
      <c r="G533" s="17">
        <f t="shared" si="26"/>
        <v>5.2199999999999331</v>
      </c>
      <c r="H533">
        <f t="shared" ca="1" si="24"/>
        <v>-7.7219633244528504E-2</v>
      </c>
    </row>
    <row r="534" spans="1:8" x14ac:dyDescent="0.25">
      <c r="A534">
        <f t="shared" si="25"/>
        <v>5.2299999999999329</v>
      </c>
      <c r="B534">
        <f>$D$2*COS(($E$2*Table2[[#This Row],[t]])-$L$2)</f>
        <v>-0.67383914555751179</v>
      </c>
      <c r="C534">
        <f>($D$3*EXP($E$3*Table2[[#This Row],[t]]))*COS(($F$3*Table2[[#This Row],[t]])-$L$3)</f>
        <v>-7.5071974823747209E-2</v>
      </c>
      <c r="D534" t="e">
        <f>($F$4*EXP($D$4*Table2[[#This Row],[t]]))+($G$4*EXP($E$4*Table2[[#This Row],[t]]))</f>
        <v>#NUM!</v>
      </c>
      <c r="E534">
        <f>EXP($D$5*Table2[[#This Row],[t]])*($E$5+($F$5*Table2[[#This Row],[t]]))</f>
        <v>0.88350104850400279</v>
      </c>
      <c r="G534" s="17">
        <f t="shared" si="26"/>
        <v>5.2299999999999329</v>
      </c>
      <c r="H534">
        <f t="shared" ca="1" si="24"/>
        <v>-7.5071974823747209E-2</v>
      </c>
    </row>
    <row r="535" spans="1:8" x14ac:dyDescent="0.25">
      <c r="A535">
        <f t="shared" si="25"/>
        <v>5.2399999999999327</v>
      </c>
      <c r="B535">
        <f>$D$2*COS(($E$2*Table2[[#This Row],[t]])-$L$2)</f>
        <v>-0.63860389115213456</v>
      </c>
      <c r="C535">
        <f>($D$3*EXP($E$3*Table2[[#This Row],[t]]))*COS(($F$3*Table2[[#This Row],[t]])-$L$3)</f>
        <v>-7.2900869484373659E-2</v>
      </c>
      <c r="D535" t="e">
        <f>($F$4*EXP($D$4*Table2[[#This Row],[t]]))+($G$4*EXP($E$4*Table2[[#This Row],[t]]))</f>
        <v>#NUM!</v>
      </c>
      <c r="E535">
        <f>EXP($D$5*Table2[[#This Row],[t]])*($E$5+($F$5*Table2[[#This Row],[t]]))</f>
        <v>0.88091464021198806</v>
      </c>
      <c r="G535" s="17">
        <f t="shared" si="26"/>
        <v>5.2399999999999327</v>
      </c>
      <c r="H535">
        <f t="shared" ca="1" si="24"/>
        <v>-7.2900869484373659E-2</v>
      </c>
    </row>
    <row r="536" spans="1:8" x14ac:dyDescent="0.25">
      <c r="A536">
        <f t="shared" si="25"/>
        <v>5.2499999999999325</v>
      </c>
      <c r="B536">
        <f>$D$2*COS(($E$2*Table2[[#This Row],[t]])-$L$2)</f>
        <v>-0.60298549356980224</v>
      </c>
      <c r="C536">
        <f>($D$3*EXP($E$3*Table2[[#This Row],[t]]))*COS(($F$3*Table2[[#This Row],[t]])-$L$3)</f>
        <v>-7.0707846633883006E-2</v>
      </c>
      <c r="D536" t="e">
        <f>($F$4*EXP($D$4*Table2[[#This Row],[t]]))+($G$4*EXP($E$4*Table2[[#This Row],[t]]))</f>
        <v>#NUM!</v>
      </c>
      <c r="E536">
        <f>EXP($D$5*Table2[[#This Row],[t]])*($E$5+($F$5*Table2[[#This Row],[t]]))</f>
        <v>0.87833205404031645</v>
      </c>
      <c r="G536" s="17">
        <f t="shared" si="26"/>
        <v>5.2499999999999325</v>
      </c>
      <c r="H536">
        <f t="shared" ca="1" si="24"/>
        <v>-7.0707846633883006E-2</v>
      </c>
    </row>
    <row r="537" spans="1:8" x14ac:dyDescent="0.25">
      <c r="A537">
        <f t="shared" si="25"/>
        <v>5.2599999999999323</v>
      </c>
      <c r="B537">
        <f>$D$2*COS(($E$2*Table2[[#This Row],[t]])-$L$2)</f>
        <v>-0.56700532278052851</v>
      </c>
      <c r="C537">
        <f>($D$3*EXP($E$3*Table2[[#This Row],[t]]))*COS(($F$3*Table2[[#This Row],[t]])-$L$3)</f>
        <v>-6.8494433546210792E-2</v>
      </c>
      <c r="D537" t="e">
        <f>($F$4*EXP($D$4*Table2[[#This Row],[t]]))+($G$4*EXP($E$4*Table2[[#This Row],[t]]))</f>
        <v>#NUM!</v>
      </c>
      <c r="E537">
        <f>EXP($D$5*Table2[[#This Row],[t]])*($E$5+($F$5*Table2[[#This Row],[t]]))</f>
        <v>0.8757533162010257</v>
      </c>
      <c r="G537" s="17">
        <f t="shared" si="26"/>
        <v>5.2599999999999323</v>
      </c>
      <c r="H537">
        <f t="shared" ca="1" si="24"/>
        <v>-6.8494433546210792E-2</v>
      </c>
    </row>
    <row r="538" spans="1:8" x14ac:dyDescent="0.25">
      <c r="A538">
        <f t="shared" si="25"/>
        <v>5.2699999999999321</v>
      </c>
      <c r="B538">
        <f>$D$2*COS(($E$2*Table2[[#This Row],[t]])-$L$2)</f>
        <v>-0.53068496580740854</v>
      </c>
      <c r="C538">
        <f>($D$3*EXP($E$3*Table2[[#This Row],[t]]))*COS(($F$3*Table2[[#This Row],[t]])-$L$3)</f>
        <v>-6.626215447122874E-2</v>
      </c>
      <c r="D538" t="e">
        <f>($F$4*EXP($D$4*Table2[[#This Row],[t]]))+($G$4*EXP($E$4*Table2[[#This Row],[t]]))</f>
        <v>#NUM!</v>
      </c>
      <c r="E538">
        <f>EXP($D$5*Table2[[#This Row],[t]])*($E$5+($F$5*Table2[[#This Row],[t]]))</f>
        <v>0.87317845254961035</v>
      </c>
      <c r="G538" s="17">
        <f t="shared" si="26"/>
        <v>5.2699999999999321</v>
      </c>
      <c r="H538">
        <f t="shared" ca="1" si="24"/>
        <v>-6.626215447122874E-2</v>
      </c>
    </row>
    <row r="539" spans="1:8" x14ac:dyDescent="0.25">
      <c r="A539">
        <f t="shared" si="25"/>
        <v>5.2799999999999319</v>
      </c>
      <c r="B539">
        <f>$D$2*COS(($E$2*Table2[[#This Row],[t]])-$L$2)</f>
        <v>-0.49404621377503211</v>
      </c>
      <c r="C539">
        <f>($D$3*EXP($E$3*Table2[[#This Row],[t]]))*COS(($F$3*Table2[[#This Row],[t]])-$L$3)</f>
        <v>-6.4012529754889053E-2</v>
      </c>
      <c r="D539" t="e">
        <f>($F$4*EXP($D$4*Table2[[#This Row],[t]]))+($G$4*EXP($E$4*Table2[[#This Row],[t]]))</f>
        <v>#NUM!</v>
      </c>
      <c r="E539">
        <f>EXP($D$5*Table2[[#This Row],[t]])*($E$5+($F$5*Table2[[#This Row],[t]]))</f>
        <v>0.87060748858792747</v>
      </c>
      <c r="G539" s="17">
        <f t="shared" si="26"/>
        <v>5.2799999999999319</v>
      </c>
      <c r="H539">
        <f t="shared" ca="1" si="24"/>
        <v>-6.4012529754889053E-2</v>
      </c>
    </row>
    <row r="540" spans="1:8" x14ac:dyDescent="0.25">
      <c r="A540">
        <f t="shared" si="25"/>
        <v>5.2899999999999316</v>
      </c>
      <c r="B540">
        <f>$D$2*COS(($E$2*Table2[[#This Row],[t]])-$L$2)</f>
        <v>-0.45711104883548331</v>
      </c>
      <c r="C540">
        <f>($D$3*EXP($E$3*Table2[[#This Row],[t]]))*COS(($F$3*Table2[[#This Row],[t]])-$L$3)</f>
        <v>-6.1747074970451468E-2</v>
      </c>
      <c r="D540" t="e">
        <f>($F$4*EXP($D$4*Table2[[#This Row],[t]]))+($G$4*EXP($E$4*Table2[[#This Row],[t]]))</f>
        <v>#NUM!</v>
      </c>
      <c r="E540">
        <f>EXP($D$5*Table2[[#This Row],[t]])*($E$5+($F$5*Table2[[#This Row],[t]]))</f>
        <v>0.8680404494670797</v>
      </c>
      <c r="G540" s="17">
        <f t="shared" si="26"/>
        <v>5.2899999999999316</v>
      </c>
      <c r="H540">
        <f t="shared" ca="1" si="24"/>
        <v>-6.1747074970451468E-2</v>
      </c>
    </row>
    <row r="541" spans="1:8" x14ac:dyDescent="0.25">
      <c r="A541">
        <f t="shared" si="25"/>
        <v>5.2999999999999314</v>
      </c>
      <c r="B541">
        <f>$D$2*COS(($E$2*Table2[[#This Row],[t]])-$L$2)</f>
        <v>-0.41990163097969035</v>
      </c>
      <c r="C541">
        <f>($D$3*EXP($E$3*Table2[[#This Row],[t]]))*COS(($F$3*Table2[[#This Row],[t]])-$L$3)</f>
        <v>-5.9467300061206464E-2</v>
      </c>
      <c r="D541" t="e">
        <f>($F$4*EXP($D$4*Table2[[#This Row],[t]]))+($G$4*EXP($E$4*Table2[[#This Row],[t]]))</f>
        <v>#NUM!</v>
      </c>
      <c r="E541">
        <f>EXP($D$5*Table2[[#This Row],[t]])*($E$5+($F$5*Table2[[#This Row],[t]]))</f>
        <v>0.86547735999028008</v>
      </c>
      <c r="G541" s="17">
        <f t="shared" si="26"/>
        <v>5.2999999999999314</v>
      </c>
      <c r="H541">
        <f t="shared" ca="1" si="24"/>
        <v>-5.9467300061206464E-2</v>
      </c>
    </row>
    <row r="542" spans="1:8" x14ac:dyDescent="0.25">
      <c r="A542">
        <f t="shared" si="25"/>
        <v>5.3099999999999312</v>
      </c>
      <c r="B542">
        <f>$D$2*COS(($E$2*Table2[[#This Row],[t]])-$L$2)</f>
        <v>-0.38244028474210395</v>
      </c>
      <c r="C542">
        <f>($D$3*EXP($E$3*Table2[[#This Row],[t]]))*COS(($F$3*Table2[[#This Row],[t]])-$L$3)</f>
        <v>-5.7174708495087045E-2</v>
      </c>
      <c r="D542" t="e">
        <f>($F$4*EXP($D$4*Table2[[#This Row],[t]]))+($G$4*EXP($E$4*Table2[[#This Row],[t]]))</f>
        <v>#NUM!</v>
      </c>
      <c r="E542">
        <f>EXP($D$5*Table2[[#This Row],[t]])*($E$5+($F$5*Table2[[#This Row],[t]]))</f>
        <v>0.86291824461569688</v>
      </c>
      <c r="G542" s="17">
        <f t="shared" si="26"/>
        <v>5.3099999999999312</v>
      </c>
      <c r="H542">
        <f t="shared" ca="1" si="24"/>
        <v>-5.7174708495087045E-2</v>
      </c>
    </row>
    <row r="543" spans="1:8" x14ac:dyDescent="0.25">
      <c r="A543">
        <f t="shared" si="25"/>
        <v>5.319999999999931</v>
      </c>
      <c r="B543">
        <f>$D$2*COS(($E$2*Table2[[#This Row],[t]])-$L$2)</f>
        <v>-0.3447494858066541</v>
      </c>
      <c r="C543">
        <f>($D$3*EXP($E$3*Table2[[#This Row],[t]]))*COS(($F$3*Table2[[#This Row],[t]])-$L$3)</f>
        <v>-5.4870796431560377E-2</v>
      </c>
      <c r="D543" t="e">
        <f>($F$4*EXP($D$4*Table2[[#This Row],[t]]))+($G$4*EXP($E$4*Table2[[#This Row],[t]]))</f>
        <v>#NUM!</v>
      </c>
      <c r="E543">
        <f>EXP($D$5*Table2[[#This Row],[t]])*($E$5+($F$5*Table2[[#This Row],[t]]))</f>
        <v>0.86036312745927845</v>
      </c>
      <c r="G543" s="17">
        <f t="shared" si="26"/>
        <v>5.319999999999931</v>
      </c>
      <c r="H543">
        <f t="shared" ca="1" si="24"/>
        <v>-5.4870796431560377E-2</v>
      </c>
    </row>
    <row r="544" spans="1:8" x14ac:dyDescent="0.25">
      <c r="A544">
        <f t="shared" si="25"/>
        <v>5.3299999999999308</v>
      </c>
      <c r="B544">
        <f>$D$2*COS(($E$2*Table2[[#This Row],[t]])-$L$2)</f>
        <v>-0.30685184752199524</v>
      </c>
      <c r="C544">
        <f>($D$3*EXP($E$3*Table2[[#This Row],[t]]))*COS(($F$3*Table2[[#This Row],[t]])-$L$3)</f>
        <v>-5.2557051901169528E-2</v>
      </c>
      <c r="D544" t="e">
        <f>($F$4*EXP($D$4*Table2[[#This Row],[t]]))+($G$4*EXP($E$4*Table2[[#This Row],[t]]))</f>
        <v>#NUM!</v>
      </c>
      <c r="E544">
        <f>EXP($D$5*Table2[[#This Row],[t]])*($E$5+($F$5*Table2[[#This Row],[t]]))</f>
        <v>0.85781203229755831</v>
      </c>
      <c r="G544" s="17">
        <f t="shared" si="26"/>
        <v>5.3299999999999308</v>
      </c>
      <c r="H544">
        <f t="shared" ca="1" si="24"/>
        <v>-5.2557051901169528E-2</v>
      </c>
    </row>
    <row r="545" spans="1:8" x14ac:dyDescent="0.25">
      <c r="A545">
        <f t="shared" si="25"/>
        <v>5.3399999999999306</v>
      </c>
      <c r="B545">
        <f>$D$2*COS(($E$2*Table2[[#This Row],[t]])-$L$2)</f>
        <v>-0.26877010733419726</v>
      </c>
      <c r="C545">
        <f>($D$3*EXP($E$3*Table2[[#This Row],[t]]))*COS(($F$3*Table2[[#This Row],[t]])-$L$3)</f>
        <v>-5.0234953998094183E-2</v>
      </c>
      <c r="D545" t="e">
        <f>($F$4*EXP($D$4*Table2[[#This Row],[t]]))+($G$4*EXP($E$4*Table2[[#This Row],[t]]))</f>
        <v>#NUM!</v>
      </c>
      <c r="E545">
        <f>EXP($D$5*Table2[[#This Row],[t]])*($E$5+($F$5*Table2[[#This Row],[t]]))</f>
        <v>0.85526498257044059</v>
      </c>
      <c r="G545" s="17">
        <f t="shared" si="26"/>
        <v>5.3399999999999306</v>
      </c>
      <c r="H545">
        <f t="shared" ca="1" si="24"/>
        <v>-5.0234953998094183E-2</v>
      </c>
    </row>
    <row r="546" spans="1:8" x14ac:dyDescent="0.25">
      <c r="A546">
        <f t="shared" si="25"/>
        <v>5.3499999999999304</v>
      </c>
      <c r="B546">
        <f>$D$2*COS(($E$2*Table2[[#This Row],[t]])-$L$2)</f>
        <v>-0.23052711314493796</v>
      </c>
      <c r="C546">
        <f>($D$3*EXP($E$3*Table2[[#This Row],[t]]))*COS(($F$3*Table2[[#This Row],[t]])-$L$3)</f>
        <v>-4.79059720860779E-2</v>
      </c>
      <c r="D546" t="e">
        <f>($F$4*EXP($D$4*Table2[[#This Row],[t]]))+($G$4*EXP($E$4*Table2[[#This Row],[t]]))</f>
        <v>#NUM!</v>
      </c>
      <c r="E546">
        <f>EXP($D$5*Table2[[#This Row],[t]])*($E$5+($F$5*Table2[[#This Row],[t]]))</f>
        <v>0.85272200138396703</v>
      </c>
      <c r="G546" s="17">
        <f t="shared" si="26"/>
        <v>5.3499999999999304</v>
      </c>
      <c r="H546">
        <f t="shared" ca="1" si="24"/>
        <v>-4.79059720860779E-2</v>
      </c>
    </row>
    <row r="547" spans="1:8" x14ac:dyDescent="0.25">
      <c r="A547">
        <f t="shared" si="25"/>
        <v>5.3599999999999302</v>
      </c>
      <c r="B547">
        <f>$D$2*COS(($E$2*Table2[[#This Row],[t]])-$L$2)</f>
        <v>-0.19214580960346955</v>
      </c>
      <c r="C547">
        <f>($D$3*EXP($E$3*Table2[[#This Row],[t]]))*COS(($F$3*Table2[[#This Row],[t]])-$L$3)</f>
        <v>-4.5571565018067826E-2</v>
      </c>
      <c r="D547" t="e">
        <f>($F$4*EXP($D$4*Table2[[#This Row],[t]]))+($G$4*EXP($E$4*Table2[[#This Row],[t]]))</f>
        <v>#NUM!</v>
      </c>
      <c r="E547">
        <f>EXP($D$5*Table2[[#This Row],[t]])*($E$5+($F$5*Table2[[#This Row],[t]]))</f>
        <v>0.85018311151306381</v>
      </c>
      <c r="G547" s="17">
        <f t="shared" si="26"/>
        <v>5.3599999999999302</v>
      </c>
      <c r="H547">
        <f t="shared" ca="1" si="24"/>
        <v>-4.5571565018067826E-2</v>
      </c>
    </row>
    <row r="548" spans="1:8" x14ac:dyDescent="0.25">
      <c r="A548">
        <f t="shared" si="25"/>
        <v>5.3699999999999299</v>
      </c>
      <c r="B548">
        <f>$D$2*COS(($E$2*Table2[[#This Row],[t]])-$L$2)</f>
        <v>-0.1536492243404981</v>
      </c>
      <c r="C548">
        <f>($D$3*EXP($E$3*Table2[[#This Row],[t]]))*COS(($F$3*Table2[[#This Row],[t]])-$L$3)</f>
        <v>-4.3233180369891475E-2</v>
      </c>
      <c r="D548" t="e">
        <f>($F$4*EXP($D$4*Table2[[#This Row],[t]]))+($G$4*EXP($E$4*Table2[[#This Row],[t]]))</f>
        <v>#NUM!</v>
      </c>
      <c r="E548">
        <f>EXP($D$5*Table2[[#This Row],[t]])*($E$5+($F$5*Table2[[#This Row],[t]]))</f>
        <v>0.84764833540427043</v>
      </c>
      <c r="G548" s="17">
        <f t="shared" si="26"/>
        <v>5.3699999999999299</v>
      </c>
      <c r="H548">
        <f t="shared" ca="1" si="24"/>
        <v>-4.3233180369891475E-2</v>
      </c>
    </row>
    <row r="549" spans="1:8" x14ac:dyDescent="0.25">
      <c r="A549">
        <f t="shared" si="25"/>
        <v>5.3799999999999297</v>
      </c>
      <c r="B549">
        <f>$D$2*COS(($E$2*Table2[[#This Row],[t]])-$L$2)</f>
        <v>-0.11506045415230408</v>
      </c>
      <c r="C549">
        <f>($D$3*EXP($E$3*Table2[[#This Row],[t]]))*COS(($F$3*Table2[[#This Row],[t]])-$L$3)</f>
        <v>-4.08922536882931E-2</v>
      </c>
      <c r="D549" t="e">
        <f>($F$4*EXP($D$4*Table2[[#This Row],[t]]))+($G$4*EXP($E$4*Table2[[#This Row],[t]]))</f>
        <v>#NUM!</v>
      </c>
      <c r="E549">
        <f>EXP($D$5*Table2[[#This Row],[t]])*($E$5+($F$5*Table2[[#This Row],[t]]))</f>
        <v>0.84511769517844759</v>
      </c>
      <c r="G549" s="17">
        <f t="shared" si="26"/>
        <v>5.3799999999999297</v>
      </c>
      <c r="H549">
        <f t="shared" ca="1" si="24"/>
        <v>-4.08922536882931E-2</v>
      </c>
    </row>
    <row r="550" spans="1:8" x14ac:dyDescent="0.25">
      <c r="A550">
        <f t="shared" si="25"/>
        <v>5.3899999999999295</v>
      </c>
      <c r="B550">
        <f>$D$2*COS(($E$2*Table2[[#This Row],[t]])-$L$2)</f>
        <v>-7.6402651143366071E-2</v>
      </c>
      <c r="C550">
        <f>($D$3*EXP($E$3*Table2[[#This Row],[t]]))*COS(($F$3*Table2[[#This Row],[t]])-$L$3)</f>
        <v>-3.8550207753631029E-2</v>
      </c>
      <c r="D550" t="e">
        <f>($F$4*EXP($D$4*Table2[[#This Row],[t]]))+($G$4*EXP($E$4*Table2[[#This Row],[t]]))</f>
        <v>#NUM!</v>
      </c>
      <c r="E550">
        <f>EXP($D$5*Table2[[#This Row],[t]])*($E$5+($F$5*Table2[[#This Row],[t]]))</f>
        <v>0.84259121263346859</v>
      </c>
      <c r="G550" s="17">
        <f t="shared" si="26"/>
        <v>5.3899999999999295</v>
      </c>
      <c r="H550">
        <f t="shared" ca="1" si="24"/>
        <v>-3.8550207753631029E-2</v>
      </c>
    </row>
    <row r="551" spans="1:8" x14ac:dyDescent="0.25">
      <c r="A551">
        <f t="shared" si="25"/>
        <v>5.3999999999999293</v>
      </c>
      <c r="B551">
        <f>$D$2*COS(($E$2*Table2[[#This Row],[t]])-$L$2)</f>
        <v>-3.7699008835772922E-2</v>
      </c>
      <c r="C551">
        <f>($D$3*EXP($E$3*Table2[[#This Row],[t]]))*COS(($F$3*Table2[[#This Row],[t]])-$L$3)</f>
        <v>-3.6208451857534914E-2</v>
      </c>
      <c r="D551" t="e">
        <f>($F$4*EXP($D$4*Table2[[#This Row],[t]]))+($G$4*EXP($E$4*Table2[[#This Row],[t]]))</f>
        <v>#NUM!</v>
      </c>
      <c r="E551">
        <f>EXP($D$5*Table2[[#This Row],[t]])*($E$5+($F$5*Table2[[#This Row],[t]]))</f>
        <v>0.84006890924688982</v>
      </c>
      <c r="G551" s="17">
        <f t="shared" si="26"/>
        <v>5.3999999999999293</v>
      </c>
      <c r="H551">
        <f t="shared" ca="1" si="24"/>
        <v>-3.6208451857534914E-2</v>
      </c>
    </row>
    <row r="552" spans="1:8" x14ac:dyDescent="0.25">
      <c r="A552">
        <f t="shared" si="25"/>
        <v>5.4099999999999291</v>
      </c>
      <c r="B552">
        <f>$D$2*COS(($E$2*Table2[[#This Row],[t]])-$L$2)</f>
        <v>1.0272517461712249E-3</v>
      </c>
      <c r="C552">
        <f>($D$3*EXP($E$3*Table2[[#This Row],[t]]))*COS(($F$3*Table2[[#This Row],[t]])-$L$3)</f>
        <v>-3.386838109580053E-2</v>
      </c>
      <c r="D552" t="e">
        <f>($F$4*EXP($D$4*Table2[[#This Row],[t]]))+($G$4*EXP($E$4*Table2[[#This Row],[t]]))</f>
        <v>#NUM!</v>
      </c>
      <c r="E552">
        <f>EXP($D$5*Table2[[#This Row],[t]])*($E$5+($F$5*Table2[[#This Row],[t]]))</f>
        <v>0.83755080617860522</v>
      </c>
      <c r="G552" s="17">
        <f t="shared" si="26"/>
        <v>5.4099999999999291</v>
      </c>
      <c r="H552">
        <f t="shared" ca="1" si="24"/>
        <v>-3.386838109580053E-2</v>
      </c>
    </row>
    <row r="553" spans="1:8" x14ac:dyDescent="0.25">
      <c r="A553">
        <f t="shared" si="25"/>
        <v>5.4199999999999289</v>
      </c>
      <c r="B553">
        <f>$D$2*COS(($E$2*Table2[[#This Row],[t]])-$L$2)</f>
        <v>3.9752896007884612E-2</v>
      </c>
      <c r="C553">
        <f>($D$3*EXP($E$3*Table2[[#This Row],[t]]))*COS(($F$3*Table2[[#This Row],[t]])-$L$3)</f>
        <v>-3.1531375676797445E-2</v>
      </c>
      <c r="D553" t="e">
        <f>($F$4*EXP($D$4*Table2[[#This Row],[t]]))+($G$4*EXP($E$4*Table2[[#This Row],[t]]))</f>
        <v>#NUM!</v>
      </c>
      <c r="E553">
        <f>EXP($D$5*Table2[[#This Row],[t]])*($E$5+($F$5*Table2[[#This Row],[t]]))</f>
        <v>0.83503692427347942</v>
      </c>
      <c r="G553" s="17">
        <f t="shared" si="26"/>
        <v>5.4199999999999289</v>
      </c>
      <c r="H553">
        <f t="shared" ca="1" si="24"/>
        <v>-3.1531375676797445E-2</v>
      </c>
    </row>
    <row r="554" spans="1:8" x14ac:dyDescent="0.25">
      <c r="A554">
        <f t="shared" si="25"/>
        <v>5.4299999999999287</v>
      </c>
      <c r="B554">
        <f>$D$2*COS(($E$2*Table2[[#This Row],[t]])-$L$2)</f>
        <v>7.8454689724559101E-2</v>
      </c>
      <c r="C554">
        <f>($D$3*EXP($E$3*Table2[[#This Row],[t]]))*COS(($F$3*Table2[[#This Row],[t]])-$L$3)</f>
        <v>-2.9198800245643187E-2</v>
      </c>
      <c r="D554" t="e">
        <f>($F$4*EXP($D$4*Table2[[#This Row],[t]]))+($G$4*EXP($E$4*Table2[[#This Row],[t]]))</f>
        <v>#NUM!</v>
      </c>
      <c r="E554">
        <f>EXP($D$5*Table2[[#This Row],[t]])*($E$5+($F$5*Table2[[#This Row],[t]]))</f>
        <v>0.8325272840639637</v>
      </c>
      <c r="G554" s="17">
        <f t="shared" si="26"/>
        <v>5.4299999999999287</v>
      </c>
      <c r="H554">
        <f t="shared" ca="1" si="24"/>
        <v>-2.9198800245643187E-2</v>
      </c>
    </row>
    <row r="555" spans="1:8" x14ac:dyDescent="0.25">
      <c r="A555">
        <f t="shared" si="25"/>
        <v>5.4399999999999284</v>
      </c>
      <c r="B555">
        <f>$D$2*COS(($E$2*Table2[[#This Row],[t]])-$L$2)</f>
        <v>0.11710941298098966</v>
      </c>
      <c r="C555">
        <f>($D$3*EXP($E$3*Table2[[#This Row],[t]]))*COS(($F$3*Table2[[#This Row],[t]])-$L$3)</f>
        <v>-2.6872003224395407E-2</v>
      </c>
      <c r="D555" t="e">
        <f>($F$4*EXP($D$4*Table2[[#This Row],[t]]))+($G$4*EXP($E$4*Table2[[#This Row],[t]]))</f>
        <v>#NUM!</v>
      </c>
      <c r="E555">
        <f>EXP($D$5*Table2[[#This Row],[t]])*($E$5+($F$5*Table2[[#This Row],[t]]))</f>
        <v>0.83002190577269519</v>
      </c>
      <c r="G555" s="17">
        <f t="shared" si="26"/>
        <v>5.4399999999999284</v>
      </c>
      <c r="H555">
        <f t="shared" ca="1" si="24"/>
        <v>-2.6872003224395407E-2</v>
      </c>
    </row>
    <row r="556" spans="1:8" x14ac:dyDescent="0.25">
      <c r="A556">
        <f t="shared" si="25"/>
        <v>5.4499999999999282</v>
      </c>
      <c r="B556">
        <f>$D$2*COS(($E$2*Table2[[#This Row],[t]])-$L$2)</f>
        <v>0.15569387410284657</v>
      </c>
      <c r="C556">
        <f>($D$3*EXP($E$3*Table2[[#This Row],[t]]))*COS(($F$3*Table2[[#This Row],[t]])-$L$3)</f>
        <v>-2.4552316168491767E-2</v>
      </c>
      <c r="D556" t="e">
        <f>($F$4*EXP($D$4*Table2[[#This Row],[t]]))+($G$4*EXP($E$4*Table2[[#This Row],[t]]))</f>
        <v>#NUM!</v>
      </c>
      <c r="E556">
        <f>EXP($D$5*Table2[[#This Row],[t]])*($E$5+($F$5*Table2[[#This Row],[t]]))</f>
        <v>0.82752080931507521</v>
      </c>
      <c r="G556" s="17">
        <f t="shared" si="26"/>
        <v>5.4499999999999282</v>
      </c>
      <c r="H556">
        <f t="shared" ca="1" si="24"/>
        <v>-2.4552316168491767E-2</v>
      </c>
    </row>
    <row r="557" spans="1:8" x14ac:dyDescent="0.25">
      <c r="A557">
        <f t="shared" si="25"/>
        <v>5.459999999999928</v>
      </c>
      <c r="B557">
        <f>$D$2*COS(($E$2*Table2[[#This Row],[t]])-$L$2)</f>
        <v>0.19418492357096179</v>
      </c>
      <c r="C557">
        <f>($D$3*EXP($E$3*Table2[[#This Row],[t]]))*COS(($F$3*Table2[[#This Row],[t]])-$L$3)</f>
        <v>-2.224105313966394E-2</v>
      </c>
      <c r="D557" t="e">
        <f>($F$4*EXP($D$4*Table2[[#This Row],[t]]))+($G$4*EXP($E$4*Table2[[#This Row],[t]]))</f>
        <v>#NUM!</v>
      </c>
      <c r="E557">
        <f>EXP($D$5*Table2[[#This Row],[t]])*($E$5+($F$5*Table2[[#This Row],[t]]))</f>
        <v>0.82502401430183114</v>
      </c>
      <c r="G557" s="17">
        <f t="shared" si="26"/>
        <v>5.459999999999928</v>
      </c>
      <c r="H557">
        <f t="shared" ca="1" si="24"/>
        <v>-2.224105313966394E-2</v>
      </c>
    </row>
    <row r="558" spans="1:8" x14ac:dyDescent="0.25">
      <c r="A558">
        <f t="shared" si="25"/>
        <v>5.4699999999999278</v>
      </c>
      <c r="B558">
        <f>$D$2*COS(($E$2*Table2[[#This Row],[t]])-$L$2)</f>
        <v>0.23255946791036841</v>
      </c>
      <c r="C558">
        <f>($D$3*EXP($E$3*Table2[[#This Row],[t]]))*COS(($F$3*Table2[[#This Row],[t]])-$L$3)</f>
        <v>-1.9939510095534661E-2</v>
      </c>
      <c r="D558" t="e">
        <f>($F$4*EXP($D$4*Table2[[#This Row],[t]]))+($G$4*EXP($E$4*Table2[[#This Row],[t]]))</f>
        <v>#NUM!</v>
      </c>
      <c r="E558">
        <f>EXP($D$5*Table2[[#This Row],[t]])*($E$5+($F$5*Table2[[#This Row],[t]]))</f>
        <v>0.8225315400415607</v>
      </c>
      <c r="G558" s="17">
        <f t="shared" si="26"/>
        <v>5.4699999999999278</v>
      </c>
      <c r="H558">
        <f t="shared" ca="1" si="24"/>
        <v>-1.9939510095534661E-2</v>
      </c>
    </row>
    <row r="559" spans="1:8" x14ac:dyDescent="0.25">
      <c r="A559">
        <f t="shared" si="25"/>
        <v>5.4799999999999276</v>
      </c>
      <c r="B559">
        <f>$D$2*COS(($E$2*Table2[[#This Row],[t]])-$L$2)</f>
        <v>0.27079448354567054</v>
      </c>
      <c r="C559">
        <f>($D$3*EXP($E$3*Table2[[#This Row],[t]]))*COS(($F$3*Table2[[#This Row],[t]])-$L$3)</f>
        <v>-1.7648964296094544E-2</v>
      </c>
      <c r="D559" t="e">
        <f>($F$4*EXP($D$4*Table2[[#This Row],[t]]))+($G$4*EXP($E$4*Table2[[#This Row],[t]]))</f>
        <v>#NUM!</v>
      </c>
      <c r="E559">
        <f>EXP($D$5*Table2[[#This Row],[t]])*($E$5+($F$5*Table2[[#This Row],[t]]))</f>
        <v>0.82004340554325783</v>
      </c>
      <c r="G559" s="17">
        <f t="shared" si="26"/>
        <v>5.4799999999999276</v>
      </c>
      <c r="H559">
        <f t="shared" ca="1" si="24"/>
        <v>-1.7648964296094544E-2</v>
      </c>
    </row>
    <row r="560" spans="1:8" x14ac:dyDescent="0.25">
      <c r="A560">
        <f t="shared" si="25"/>
        <v>5.4899999999999274</v>
      </c>
      <c r="B560">
        <f>$D$2*COS(($E$2*Table2[[#This Row],[t]])-$L$2)</f>
        <v>0.30886703061451731</v>
      </c>
      <c r="C560">
        <f>($D$3*EXP($E$3*Table2[[#This Row],[t]]))*COS(($F$3*Table2[[#This Row],[t]])-$L$3)</f>
        <v>-1.5370673727249061E-2</v>
      </c>
      <c r="D560" t="e">
        <f>($F$4*EXP($D$4*Table2[[#This Row],[t]]))+($G$4*EXP($E$4*Table2[[#This Row],[t]]))</f>
        <v>#NUM!</v>
      </c>
      <c r="E560">
        <f>EXP($D$5*Table2[[#This Row],[t]])*($E$5+($F$5*Table2[[#This Row],[t]]))</f>
        <v>0.81755962951881989</v>
      </c>
      <c r="G560" s="17">
        <f t="shared" si="26"/>
        <v>5.4899999999999274</v>
      </c>
      <c r="H560">
        <f t="shared" ca="1" si="24"/>
        <v>-1.5370673727249061E-2</v>
      </c>
    </row>
    <row r="561" spans="1:8" x14ac:dyDescent="0.25">
      <c r="A561">
        <f t="shared" si="25"/>
        <v>5.4999999999999272</v>
      </c>
      <c r="B561">
        <f>$D$2*COS(($E$2*Table2[[#This Row],[t]])-$L$2)</f>
        <v>0.34675426673082377</v>
      </c>
      <c r="C561">
        <f>($D$3*EXP($E$3*Table2[[#This Row],[t]]))*COS(($F$3*Table2[[#This Row],[t]])-$L$3)</f>
        <v>-1.3105876541605062E-2</v>
      </c>
      <c r="D561" t="e">
        <f>($F$4*EXP($D$4*Table2[[#This Row],[t]]))+($G$4*EXP($E$4*Table2[[#This Row],[t]]))</f>
        <v>#NUM!</v>
      </c>
      <c r="E561">
        <f>EXP($D$5*Table2[[#This Row],[t]])*($E$5+($F$5*Table2[[#This Row],[t]]))</f>
        <v>0.81508023038553967</v>
      </c>
      <c r="G561" s="17">
        <f t="shared" si="26"/>
        <v>5.4999999999999272</v>
      </c>
      <c r="H561">
        <f t="shared" ca="1" si="24"/>
        <v>-1.3105876541605062E-2</v>
      </c>
    </row>
    <row r="562" spans="1:8" x14ac:dyDescent="0.25">
      <c r="A562">
        <f t="shared" si="25"/>
        <v>5.509999999999927</v>
      </c>
      <c r="B562">
        <f>$D$2*COS(($E$2*Table2[[#This Row],[t]])-$L$2)</f>
        <v>0.3844334606895089</v>
      </c>
      <c r="C562">
        <f>($D$3*EXP($E$3*Table2[[#This Row],[t]]))*COS(($F$3*Table2[[#This Row],[t]])-$L$3)</f>
        <v>-1.0855790516664162E-2</v>
      </c>
      <c r="D562" t="e">
        <f>($F$4*EXP($D$4*Table2[[#This Row],[t]]))+($G$4*EXP($E$4*Table2[[#This Row],[t]]))</f>
        <v>#NUM!</v>
      </c>
      <c r="E562">
        <f>EXP($D$5*Table2[[#This Row],[t]])*($E$5+($F$5*Table2[[#This Row],[t]]))</f>
        <v>0.81260522626857778</v>
      </c>
      <c r="G562" s="17">
        <f t="shared" si="26"/>
        <v>5.509999999999927</v>
      </c>
      <c r="H562">
        <f t="shared" ca="1" si="24"/>
        <v>-1.0855790516664162E-2</v>
      </c>
    </row>
    <row r="563" spans="1:8" x14ac:dyDescent="0.25">
      <c r="A563">
        <f t="shared" si="25"/>
        <v>5.5199999999999267</v>
      </c>
      <c r="B563">
        <f>$D$2*COS(($E$2*Table2[[#This Row],[t]])-$L$2)</f>
        <v>0.42188200610455617</v>
      </c>
      <c r="C563">
        <f>($D$3*EXP($E$3*Table2[[#This Row],[t]]))*COS(($F$3*Table2[[#This Row],[t]])-$L$3)</f>
        <v>-8.6216125305681752E-3</v>
      </c>
      <c r="D563" t="e">
        <f>($F$4*EXP($D$4*Table2[[#This Row],[t]]))+($G$4*EXP($E$4*Table2[[#This Row],[t]]))</f>
        <v>#NUM!</v>
      </c>
      <c r="E563">
        <f>EXP($D$5*Table2[[#This Row],[t]])*($E$5+($F$5*Table2[[#This Row],[t]]))</f>
        <v>0.8101346350034192</v>
      </c>
      <c r="G563" s="17">
        <f t="shared" si="26"/>
        <v>5.5199999999999267</v>
      </c>
      <c r="H563">
        <f t="shared" ca="1" si="24"/>
        <v>-8.6216125305681752E-3</v>
      </c>
    </row>
    <row r="564" spans="1:8" x14ac:dyDescent="0.25">
      <c r="A564">
        <f t="shared" si="25"/>
        <v>5.5299999999999265</v>
      </c>
      <c r="B564">
        <f>$D$2*COS(($E$2*Table2[[#This Row],[t]])-$L$2)</f>
        <v>0.4590774349721452</v>
      </c>
      <c r="C564">
        <f>($D$3*EXP($E$3*Table2[[#This Row],[t]]))*COS(($F$3*Table2[[#This Row],[t]])-$L$3)</f>
        <v>-6.4045180555400488E-3</v>
      </c>
      <c r="D564" t="e">
        <f>($F$4*EXP($D$4*Table2[[#This Row],[t]]))+($G$4*EXP($E$4*Table2[[#This Row],[t]]))</f>
        <v>#NUM!</v>
      </c>
      <c r="E564">
        <f>EXP($D$5*Table2[[#This Row],[t]])*($E$5+($F$5*Table2[[#This Row],[t]]))</f>
        <v>0.80766847413831155</v>
      </c>
      <c r="G564" s="17">
        <f t="shared" si="26"/>
        <v>5.5299999999999265</v>
      </c>
      <c r="H564">
        <f t="shared" ca="1" si="24"/>
        <v>-6.4045180555400488E-3</v>
      </c>
    </row>
    <row r="565" spans="1:8" x14ac:dyDescent="0.25">
      <c r="A565">
        <f t="shared" si="25"/>
        <v>5.5399999999999263</v>
      </c>
      <c r="B565">
        <f>$D$2*COS(($E$2*Table2[[#This Row],[t]])-$L$2)</f>
        <v>0.49599743115080119</v>
      </c>
      <c r="C565">
        <f>($D$3*EXP($E$3*Table2[[#This Row],[t]]))*COS(($F$3*Table2[[#This Row],[t]])-$L$3)</f>
        <v>-4.2056606691414627E-3</v>
      </c>
      <c r="D565" t="e">
        <f>($F$4*EXP($D$4*Table2[[#This Row],[t]]))+($G$4*EXP($E$4*Table2[[#This Row],[t]]))</f>
        <v>#NUM!</v>
      </c>
      <c r="E565">
        <f>EXP($D$5*Table2[[#This Row],[t]])*($E$5+($F$5*Table2[[#This Row],[t]]))</f>
        <v>0.80520676093668608</v>
      </c>
      <c r="G565" s="17">
        <f t="shared" si="26"/>
        <v>5.5399999999999263</v>
      </c>
      <c r="H565">
        <f t="shared" ca="1" si="24"/>
        <v>-4.2056606691414627E-3</v>
      </c>
    </row>
    <row r="566" spans="1:8" x14ac:dyDescent="0.25">
      <c r="A566">
        <f t="shared" si="25"/>
        <v>5.5499999999999261</v>
      </c>
      <c r="B566">
        <f>$D$2*COS(($E$2*Table2[[#This Row],[t]])-$L$2)</f>
        <v>0.5326198437503894</v>
      </c>
      <c r="C566">
        <f>($D$3*EXP($E$3*Table2[[#This Row],[t]]))*COS(($F$3*Table2[[#This Row],[t]])-$L$3)</f>
        <v>-2.0261715834667686E-3</v>
      </c>
      <c r="D566" t="e">
        <f>($F$4*EXP($D$4*Table2[[#This Row],[t]]))+($G$4*EXP($E$4*Table2[[#This Row],[t]]))</f>
        <v>#NUM!</v>
      </c>
      <c r="E566">
        <f>EXP($D$5*Table2[[#This Row],[t]])*($E$5+($F$5*Table2[[#This Row],[t]]))</f>
        <v>0.80274951237956349</v>
      </c>
      <c r="G566" s="17">
        <f t="shared" si="26"/>
        <v>5.5499999999999261</v>
      </c>
      <c r="H566">
        <f t="shared" ca="1" si="24"/>
        <v>-2.0261715834667686E-3</v>
      </c>
    </row>
    <row r="567" spans="1:8" x14ac:dyDescent="0.25">
      <c r="A567">
        <f t="shared" si="25"/>
        <v>5.5599999999999259</v>
      </c>
      <c r="B567">
        <f>$D$2*COS(($E$2*Table2[[#This Row],[t]])-$L$2)</f>
        <v>0.5689227004220031</v>
      </c>
      <c r="C567">
        <f>($D$3*EXP($E$3*Table2[[#This Row],[t]]))*COS(($F$3*Table2[[#This Row],[t]])-$L$3)</f>
        <v>1.3284080762931944E-4</v>
      </c>
      <c r="D567" t="e">
        <f>($F$4*EXP($D$4*Table2[[#This Row],[t]]))+($G$4*EXP($E$4*Table2[[#This Row],[t]]))</f>
        <v>#NUM!</v>
      </c>
      <c r="E567">
        <f>EXP($D$5*Table2[[#This Row],[t]])*($E$5+($F$5*Table2[[#This Row],[t]]))</f>
        <v>0.80029674516794025</v>
      </c>
      <c r="G567" s="17">
        <f t="shared" si="26"/>
        <v>5.5599999999999259</v>
      </c>
      <c r="H567">
        <f t="shared" ca="1" si="24"/>
        <v>1.3284080762931944E-4</v>
      </c>
    </row>
    <row r="568" spans="1:8" x14ac:dyDescent="0.25">
      <c r="A568">
        <f t="shared" si="25"/>
        <v>5.5699999999999257</v>
      </c>
      <c r="B568">
        <f>$D$2*COS(($E$2*Table2[[#This Row],[t]])-$L$2)</f>
        <v>0.6048842205407059</v>
      </c>
      <c r="C568">
        <f>($D$3*EXP($E$3*Table2[[#This Row],[t]]))*COS(($F$3*Table2[[#This Row],[t]])-$L$3)</f>
        <v>2.2702913631742674E-3</v>
      </c>
      <c r="D568" t="e">
        <f>($F$4*EXP($D$4*Table2[[#This Row],[t]]))+($G$4*EXP($E$4*Table2[[#This Row],[t]]))</f>
        <v>#NUM!</v>
      </c>
      <c r="E568">
        <f>EXP($D$5*Table2[[#This Row],[t]])*($E$5+($F$5*Table2[[#This Row],[t]]))</f>
        <v>0.79784847572516071</v>
      </c>
      <c r="G568" s="17">
        <f t="shared" si="26"/>
        <v>5.5699999999999257</v>
      </c>
      <c r="H568">
        <f t="shared" ca="1" si="24"/>
        <v>2.2702913631742674E-3</v>
      </c>
    </row>
    <row r="569" spans="1:8" x14ac:dyDescent="0.25">
      <c r="A569">
        <f t="shared" si="25"/>
        <v>5.5799999999999255</v>
      </c>
      <c r="B569">
        <f>$D$2*COS(($E$2*Table2[[#This Row],[t]])-$L$2)</f>
        <v>0.64048282827324532</v>
      </c>
      <c r="C569">
        <f>($D$3*EXP($E$3*Table2[[#This Row],[t]]))*COS(($F$3*Table2[[#This Row],[t]])-$L$3)</f>
        <v>4.3851186115165443E-3</v>
      </c>
      <c r="D569" t="e">
        <f>($F$4*EXP($D$4*Table2[[#This Row],[t]]))+($G$4*EXP($E$4*Table2[[#This Row],[t]]))</f>
        <v>#NUM!</v>
      </c>
      <c r="E569">
        <f>EXP($D$5*Table2[[#This Row],[t]])*($E$5+($F$5*Table2[[#This Row],[t]]))</f>
        <v>0.79540472019926989</v>
      </c>
      <c r="G569" s="17">
        <f t="shared" si="26"/>
        <v>5.5799999999999255</v>
      </c>
      <c r="H569">
        <f t="shared" ca="1" si="24"/>
        <v>4.3851186115165443E-3</v>
      </c>
    </row>
    <row r="570" spans="1:8" x14ac:dyDescent="0.25">
      <c r="A570">
        <f t="shared" si="25"/>
        <v>5.5899999999999253</v>
      </c>
      <c r="B570">
        <f>$D$2*COS(($E$2*Table2[[#This Row],[t]])-$L$2)</f>
        <v>0.67569716552292403</v>
      </c>
      <c r="C570">
        <f>($D$3*EXP($E$3*Table2[[#This Row],[t]]))*COS(($F$3*Table2[[#This Row],[t]])-$L$3)</f>
        <v>6.4762851484881593E-3</v>
      </c>
      <c r="D570" t="e">
        <f>($F$4*EXP($D$4*Table2[[#This Row],[t]]))+($G$4*EXP($E$4*Table2[[#This Row],[t]]))</f>
        <v>#NUM!</v>
      </c>
      <c r="E570">
        <f>EXP($D$5*Table2[[#This Row],[t]])*($E$5+($F$5*Table2[[#This Row],[t]]))</f>
        <v>0.79296549446535214</v>
      </c>
      <c r="G570" s="17">
        <f t="shared" si="26"/>
        <v>5.5899999999999253</v>
      </c>
      <c r="H570">
        <f t="shared" ca="1" si="24"/>
        <v>6.4762851484881593E-3</v>
      </c>
    </row>
    <row r="571" spans="1:8" x14ac:dyDescent="0.25">
      <c r="A571">
        <f t="shared" si="25"/>
        <v>5.599999999999925</v>
      </c>
      <c r="B571">
        <f>$D$2*COS(($E$2*Table2[[#This Row],[t]])-$L$2)</f>
        <v>0.71050610474379605</v>
      </c>
      <c r="C571">
        <f>($D$3*EXP($E$3*Table2[[#This Row],[t]]))*COS(($F$3*Table2[[#This Row],[t]])-$L$3)</f>
        <v>8.5427780172401234E-3</v>
      </c>
      <c r="D571" t="e">
        <f>($F$4*EXP($D$4*Table2[[#This Row],[t]]))+($G$4*EXP($E$4*Table2[[#This Row],[t]]))</f>
        <v>#NUM!</v>
      </c>
      <c r="E571">
        <f>EXP($D$5*Table2[[#This Row],[t]])*($E$5+($F$5*Table2[[#This Row],[t]]))</f>
        <v>0.79053081412785164</v>
      </c>
      <c r="G571" s="17">
        <f t="shared" si="26"/>
        <v>5.599999999999925</v>
      </c>
      <c r="H571">
        <f t="shared" ca="1" si="24"/>
        <v>8.5427780172401234E-3</v>
      </c>
    </row>
    <row r="572" spans="1:8" x14ac:dyDescent="0.25">
      <c r="A572">
        <f t="shared" si="25"/>
        <v>5.6099999999999248</v>
      </c>
      <c r="B572">
        <f>$D$2*COS(($E$2*Table2[[#This Row],[t]])-$L$2)</f>
        <v>0.74488876161657858</v>
      </c>
      <c r="C572">
        <f>($D$3*EXP($E$3*Table2[[#This Row],[t]]))*COS(($F$3*Table2[[#This Row],[t]])-$L$3)</f>
        <v>1.0583609069701424E-2</v>
      </c>
      <c r="D572" t="e">
        <f>($F$4*EXP($D$4*Table2[[#This Row],[t]]))+($G$4*EXP($E$4*Table2[[#This Row],[t]]))</f>
        <v>#NUM!</v>
      </c>
      <c r="E572">
        <f>EXP($D$5*Table2[[#This Row],[t]])*($E$5+($F$5*Table2[[#This Row],[t]]))</f>
        <v>0.7881006945228779</v>
      </c>
      <c r="G572" s="17">
        <f t="shared" si="26"/>
        <v>5.6099999999999248</v>
      </c>
      <c r="H572">
        <f t="shared" ca="1" si="24"/>
        <v>1.0583609069701424E-2</v>
      </c>
    </row>
    <row r="573" spans="1:8" x14ac:dyDescent="0.25">
      <c r="A573">
        <f t="shared" si="25"/>
        <v>5.6199999999999246</v>
      </c>
      <c r="B573">
        <f>$D$2*COS(($E$2*Table2[[#This Row],[t]])-$L$2)</f>
        <v>0.77882450757860966</v>
      </c>
      <c r="C573">
        <f>($D$3*EXP($E$3*Table2[[#This Row],[t]]))*COS(($F$3*Table2[[#This Row],[t]])-$L$3)</f>
        <v>1.2597815309633551E-2</v>
      </c>
      <c r="D573" t="e">
        <f>($F$4*EXP($D$4*Table2[[#This Row],[t]]))+($G$4*EXP($E$4*Table2[[#This Row],[t]]))</f>
        <v>#NUM!</v>
      </c>
      <c r="E573">
        <f>EXP($D$5*Table2[[#This Row],[t]])*($E$5+($F$5*Table2[[#This Row],[t]]))</f>
        <v>0.7856751507204931</v>
      </c>
      <c r="G573" s="17">
        <f t="shared" si="26"/>
        <v>5.6199999999999246</v>
      </c>
      <c r="H573">
        <f t="shared" ca="1" si="24"/>
        <v>1.2597815309633551E-2</v>
      </c>
    </row>
    <row r="574" spans="1:8" x14ac:dyDescent="0.25">
      <c r="A574">
        <f t="shared" si="25"/>
        <v>5.6299999999999244</v>
      </c>
      <c r="B574">
        <f>$D$2*COS(($E$2*Table2[[#This Row],[t]])-$L$2)</f>
        <v>0.81229298220035906</v>
      </c>
      <c r="C574">
        <f>($D$3*EXP($E$3*Table2[[#This Row],[t]]))*COS(($F$3*Table2[[#This Row],[t]])-$L$3)</f>
        <v>1.4584459217253976E-2</v>
      </c>
      <c r="D574" t="e">
        <f>($F$4*EXP($D$4*Table2[[#This Row],[t]]))+($G$4*EXP($E$4*Table2[[#This Row],[t]]))</f>
        <v>#NUM!</v>
      </c>
      <c r="E574">
        <f>EXP($D$5*Table2[[#This Row],[t]])*($E$5+($F$5*Table2[[#This Row],[t]]))</f>
        <v>0.783254197526985</v>
      </c>
      <c r="G574" s="17">
        <f t="shared" si="26"/>
        <v>5.6299999999999244</v>
      </c>
      <c r="H574">
        <f t="shared" ca="1" si="24"/>
        <v>1.4584459217253976E-2</v>
      </c>
    </row>
    <row r="575" spans="1:8" x14ac:dyDescent="0.25">
      <c r="A575">
        <f t="shared" si="25"/>
        <v>5.6399999999999242</v>
      </c>
      <c r="B575">
        <f>$D$2*COS(($E$2*Table2[[#This Row],[t]])-$L$2)</f>
        <v>0.84527410540109271</v>
      </c>
      <c r="C575">
        <f>($D$3*EXP($E$3*Table2[[#This Row],[t]]))*COS(($F$3*Table2[[#This Row],[t]])-$L$3)</f>
        <v>1.6542629055423069E-2</v>
      </c>
      <c r="D575" t="e">
        <f>($F$4*EXP($D$4*Table2[[#This Row],[t]]))+($G$4*EXP($E$4*Table2[[#This Row],[t]]))</f>
        <v>#NUM!</v>
      </c>
      <c r="E575">
        <f>EXP($D$5*Table2[[#This Row],[t]])*($E$5+($F$5*Table2[[#This Row],[t]]))</f>
        <v>0.78083784948712387</v>
      </c>
      <c r="G575" s="17">
        <f t="shared" si="26"/>
        <v>5.6399999999999242</v>
      </c>
      <c r="H575">
        <f t="shared" ca="1" si="24"/>
        <v>1.6542629055423069E-2</v>
      </c>
    </row>
    <row r="576" spans="1:8" x14ac:dyDescent="0.25">
      <c r="A576">
        <f t="shared" si="25"/>
        <v>5.649999999999924</v>
      </c>
      <c r="B576">
        <f>$D$2*COS(($E$2*Table2[[#This Row],[t]])-$L$2)</f>
        <v>0.87774808949629934</v>
      </c>
      <c r="C576">
        <f>($D$3*EXP($E$3*Table2[[#This Row],[t]]))*COS(($F$3*Table2[[#This Row],[t]])-$L$3)</f>
        <v>1.8471439157390249E-2</v>
      </c>
      <c r="D576" t="e">
        <f>($F$4*EXP($D$4*Table2[[#This Row],[t]]))+($G$4*EXP($E$4*Table2[[#This Row],[t]]))</f>
        <v>#NUM!</v>
      </c>
      <c r="E576">
        <f>EXP($D$5*Table2[[#This Row],[t]])*($E$5+($F$5*Table2[[#This Row],[t]]))</f>
        <v>0.77842612088640173</v>
      </c>
      <c r="G576" s="17">
        <f t="shared" si="26"/>
        <v>5.649999999999924</v>
      </c>
      <c r="H576">
        <f t="shared" ca="1" si="24"/>
        <v>1.8471439157390249E-2</v>
      </c>
    </row>
    <row r="577" spans="1:8" x14ac:dyDescent="0.25">
      <c r="A577">
        <f t="shared" si="25"/>
        <v>5.6599999999999238</v>
      </c>
      <c r="B577">
        <f>$D$2*COS(($E$2*Table2[[#This Row],[t]])-$L$2)</f>
        <v>0.90969545106972671</v>
      </c>
      <c r="C577">
        <f>($D$3*EXP($E$3*Table2[[#This Row],[t]]))*COS(($F$3*Table2[[#This Row],[t]])-$L$3)</f>
        <v>2.0370030196115965E-2</v>
      </c>
      <c r="D577" t="e">
        <f>($F$4*EXP($D$4*Table2[[#This Row],[t]]))+($G$4*EXP($E$4*Table2[[#This Row],[t]]))</f>
        <v>#NUM!</v>
      </c>
      <c r="E577">
        <f>EXP($D$5*Table2[[#This Row],[t]])*($E$5+($F$5*Table2[[#This Row],[t]]))</f>
        <v>0.77601902575325754</v>
      </c>
      <c r="G577" s="17">
        <f t="shared" si="26"/>
        <v>5.6599999999999238</v>
      </c>
      <c r="H577">
        <f t="shared" ca="1" si="24"/>
        <v>2.0370030196115965E-2</v>
      </c>
    </row>
    <row r="578" spans="1:8" x14ac:dyDescent="0.25">
      <c r="A578">
        <f t="shared" si="25"/>
        <v>5.6699999999999235</v>
      </c>
      <c r="B578">
        <f>$D$2*COS(($E$2*Table2[[#This Row],[t]])-$L$2)</f>
        <v>0.94109702266282758</v>
      </c>
      <c r="C578">
        <f>($D$3*EXP($E$3*Table2[[#This Row],[t]]))*COS(($F$3*Table2[[#This Row],[t]])-$L$3)</f>
        <v>2.2237569435187104E-2</v>
      </c>
      <c r="D578" t="e">
        <f>($F$4*EXP($D$4*Table2[[#This Row],[t]]))+($G$4*EXP($E$4*Table2[[#This Row],[t]]))</f>
        <v>#NUM!</v>
      </c>
      <c r="E578">
        <f>EXP($D$5*Table2[[#This Row],[t]])*($E$5+($F$5*Table2[[#This Row],[t]]))</f>
        <v>0.77361657786128568</v>
      </c>
      <c r="G578" s="17">
        <f t="shared" si="26"/>
        <v>5.6699999999999235</v>
      </c>
      <c r="H578">
        <f t="shared" ca="1" si="24"/>
        <v>2.2237569435187104E-2</v>
      </c>
    </row>
    <row r="579" spans="1:8" x14ac:dyDescent="0.25">
      <c r="A579">
        <f t="shared" si="25"/>
        <v>5.6799999999999233</v>
      </c>
      <c r="B579">
        <f>$D$2*COS(($E$2*Table2[[#This Row],[t]])-$L$2)</f>
        <v>0.97193396427467682</v>
      </c>
      <c r="C579">
        <f>($D$3*EXP($E$3*Table2[[#This Row],[t]]))*COS(($F$3*Table2[[#This Row],[t]])-$L$3)</f>
        <v>2.4073250961364166E-2</v>
      </c>
      <c r="D579" t="e">
        <f>($F$4*EXP($D$4*Table2[[#This Row],[t]]))+($G$4*EXP($E$4*Table2[[#This Row],[t]]))</f>
        <v>#NUM!</v>
      </c>
      <c r="E579">
        <f>EXP($D$5*Table2[[#This Row],[t]])*($E$5+($F$5*Table2[[#This Row],[t]]))</f>
        <v>0.77121879073142918</v>
      </c>
      <c r="G579" s="17">
        <f t="shared" si="26"/>
        <v>5.6799999999999233</v>
      </c>
      <c r="H579">
        <f t="shared" ca="1" si="24"/>
        <v>2.4073250961364166E-2</v>
      </c>
    </row>
    <row r="580" spans="1:8" x14ac:dyDescent="0.25">
      <c r="A580">
        <f t="shared" si="25"/>
        <v>5.6899999999999231</v>
      </c>
      <c r="B580">
        <f>$D$2*COS(($E$2*Table2[[#This Row],[t]])-$L$2)</f>
        <v>1.0021877746653993</v>
      </c>
      <c r="C580">
        <f>($D$3*EXP($E$3*Table2[[#This Row],[t]]))*COS(($F$3*Table2[[#This Row],[t]])-$L$3)</f>
        <v>2.5876295898799206E-2</v>
      </c>
      <c r="D580" t="e">
        <f>($F$4*EXP($D$4*Table2[[#This Row],[t]]))+($G$4*EXP($E$4*Table2[[#This Row],[t]]))</f>
        <v>#NUM!</v>
      </c>
      <c r="E580">
        <f>EXP($D$5*Table2[[#This Row],[t]])*($E$5+($F$5*Table2[[#This Row],[t]]))</f>
        <v>0.76882567763415743</v>
      </c>
      <c r="G580" s="17">
        <f t="shared" si="26"/>
        <v>5.6899999999999231</v>
      </c>
      <c r="H580">
        <f t="shared" ca="1" si="24"/>
        <v>2.5876295898799206E-2</v>
      </c>
    </row>
    <row r="581" spans="1:8" x14ac:dyDescent="0.25">
      <c r="A581">
        <f t="shared" si="25"/>
        <v>5.6999999999999229</v>
      </c>
      <c r="B581">
        <f>$D$2*COS(($E$2*Table2[[#This Row],[t]])-$L$2)</f>
        <v>1.0318403024563525</v>
      </c>
      <c r="C581">
        <f>($D$3*EXP($E$3*Table2[[#This Row],[t]]))*COS(($F$3*Table2[[#This Row],[t]])-$L$3)</f>
        <v>2.7645952604983867E-2</v>
      </c>
      <c r="D581" t="e">
        <f>($F$4*EXP($D$4*Table2[[#This Row],[t]]))+($G$4*EXP($E$4*Table2[[#This Row],[t]]))</f>
        <v>#NUM!</v>
      </c>
      <c r="E581">
        <f>EXP($D$5*Table2[[#This Row],[t]])*($E$5+($F$5*Table2[[#This Row],[t]]))</f>
        <v>0.76643725159162801</v>
      </c>
      <c r="G581" s="17">
        <f t="shared" si="26"/>
        <v>5.6999999999999229</v>
      </c>
      <c r="H581">
        <f t="shared" ca="1" si="24"/>
        <v>2.7645952604983867E-2</v>
      </c>
    </row>
    <row r="582" spans="1:8" x14ac:dyDescent="0.25">
      <c r="A582">
        <f t="shared" si="25"/>
        <v>5.7099999999999227</v>
      </c>
      <c r="B582">
        <f>$D$2*COS(($E$2*Table2[[#This Row],[t]])-$L$2)</f>
        <v>1.0608737570204239</v>
      </c>
      <c r="C582">
        <f>($D$3*EXP($E$3*Table2[[#This Row],[t]]))*COS(($F$3*Table2[[#This Row],[t]])-$L$3)</f>
        <v>2.9381496848487614E-2</v>
      </c>
      <c r="D582" t="e">
        <f>($F$4*EXP($D$4*Table2[[#This Row],[t]]))+($G$4*EXP($E$4*Table2[[#This Row],[t]]))</f>
        <v>#NUM!</v>
      </c>
      <c r="E582">
        <f>EXP($D$5*Table2[[#This Row],[t]])*($E$5+($F$5*Table2[[#This Row],[t]]))</f>
        <v>0.76405352537983373</v>
      </c>
      <c r="G582" s="17">
        <f t="shared" si="26"/>
        <v>5.7099999999999227</v>
      </c>
      <c r="H582">
        <f t="shared" ca="1" si="24"/>
        <v>2.9381496848487614E-2</v>
      </c>
    </row>
    <row r="583" spans="1:8" x14ac:dyDescent="0.25">
      <c r="A583">
        <f t="shared" si="25"/>
        <v>5.7199999999999225</v>
      </c>
      <c r="B583">
        <f>$D$2*COS(($E$2*Table2[[#This Row],[t]])-$L$2)</f>
        <v>1.089270719155857</v>
      </c>
      <c r="C583">
        <f>($D$3*EXP($E$3*Table2[[#This Row],[t]]))*COS(($F$3*Table2[[#This Row],[t]])-$L$3)</f>
        <v>3.1082231968565851E-2</v>
      </c>
      <c r="D583" t="e">
        <f>($F$4*EXP($D$4*Table2[[#This Row],[t]]))+($G$4*EXP($E$4*Table2[[#This Row],[t]]))</f>
        <v>#NUM!</v>
      </c>
      <c r="E583">
        <f>EXP($D$5*Table2[[#This Row],[t]])*($E$5+($F$5*Table2[[#This Row],[t]]))</f>
        <v>0.76167451153073418</v>
      </c>
      <c r="G583" s="17">
        <f t="shared" si="26"/>
        <v>5.7199999999999225</v>
      </c>
      <c r="H583">
        <f t="shared" ca="1" si="24"/>
        <v>3.1082231968565851E-2</v>
      </c>
    </row>
    <row r="584" spans="1:8" x14ac:dyDescent="0.25">
      <c r="A584">
        <f t="shared" si="25"/>
        <v>5.7299999999999223</v>
      </c>
      <c r="B584">
        <f>$D$2*COS(($E$2*Table2[[#This Row],[t]])-$L$2)</f>
        <v>1.1170141515372667</v>
      </c>
      <c r="C584">
        <f>($D$3*EXP($E$3*Table2[[#This Row],[t]]))*COS(($F$3*Table2[[#This Row],[t]])-$L$3)</f>
        <v>3.274748901671852E-2</v>
      </c>
      <c r="D584" t="e">
        <f>($F$4*EXP($D$4*Table2[[#This Row],[t]]))+($G$4*EXP($E$4*Table2[[#This Row],[t]]))</f>
        <v>#NUM!</v>
      </c>
      <c r="E584">
        <f>EXP($D$5*Table2[[#This Row],[t]])*($E$5+($F$5*Table2[[#This Row],[t]]))</f>
        <v>0.759300222334372</v>
      </c>
      <c r="G584" s="17">
        <f t="shared" si="26"/>
        <v>5.7299999999999223</v>
      </c>
      <c r="H584">
        <f t="shared" ca="1" si="24"/>
        <v>3.274748901671852E-2</v>
      </c>
    </row>
    <row r="585" spans="1:8" x14ac:dyDescent="0.25">
      <c r="A585">
        <f t="shared" si="25"/>
        <v>5.7399999999999221</v>
      </c>
      <c r="B585">
        <f>$D$2*COS(($E$2*Table2[[#This Row],[t]])-$L$2)</f>
        <v>1.1440874089375064</v>
      </c>
      <c r="C585">
        <f>($D$3*EXP($E$3*Table2[[#This Row],[t]]))*COS(($F$3*Table2[[#This Row],[t]])-$L$3)</f>
        <v>3.4376626880298716E-2</v>
      </c>
      <c r="D585" t="e">
        <f>($F$4*EXP($D$4*Table2[[#This Row],[t]]))+($G$4*EXP($E$4*Table2[[#This Row],[t]]))</f>
        <v>#NUM!</v>
      </c>
      <c r="E585">
        <f>EXP($D$5*Table2[[#This Row],[t]])*($E$5+($F$5*Table2[[#This Row],[t]]))</f>
        <v>0.75693066984097479</v>
      </c>
      <c r="G585" s="17">
        <f t="shared" si="26"/>
        <v>5.7399999999999221</v>
      </c>
      <c r="H585">
        <f t="shared" ca="1" si="24"/>
        <v>3.4376626880298716E-2</v>
      </c>
    </row>
    <row r="586" spans="1:8" x14ac:dyDescent="0.25">
      <c r="A586">
        <f t="shared" si="25"/>
        <v>5.7499999999999218</v>
      </c>
      <c r="B586">
        <f>$D$2*COS(($E$2*Table2[[#This Row],[t]])-$L$2)</f>
        <v>1.1704742482143198</v>
      </c>
      <c r="C586">
        <f>($D$3*EXP($E$3*Table2[[#This Row],[t]]))*COS(($F$3*Table2[[#This Row],[t]])-$L$3)</f>
        <v>3.5969032388271753E-2</v>
      </c>
      <c r="D586" t="e">
        <f>($F$4*EXP($D$4*Table2[[#This Row],[t]]))+($G$4*EXP($E$4*Table2[[#This Row],[t]]))</f>
        <v>#NUM!</v>
      </c>
      <c r="E586">
        <f>EXP($D$5*Table2[[#This Row],[t]])*($E$5+($F$5*Table2[[#This Row],[t]]))</f>
        <v>0.75456586586304042</v>
      </c>
      <c r="G586" s="17">
        <f t="shared" si="26"/>
        <v>5.7499999999999218</v>
      </c>
      <c r="H586">
        <f t="shared" ca="1" si="24"/>
        <v>3.5969032388271753E-2</v>
      </c>
    </row>
    <row r="587" spans="1:8" x14ac:dyDescent="0.25">
      <c r="A587">
        <f t="shared" si="25"/>
        <v>5.7599999999999216</v>
      </c>
      <c r="B587">
        <f>$D$2*COS(($E$2*Table2[[#This Row],[t]])-$L$2)</f>
        <v>1.1961588380557313</v>
      </c>
      <c r="C587">
        <f>($D$3*EXP($E$3*Table2[[#This Row],[t]]))*COS(($F$3*Table2[[#This Row],[t]])-$L$3)</f>
        <v>3.7524120399243452E-2</v>
      </c>
      <c r="D587" t="e">
        <f>($F$4*EXP($D$4*Table2[[#This Row],[t]]))+($G$4*EXP($E$4*Table2[[#This Row],[t]]))</f>
        <v>#NUM!</v>
      </c>
      <c r="E587">
        <f>EXP($D$5*Table2[[#This Row],[t]])*($E$5+($F$5*Table2[[#This Row],[t]]))</f>
        <v>0.75220582197741026</v>
      </c>
      <c r="G587" s="17">
        <f t="shared" si="26"/>
        <v>5.7599999999999216</v>
      </c>
      <c r="H587">
        <f t="shared" ref="H587:H650" ca="1" si="27">INDIRECT("Table2[@["&amp;Motion&amp;"]]")</f>
        <v>3.7524120399243452E-2</v>
      </c>
    </row>
    <row r="588" spans="1:8" x14ac:dyDescent="0.25">
      <c r="A588">
        <f t="shared" si="25"/>
        <v>5.7699999999999214</v>
      </c>
      <c r="B588">
        <f>$D$2*COS(($E$2*Table2[[#This Row],[t]])-$L$2)</f>
        <v>1.2211257684783552</v>
      </c>
      <c r="C588">
        <f>($D$3*EXP($E$3*Table2[[#This Row],[t]]))*COS(($F$3*Table2[[#This Row],[t]])-$L$3)</f>
        <v>3.904133387187729E-2</v>
      </c>
      <c r="D588" t="e">
        <f>($F$4*EXP($D$4*Table2[[#This Row],[t]]))+($G$4*EXP($E$4*Table2[[#This Row],[t]]))</f>
        <v>#NUM!</v>
      </c>
      <c r="E588">
        <f>EXP($D$5*Table2[[#This Row],[t]])*($E$5+($F$5*Table2[[#This Row],[t]]))</f>
        <v>0.74985054952732466</v>
      </c>
      <c r="G588" s="17">
        <f t="shared" si="26"/>
        <v>5.7699999999999214</v>
      </c>
      <c r="H588">
        <f t="shared" ca="1" si="27"/>
        <v>3.904133387187729E-2</v>
      </c>
    </row>
    <row r="589" spans="1:8" x14ac:dyDescent="0.25">
      <c r="A589">
        <f t="shared" ref="A589:A610" si="28">A588+$B$9</f>
        <v>5.7799999999999212</v>
      </c>
      <c r="B589">
        <f>$D$2*COS(($E$2*Table2[[#This Row],[t]])-$L$2)</f>
        <v>1.2453600600729342</v>
      </c>
      <c r="C589">
        <f>($D$3*EXP($E$3*Table2[[#This Row],[t]]))*COS(($F$3*Table2[[#This Row],[t]])-$L$3)</f>
        <v>4.0520143917837835E-2</v>
      </c>
      <c r="D589" t="e">
        <f>($F$4*EXP($D$4*Table2[[#This Row],[t]]))+($G$4*EXP($E$4*Table2[[#This Row],[t]]))</f>
        <v>#NUM!</v>
      </c>
      <c r="E589">
        <f>EXP($D$5*Table2[[#This Row],[t]])*($E$5+($F$5*Table2[[#This Row],[t]]))</f>
        <v>0.74750005962446586</v>
      </c>
      <c r="G589" s="17">
        <f t="shared" ref="G589:G610" si="29">G588+$B$9</f>
        <v>5.7799999999999212</v>
      </c>
      <c r="H589">
        <f t="shared" ca="1" si="27"/>
        <v>4.0520143917837835E-2</v>
      </c>
    </row>
    <row r="590" spans="1:8" x14ac:dyDescent="0.25">
      <c r="A590">
        <f t="shared" si="28"/>
        <v>5.789999999999921</v>
      </c>
      <c r="B590">
        <f>$D$2*COS(($E$2*Table2[[#This Row],[t]])-$L$2)</f>
        <v>1.2688471729915225</v>
      </c>
      <c r="C590">
        <f>($D$3*EXP($E$3*Table2[[#This Row],[t]]))*COS(($F$3*Table2[[#This Row],[t]])-$L$3)</f>
        <v>4.1960049837398428E-2</v>
      </c>
      <c r="D590" t="e">
        <f>($F$4*EXP($D$4*Table2[[#This Row],[t]]))+($G$4*EXP($E$4*Table2[[#This Row],[t]]))</f>
        <v>#NUM!</v>
      </c>
      <c r="E590">
        <f>EXP($D$5*Table2[[#This Row],[t]])*($E$5+($F$5*Table2[[#This Row],[t]]))</f>
        <v>0.74515436315098493</v>
      </c>
      <c r="G590" s="17">
        <f t="shared" si="29"/>
        <v>5.789999999999921</v>
      </c>
      <c r="H590">
        <f t="shared" ca="1" si="27"/>
        <v>4.1960049837398428E-2</v>
      </c>
    </row>
    <row r="591" spans="1:8" x14ac:dyDescent="0.25">
      <c r="A591">
        <f t="shared" si="28"/>
        <v>5.7999999999999208</v>
      </c>
      <c r="B591">
        <f>$D$2*COS(($E$2*Table2[[#This Row],[t]])-$L$2)</f>
        <v>1.2915730156709697</v>
      </c>
      <c r="C591">
        <f>($D$3*EXP($E$3*Table2[[#This Row],[t]]))*COS(($F$3*Table2[[#This Row],[t]])-$L$3)</f>
        <v>4.336057913786872E-2</v>
      </c>
      <c r="D591" t="e">
        <f>($F$4*EXP($D$4*Table2[[#This Row],[t]]))+($G$4*EXP($E$4*Table2[[#This Row],[t]]))</f>
        <v>#NUM!</v>
      </c>
      <c r="E591">
        <f>EXP($D$5*Table2[[#This Row],[t]])*($E$5+($F$5*Table2[[#This Row],[t]]))</f>
        <v>0.74281347076151605</v>
      </c>
      <c r="G591" s="17">
        <f t="shared" si="29"/>
        <v>5.7999999999999208</v>
      </c>
      <c r="H591">
        <f t="shared" ca="1" si="27"/>
        <v>4.336057913786872E-2</v>
      </c>
    </row>
    <row r="592" spans="1:8" x14ac:dyDescent="0.25">
      <c r="A592">
        <f t="shared" si="28"/>
        <v>5.8099999999999206</v>
      </c>
      <c r="B592">
        <f>$D$2*COS(($E$2*Table2[[#This Row],[t]])-$L$2)</f>
        <v>1.3135239532874314</v>
      </c>
      <c r="C592">
        <f>($D$3*EXP($E$3*Table2[[#This Row],[t]]))*COS(($F$3*Table2[[#This Row],[t]])-$L$3)</f>
        <v>4.4721287534997683E-2</v>
      </c>
      <c r="D592" t="e">
        <f>($F$4*EXP($D$4*Table2[[#This Row],[t]]))+($G$4*EXP($E$4*Table2[[#This Row],[t]]))</f>
        <v>#NUM!</v>
      </c>
      <c r="E592">
        <f>EXP($D$5*Table2[[#This Row],[t]])*($E$5+($F$5*Table2[[#This Row],[t]]))</f>
        <v>0.74047739288517456</v>
      </c>
      <c r="G592" s="17">
        <f t="shared" si="29"/>
        <v>5.8099999999999206</v>
      </c>
      <c r="H592">
        <f t="shared" ca="1" si="27"/>
        <v>4.4721287534997683E-2</v>
      </c>
    </row>
    <row r="593" spans="1:8" x14ac:dyDescent="0.25">
      <c r="A593">
        <f t="shared" si="28"/>
        <v>5.8199999999999203</v>
      </c>
      <c r="B593">
        <f>$D$2*COS(($E$2*Table2[[#This Row],[t]])-$L$2)</f>
        <v>1.3346868159368499</v>
      </c>
      <c r="C593">
        <f>($D$3*EXP($E$3*Table2[[#This Row],[t]]))*COS(($F$3*Table2[[#This Row],[t]])-$L$3)</f>
        <v>4.6041758937524761E-2</v>
      </c>
      <c r="D593" t="e">
        <f>($F$4*EXP($D$4*Table2[[#This Row],[t]]))+($G$4*EXP($E$4*Table2[[#This Row],[t]]))</f>
        <v>#NUM!</v>
      </c>
      <c r="E593">
        <f>EXP($D$5*Table2[[#This Row],[t]])*($E$5+($F$5*Table2[[#This Row],[t]]))</f>
        <v>0.73814613972754128</v>
      </c>
      <c r="G593" s="17">
        <f t="shared" si="29"/>
        <v>5.8199999999999203</v>
      </c>
      <c r="H593">
        <f t="shared" ca="1" si="27"/>
        <v>4.6041758937524761E-2</v>
      </c>
    </row>
    <row r="594" spans="1:8" x14ac:dyDescent="0.25">
      <c r="A594">
        <f t="shared" si="28"/>
        <v>5.8299999999999201</v>
      </c>
      <c r="B594">
        <f>$D$2*COS(($E$2*Table2[[#This Row],[t]])-$L$2)</f>
        <v>1.3550489065365112</v>
      </c>
      <c r="C594">
        <f>($D$3*EXP($E$3*Table2[[#This Row],[t]]))*COS(($F$3*Table2[[#This Row],[t]])-$L$3)</f>
        <v>4.7321605415052266E-2</v>
      </c>
      <c r="D594" t="e">
        <f>($F$4*EXP($D$4*Table2[[#This Row],[t]]))+($G$4*EXP($E$4*Table2[[#This Row],[t]]))</f>
        <v>#NUM!</v>
      </c>
      <c r="E594">
        <f>EXP($D$5*Table2[[#This Row],[t]])*($E$5+($F$5*Table2[[#This Row],[t]]))</f>
        <v>0.73581972127263329</v>
      </c>
      <c r="G594" s="17">
        <f t="shared" si="29"/>
        <v>5.8299999999999201</v>
      </c>
      <c r="H594">
        <f t="shared" ca="1" si="27"/>
        <v>4.7321605415052266E-2</v>
      </c>
    </row>
    <row r="595" spans="1:8" x14ac:dyDescent="0.25">
      <c r="A595">
        <f t="shared" si="28"/>
        <v>5.8399999999999199</v>
      </c>
      <c r="B595">
        <f>$D$2*COS(($E$2*Table2[[#This Row],[t]])-$L$2)</f>
        <v>1.3745980084429035</v>
      </c>
      <c r="C595">
        <f>($D$3*EXP($E$3*Table2[[#This Row],[t]]))*COS(($F$3*Table2[[#This Row],[t]])-$L$3)</f>
        <v>4.8560467149427688E-2</v>
      </c>
      <c r="D595" t="e">
        <f>($F$4*EXP($D$4*Table2[[#This Row],[t]]))+($G$4*EXP($E$4*Table2[[#This Row],[t]]))</f>
        <v>#NUM!</v>
      </c>
      <c r="E595">
        <f>EXP($D$5*Table2[[#This Row],[t]])*($E$5+($F$5*Table2[[#This Row],[t]]))</f>
        <v>0.7334981472848604</v>
      </c>
      <c r="G595" s="17">
        <f t="shared" si="29"/>
        <v>5.8399999999999199</v>
      </c>
      <c r="H595">
        <f t="shared" ca="1" si="27"/>
        <v>4.8560467149427688E-2</v>
      </c>
    </row>
    <row r="596" spans="1:8" x14ac:dyDescent="0.25">
      <c r="A596">
        <f t="shared" si="28"/>
        <v>5.8499999999999197</v>
      </c>
      <c r="B596">
        <f>$D$2*COS(($E$2*Table2[[#This Row],[t]])-$L$2)</f>
        <v>1.393322392781347</v>
      </c>
      <c r="C596">
        <f>($D$3*EXP($E$3*Table2[[#This Row],[t]]))*COS(($F$3*Table2[[#This Row],[t]])-$L$3)</f>
        <v>4.9758012369825654E-2</v>
      </c>
      <c r="D596" t="e">
        <f>($F$4*EXP($D$4*Table2[[#This Row],[t]]))+($G$4*EXP($E$4*Table2[[#This Row],[t]]))</f>
        <v>#NUM!</v>
      </c>
      <c r="E596">
        <f>EXP($D$5*Table2[[#This Row],[t]])*($E$5+($F$5*Table2[[#This Row],[t]]))</f>
        <v>0.73118142731096658</v>
      </c>
      <c r="G596" s="17">
        <f t="shared" si="29"/>
        <v>5.8499999999999197</v>
      </c>
      <c r="H596">
        <f t="shared" ca="1" si="27"/>
        <v>4.9758012369825654E-2</v>
      </c>
    </row>
    <row r="597" spans="1:8" x14ac:dyDescent="0.25">
      <c r="A597">
        <f t="shared" si="28"/>
        <v>5.8599999999999195</v>
      </c>
      <c r="B597">
        <f>$D$2*COS(($E$2*Table2[[#This Row],[t]])-$L$2)</f>
        <v>1.4112108254829561</v>
      </c>
      <c r="C597">
        <f>($D$3*EXP($E$3*Table2[[#This Row],[t]]))*COS(($F$3*Table2[[#This Row],[t]])-$L$3)</f>
        <v>5.0913937271733628E-2</v>
      </c>
      <c r="D597" t="e">
        <f>($F$4*EXP($D$4*Table2[[#This Row],[t]]))+($G$4*EXP($E$4*Table2[[#This Row],[t]]))</f>
        <v>#NUM!</v>
      </c>
      <c r="E597">
        <f>EXP($D$5*Table2[[#This Row],[t]])*($E$5+($F$5*Table2[[#This Row],[t]]))</f>
        <v>0.72886957068195901</v>
      </c>
      <c r="G597" s="17">
        <f t="shared" si="29"/>
        <v>5.8599999999999195</v>
      </c>
      <c r="H597">
        <f t="shared" ca="1" si="27"/>
        <v>5.0913937271733628E-2</v>
      </c>
    </row>
    <row r="598" spans="1:8" x14ac:dyDescent="0.25">
      <c r="A598">
        <f t="shared" si="28"/>
        <v>5.8699999999999193</v>
      </c>
      <c r="B598">
        <f>$D$2*COS(($E$2*Table2[[#This Row],[t]])-$L$2)</f>
        <v>1.4282525740247536</v>
      </c>
      <c r="C598">
        <f>($D$3*EXP($E$3*Table2[[#This Row],[t]]))*COS(($F$3*Table2[[#This Row],[t]])-$L$3)</f>
        <v>5.2027965920047436E-2</v>
      </c>
      <c r="D598" t="e">
        <f>($F$4*EXP($D$4*Table2[[#This Row],[t]]))+($G$4*EXP($E$4*Table2[[#This Row],[t]]))</f>
        <v>#NUM!</v>
      </c>
      <c r="E598">
        <f>EXP($D$5*Table2[[#This Row],[t]])*($E$5+($F$5*Table2[[#This Row],[t]]))</f>
        <v>0.72656258651502192</v>
      </c>
      <c r="G598" s="17">
        <f t="shared" si="29"/>
        <v>5.8699999999999193</v>
      </c>
      <c r="H598">
        <f t="shared" ca="1" si="27"/>
        <v>5.2027965920047436E-2</v>
      </c>
    </row>
    <row r="599" spans="1:8" x14ac:dyDescent="0.25">
      <c r="A599">
        <f t="shared" si="28"/>
        <v>5.8799999999999191</v>
      </c>
      <c r="B599">
        <f>$D$2*COS(($E$2*Table2[[#This Row],[t]])-$L$2)</f>
        <v>1.4444374138688578</v>
      </c>
      <c r="C599">
        <f>($D$3*EXP($E$3*Table2[[#This Row],[t]]))*COS(($F$3*Table2[[#This Row],[t]])-$L$3)</f>
        <v>5.3099850136493508E-2</v>
      </c>
      <c r="D599" t="e">
        <f>($F$4*EXP($D$4*Table2[[#This Row],[t]]))+($G$4*EXP($E$4*Table2[[#This Row],[t]]))</f>
        <v>#NUM!</v>
      </c>
      <c r="E599">
        <f>EXP($D$5*Table2[[#This Row],[t]])*($E$5+($F$5*Table2[[#This Row],[t]]))</f>
        <v>0.72426048371541862</v>
      </c>
      <c r="G599" s="17">
        <f t="shared" si="29"/>
        <v>5.8799999999999191</v>
      </c>
      <c r="H599">
        <f t="shared" ca="1" si="27"/>
        <v>5.3099850136493508E-2</v>
      </c>
    </row>
    <row r="600" spans="1:8" x14ac:dyDescent="0.25">
      <c r="A600">
        <f t="shared" si="28"/>
        <v>5.8899999999999189</v>
      </c>
      <c r="B600">
        <f>$D$2*COS(($E$2*Table2[[#This Row],[t]])-$L$2)</f>
        <v>1.4597556345968954</v>
      </c>
      <c r="C600">
        <f>($D$3*EXP($E$3*Table2[[#This Row],[t]]))*COS(($F$3*Table2[[#This Row],[t]])-$L$3)</f>
        <v>5.4129369371601919E-2</v>
      </c>
      <c r="D600" t="e">
        <f>($F$4*EXP($D$4*Table2[[#This Row],[t]]))+($G$4*EXP($E$4*Table2[[#This Row],[t]]))</f>
        <v>#NUM!</v>
      </c>
      <c r="E600">
        <f>EXP($D$5*Table2[[#This Row],[t]])*($E$5+($F$5*Table2[[#This Row],[t]]))</f>
        <v>0.72196327097837687</v>
      </c>
      <c r="G600" s="17">
        <f t="shared" si="29"/>
        <v>5.8899999999999189</v>
      </c>
      <c r="H600">
        <f t="shared" ca="1" si="27"/>
        <v>5.4129369371601919E-2</v>
      </c>
    </row>
    <row r="601" spans="1:8" x14ac:dyDescent="0.25">
      <c r="A601">
        <f t="shared" si="28"/>
        <v>5.8999999999999186</v>
      </c>
      <c r="B601">
        <f>$D$2*COS(($E$2*Table2[[#This Row],[t]])-$L$2)</f>
        <v>1.4741980457359689</v>
      </c>
      <c r="C601">
        <f>($D$3*EXP($E$3*Table2[[#This Row],[t]]))*COS(($F$3*Table2[[#This Row],[t]])-$L$3)</f>
        <v>5.5116330561458135E-2</v>
      </c>
      <c r="D601" t="e">
        <f>($F$4*EXP($D$4*Table2[[#This Row],[t]]))+($G$4*EXP($E$4*Table2[[#This Row],[t]]))</f>
        <v>#NUM!</v>
      </c>
      <c r="E601">
        <f>EXP($D$5*Table2[[#This Row],[t]])*($E$5+($F$5*Table2[[#This Row],[t]]))</f>
        <v>0.71967095679096416</v>
      </c>
      <c r="G601" s="17">
        <f t="shared" si="29"/>
        <v>5.8999999999999186</v>
      </c>
      <c r="H601">
        <f t="shared" ca="1" si="27"/>
        <v>5.5116330561458135E-2</v>
      </c>
    </row>
    <row r="602" spans="1:8" x14ac:dyDescent="0.25">
      <c r="A602">
        <f t="shared" si="28"/>
        <v>5.9099999999999184</v>
      </c>
      <c r="B602">
        <f>$D$2*COS(($E$2*Table2[[#This Row],[t]])-$L$2)</f>
        <v>1.4877559822726569</v>
      </c>
      <c r="C602">
        <f>($D$3*EXP($E$3*Table2[[#This Row],[t]]))*COS(($F$3*Table2[[#This Row],[t]])-$L$3)</f>
        <v>5.6060567969473216E-2</v>
      </c>
      <c r="D602" t="e">
        <f>($F$4*EXP($D$4*Table2[[#This Row],[t]]))+($G$4*EXP($E$4*Table2[[#This Row],[t]]))</f>
        <v>#NUM!</v>
      </c>
      <c r="E602">
        <f>EXP($D$5*Table2[[#This Row],[t]])*($E$5+($F$5*Table2[[#This Row],[t]]))</f>
        <v>0.71738354943394611</v>
      </c>
      <c r="G602" s="17">
        <f t="shared" si="29"/>
        <v>5.9099999999999184</v>
      </c>
      <c r="H602">
        <f t="shared" ca="1" si="27"/>
        <v>5.6060567969473216E-2</v>
      </c>
    </row>
    <row r="603" spans="1:8" x14ac:dyDescent="0.25">
      <c r="A603">
        <f t="shared" si="28"/>
        <v>5.9199999999999182</v>
      </c>
      <c r="B603">
        <f>$D$2*COS(($E$2*Table2[[#This Row],[t]])-$L$2)</f>
        <v>1.5004213098517689</v>
      </c>
      <c r="C603">
        <f>($D$3*EXP($E$3*Table2[[#This Row],[t]]))*COS(($F$3*Table2[[#This Row],[t]])-$L$3)</f>
        <v>5.6961943013413133E-2</v>
      </c>
      <c r="D603" t="e">
        <f>($F$4*EXP($D$4*Table2[[#This Row],[t]]))+($G$4*EXP($E$4*Table2[[#This Row],[t]]))</f>
        <v>#NUM!</v>
      </c>
      <c r="E603">
        <f>EXP($D$5*Table2[[#This Row],[t]])*($E$5+($F$5*Table2[[#This Row],[t]]))</f>
        <v>0.71510105698363502</v>
      </c>
      <c r="G603" s="17">
        <f t="shared" si="29"/>
        <v>5.9199999999999182</v>
      </c>
      <c r="H603">
        <f t="shared" ca="1" si="27"/>
        <v>5.6961943013413133E-2</v>
      </c>
    </row>
    <row r="604" spans="1:8" x14ac:dyDescent="0.25">
      <c r="A604">
        <f t="shared" si="28"/>
        <v>5.929999999999918</v>
      </c>
      <c r="B604">
        <f>$D$2*COS(($E$2*Table2[[#This Row],[t]])-$L$2)</f>
        <v>1.5121864296567082</v>
      </c>
      <c r="C604">
        <f>($D$3*EXP($E$3*Table2[[#This Row],[t]]))*COS(($F$3*Table2[[#This Row],[t]])-$L$3)</f>
        <v>5.7820344077939921E-2</v>
      </c>
      <c r="D604" t="e">
        <f>($F$4*EXP($D$4*Table2[[#This Row],[t]]))+($G$4*EXP($E$4*Table2[[#This Row],[t]]))</f>
        <v>#NUM!</v>
      </c>
      <c r="E604">
        <f>EXP($D$5*Table2[[#This Row],[t]])*($E$5+($F$5*Table2[[#This Row],[t]]))</f>
        <v>0.71282348731372236</v>
      </c>
      <c r="G604" s="17">
        <f t="shared" si="29"/>
        <v>5.929999999999918</v>
      </c>
      <c r="H604">
        <f t="shared" ca="1" si="27"/>
        <v>5.7820344077939921E-2</v>
      </c>
    </row>
    <row r="605" spans="1:8" x14ac:dyDescent="0.25">
      <c r="A605">
        <f t="shared" si="28"/>
        <v>5.9399999999999178</v>
      </c>
      <c r="B605">
        <f>$D$2*COS(($E$2*Table2[[#This Row],[t]])-$L$2)</f>
        <v>1.5230442829685393</v>
      </c>
      <c r="C605">
        <f>($D$3*EXP($E$3*Table2[[#This Row],[t]]))*COS(($F$3*Table2[[#This Row],[t]])-$L$3)</f>
        <v>5.8635686312918066E-2</v>
      </c>
      <c r="D605" t="e">
        <f>($F$4*EXP($D$4*Table2[[#This Row],[t]]))+($G$4*EXP($E$4*Table2[[#This Row],[t]]))</f>
        <v>#NUM!</v>
      </c>
      <c r="E605">
        <f>EXP($D$5*Table2[[#This Row],[t]])*($E$5+($F$5*Table2[[#This Row],[t]]))</f>
        <v>0.71055084809709856</v>
      </c>
      <c r="G605" s="17">
        <f t="shared" si="29"/>
        <v>5.9399999999999178</v>
      </c>
      <c r="H605">
        <f t="shared" ca="1" si="27"/>
        <v>5.8635686312918066E-2</v>
      </c>
    </row>
    <row r="606" spans="1:8" x14ac:dyDescent="0.25">
      <c r="A606">
        <f t="shared" si="28"/>
        <v>5.9499999999999176</v>
      </c>
      <c r="B606">
        <f>$D$2*COS(($E$2*Table2[[#This Row],[t]])-$L$2)</f>
        <v>1.5329883554010046</v>
      </c>
      <c r="C606">
        <f>($D$3*EXP($E$3*Table2[[#This Row],[t]]))*COS(($F$3*Table2[[#This Row],[t]])-$L$3)</f>
        <v>5.9407911417750772E-2</v>
      </c>
      <c r="D606" t="e">
        <f>($F$4*EXP($D$4*Table2[[#This Row],[t]]))+($G$4*EXP($E$4*Table2[[#This Row],[t]]))</f>
        <v>#NUM!</v>
      </c>
      <c r="E606">
        <f>EXP($D$5*Table2[[#This Row],[t]])*($E$5+($F$5*Table2[[#This Row],[t]]))</f>
        <v>0.70828314680766102</v>
      </c>
      <c r="G606" s="17">
        <f t="shared" si="29"/>
        <v>5.9499999999999176</v>
      </c>
      <c r="H606">
        <f t="shared" ca="1" si="27"/>
        <v>5.9407911417750772E-2</v>
      </c>
    </row>
    <row r="607" spans="1:8" x14ac:dyDescent="0.25">
      <c r="A607">
        <f t="shared" si="28"/>
        <v>5.9599999999999174</v>
      </c>
      <c r="B607">
        <f>$D$2*COS(($E$2*Table2[[#This Row],[t]])-$L$2)</f>
        <v>1.5420126808089594</v>
      </c>
      <c r="C607">
        <f>($D$3*EXP($E$3*Table2[[#This Row],[t]]))*COS(($F$3*Table2[[#This Row],[t]])-$L$3)</f>
        <v>6.0136987412011338E-2</v>
      </c>
      <c r="D607" t="e">
        <f>($F$4*EXP($D$4*Table2[[#This Row],[t]]))+($G$4*EXP($E$4*Table2[[#This Row],[t]]))</f>
        <v>#NUM!</v>
      </c>
      <c r="E607">
        <f>EXP($D$5*Table2[[#This Row],[t]])*($E$5+($F$5*Table2[[#This Row],[t]]))</f>
        <v>0.70602039072210776</v>
      </c>
      <c r="G607" s="17">
        <f t="shared" si="29"/>
        <v>5.9599999999999174</v>
      </c>
      <c r="H607">
        <f t="shared" ca="1" si="27"/>
        <v>6.0136987412011338E-2</v>
      </c>
    </row>
    <row r="608" spans="1:8" x14ac:dyDescent="0.25">
      <c r="A608">
        <f t="shared" si="28"/>
        <v>5.9699999999999172</v>
      </c>
      <c r="B608">
        <f>$D$2*COS(($E$2*Table2[[#This Row],[t]])-$L$2)</f>
        <v>1.5501118448678848</v>
      </c>
      <c r="C608">
        <f>($D$3*EXP($E$3*Table2[[#This Row],[t]]))*COS(($F$3*Table2[[#This Row],[t]])-$L$3)</f>
        <v>6.0822908392645349E-2</v>
      </c>
      <c r="D608" t="e">
        <f>($F$4*EXP($D$4*Table2[[#This Row],[t]]))+($G$4*EXP($E$4*Table2[[#This Row],[t]]))</f>
        <v>#NUM!</v>
      </c>
      <c r="E608">
        <f>EXP($D$5*Table2[[#This Row],[t]])*($E$5+($F$5*Table2[[#This Row],[t]]))</f>
        <v>0.70376258692171922</v>
      </c>
      <c r="G608" s="17">
        <f t="shared" si="29"/>
        <v>5.9699999999999172</v>
      </c>
      <c r="H608">
        <f t="shared" ca="1" si="27"/>
        <v>6.0822908392645349E-2</v>
      </c>
    </row>
    <row r="609" spans="1:8" x14ac:dyDescent="0.25">
      <c r="A609">
        <f t="shared" si="28"/>
        <v>5.9799999999999169</v>
      </c>
      <c r="B609">
        <f>$D$2*COS(($E$2*Table2[[#This Row],[t]])-$L$2)</f>
        <v>1.5572809883223142</v>
      </c>
      <c r="C609">
        <f>($D$3*EXP($E$3*Table2[[#This Row],[t]]))*COS(($F$3*Table2[[#This Row],[t]])-$L$3)</f>
        <v>6.14656942780199E-2</v>
      </c>
      <c r="D609" t="e">
        <f>($F$4*EXP($D$4*Table2[[#This Row],[t]]))+($G$4*EXP($E$4*Table2[[#This Row],[t]]))</f>
        <v>#NUM!</v>
      </c>
      <c r="E609">
        <f>EXP($D$5*Table2[[#This Row],[t]])*($E$5+($F$5*Table2[[#This Row],[t]]))</f>
        <v>0.70150974229412533</v>
      </c>
      <c r="G609" s="17">
        <f t="shared" si="29"/>
        <v>5.9799999999999169</v>
      </c>
      <c r="H609">
        <f t="shared" ca="1" si="27"/>
        <v>6.14656942780199E-2</v>
      </c>
    </row>
    <row r="610" spans="1:8" x14ac:dyDescent="0.25">
      <c r="A610">
        <f t="shared" si="28"/>
        <v>5.9899999999999167</v>
      </c>
      <c r="B610">
        <f>$D$2*COS(($E$2*Table2[[#This Row],[t]])-$L$2)</f>
        <v>1.5635158099012456</v>
      </c>
      <c r="C610">
        <f>($D$3*EXP($E$3*Table2[[#This Row],[t]]))*COS(($F$3*Table2[[#This Row],[t]])-$L$3)</f>
        <v>6.2065390539105897E-2</v>
      </c>
      <c r="D610" t="e">
        <f>($F$4*EXP($D$4*Table2[[#This Row],[t]]))+($G$4*EXP($E$4*Table2[[#This Row],[t]]))</f>
        <v>#NUM!</v>
      </c>
      <c r="E610">
        <f>EXP($D$5*Table2[[#This Row],[t]])*($E$5+($F$5*Table2[[#This Row],[t]]))</f>
        <v>0.69926186353506203</v>
      </c>
      <c r="G610" s="17">
        <f t="shared" si="29"/>
        <v>5.9899999999999167</v>
      </c>
      <c r="H610">
        <f t="shared" ca="1" si="27"/>
        <v>6.2065390539105897E-2</v>
      </c>
    </row>
    <row r="611" spans="1:8" x14ac:dyDescent="0.25">
      <c r="A611">
        <f>A610+$B$9</f>
        <v>5.9999999999999165</v>
      </c>
      <c r="B611">
        <f>$D$2*COS(($E$2*Table2[[#This Row],[t]])-$L$2)</f>
        <v>1.5688125688987731</v>
      </c>
      <c r="C611">
        <f>($D$3*EXP($E$3*Table2[[#This Row],[t]]))*COS(($F$3*Table2[[#This Row],[t]])-$L$3)</f>
        <v>6.2622067918079533E-2</v>
      </c>
      <c r="D611" t="e">
        <f>($F$4*EXP($D$4*Table2[[#This Row],[t]]))+($G$4*EXP($E$4*Table2[[#This Row],[t]]))</f>
        <v>#NUM!</v>
      </c>
      <c r="E611">
        <f>EXP($D$5*Table2[[#This Row],[t]])*($E$5+($F$5*Table2[[#This Row],[t]]))</f>
        <v>0.69701895715011386</v>
      </c>
      <c r="G611" s="17">
        <f>G610+$B$9</f>
        <v>5.9999999999999165</v>
      </c>
      <c r="H611">
        <f t="shared" ca="1" si="27"/>
        <v>6.2622067918079533E-2</v>
      </c>
    </row>
    <row r="612" spans="1:8" x14ac:dyDescent="0.25">
      <c r="A612">
        <f t="shared" ref="A612:A675" si="30">A611+$B$9</f>
        <v>6.0099999999999163</v>
      </c>
      <c r="B612">
        <f>$D$2*COS(($E$2*Table2[[#This Row],[t]])-$L$2)</f>
        <v>1.5731680874183966</v>
      </c>
      <c r="C612">
        <f>($D$3*EXP($E$3*Table2[[#This Row],[t]]))*COS(($F$3*Table2[[#This Row],[t]])-$L$3)</f>
        <v>6.3135822134638475E-2</v>
      </c>
      <c r="D612" t="e">
        <f>($F$4*EXP($D$4*Table2[[#This Row],[t]]))+($G$4*EXP($E$4*Table2[[#This Row],[t]]))</f>
        <v>#NUM!</v>
      </c>
      <c r="E612">
        <f>EXP($D$5*Table2[[#This Row],[t]])*($E$5+($F$5*Table2[[#This Row],[t]]))</f>
        <v>0.69478102945644404</v>
      </c>
      <c r="G612" s="17">
        <f t="shared" ref="G612:G675" si="31">G611+$B$9</f>
        <v>6.0099999999999163</v>
      </c>
      <c r="H612">
        <f t="shared" ca="1" si="27"/>
        <v>6.3135822134638475E-2</v>
      </c>
    </row>
    <row r="613" spans="1:8" x14ac:dyDescent="0.25">
      <c r="A613">
        <f t="shared" si="30"/>
        <v>6.0199999999999161</v>
      </c>
      <c r="B613">
        <f>$D$2*COS(($E$2*Table2[[#This Row],[t]])-$L$2)</f>
        <v>1.5765797522796681</v>
      </c>
      <c r="C613">
        <f>($D$3*EXP($E$3*Table2[[#This Row],[t]]))*COS(($F$3*Table2[[#This Row],[t]])-$L$3)</f>
        <v>6.360677358032811E-2</v>
      </c>
      <c r="D613" t="e">
        <f>($F$4*EXP($D$4*Table2[[#This Row],[t]]))+($G$4*EXP($E$4*Table2[[#This Row],[t]]))</f>
        <v>#NUM!</v>
      </c>
      <c r="E613">
        <f>EXP($D$5*Table2[[#This Row],[t]])*($E$5+($F$5*Table2[[#This Row],[t]]))</f>
        <v>0.69254808658451217</v>
      </c>
      <c r="G613" s="17">
        <f t="shared" si="31"/>
        <v>6.0199999999999161</v>
      </c>
      <c r="H613">
        <f t="shared" ca="1" si="27"/>
        <v>6.360677358032811E-2</v>
      </c>
    </row>
    <row r="614" spans="1:8" x14ac:dyDescent="0.25">
      <c r="A614">
        <f t="shared" si="30"/>
        <v>6.0299999999999159</v>
      </c>
      <c r="B614">
        <f>$D$2*COS(($E$2*Table2[[#This Row],[t]])-$L$2)</f>
        <v>1.5790455165860182</v>
      </c>
      <c r="C614">
        <f>($D$3*EXP($E$3*Table2[[#This Row],[t]]))*COS(($F$3*Table2[[#This Row],[t]])-$L$3)</f>
        <v>6.4035067001181709E-2</v>
      </c>
      <c r="D614" t="e">
        <f>($F$4*EXP($D$4*Table2[[#This Row],[t]]))+($G$4*EXP($E$4*Table2[[#This Row],[t]]))</f>
        <v>#NUM!</v>
      </c>
      <c r="E614">
        <f>EXP($D$5*Table2[[#This Row],[t]])*($E$5+($F$5*Table2[[#This Row],[t]]))</f>
        <v>0.69032013447977925</v>
      </c>
      <c r="G614" s="17">
        <f t="shared" si="31"/>
        <v>6.0299999999999159</v>
      </c>
      <c r="H614">
        <f t="shared" ca="1" si="27"/>
        <v>6.4035067001181709E-2</v>
      </c>
    </row>
    <row r="615" spans="1:8" x14ac:dyDescent="0.25">
      <c r="A615">
        <f t="shared" si="30"/>
        <v>6.0399999999999157</v>
      </c>
      <c r="B615">
        <f>$D$2*COS(($E$2*Table2[[#This Row],[t]])-$L$2)</f>
        <v>1.5805639009528349</v>
      </c>
      <c r="C615">
        <f>($D$3*EXP($E$3*Table2[[#This Row],[t]]))*COS(($F$3*Table2[[#This Row],[t]])-$L$3)</f>
        <v>6.4420871168978197E-2</v>
      </c>
      <c r="D615" t="e">
        <f>($F$4*EXP($D$4*Table2[[#This Row],[t]]))+($G$4*EXP($E$4*Table2[[#This Row],[t]]))</f>
        <v>#NUM!</v>
      </c>
      <c r="E615">
        <f>EXP($D$5*Table2[[#This Row],[t]])*($E$5+($F$5*Table2[[#This Row],[t]]))</f>
        <v>0.68809717890440136</v>
      </c>
      <c r="G615" s="17">
        <f t="shared" si="31"/>
        <v>6.0399999999999157</v>
      </c>
      <c r="H615">
        <f t="shared" ca="1" si="27"/>
        <v>6.4420871168978197E-2</v>
      </c>
    </row>
    <row r="616" spans="1:8" x14ac:dyDescent="0.25">
      <c r="A616">
        <f t="shared" si="30"/>
        <v>6.0499999999999154</v>
      </c>
      <c r="B616">
        <f>$D$2*COS(($E$2*Table2[[#This Row],[t]])-$L$2)</f>
        <v>1.5811339943950489</v>
      </c>
      <c r="C616">
        <f>($D$3*EXP($E$3*Table2[[#This Row],[t]]))*COS(($F$3*Table2[[#This Row],[t]])-$L$3)</f>
        <v>6.4764378541429093E-2</v>
      </c>
      <c r="D616" t="e">
        <f>($F$4*EXP($D$4*Table2[[#This Row],[t]]))+($G$4*EXP($E$4*Table2[[#This Row],[t]]))</f>
        <v>#NUM!</v>
      </c>
      <c r="E616">
        <f>EXP($D$5*Table2[[#This Row],[t]])*($E$5+($F$5*Table2[[#This Row],[t]]))</f>
        <v>0.68587922543890956</v>
      </c>
      <c r="G616" s="17">
        <f t="shared" si="31"/>
        <v>6.0499999999999154</v>
      </c>
      <c r="H616">
        <f t="shared" ca="1" si="27"/>
        <v>6.4764378541429093E-2</v>
      </c>
    </row>
    <row r="617" spans="1:8" x14ac:dyDescent="0.25">
      <c r="A617">
        <f t="shared" si="30"/>
        <v>6.0599999999999152</v>
      </c>
      <c r="B617">
        <f>$D$2*COS(($E$2*Table2[[#This Row],[t]])-$L$2)</f>
        <v>1.5807554548736968</v>
      </c>
      <c r="C617">
        <f>($D$3*EXP($E$3*Table2[[#This Row],[t]]))*COS(($F$3*Table2[[#This Row],[t]])-$L$3)</f>
        <v>6.5065804911605643E-2</v>
      </c>
      <c r="D617" t="e">
        <f>($F$4*EXP($D$4*Table2[[#This Row],[t]]))+($G$4*EXP($E$4*Table2[[#This Row],[t]]))</f>
        <v>#NUM!</v>
      </c>
      <c r="E617">
        <f>EXP($D$5*Table2[[#This Row],[t]])*($E$5+($F$5*Table2[[#This Row],[t]]))</f>
        <v>0.68366627948387793</v>
      </c>
      <c r="G617" s="17">
        <f t="shared" si="31"/>
        <v>6.0599999999999152</v>
      </c>
      <c r="H617">
        <f t="shared" ca="1" si="27"/>
        <v>6.5065804911605643E-2</v>
      </c>
    </row>
    <row r="618" spans="1:8" x14ac:dyDescent="0.25">
      <c r="A618">
        <f t="shared" si="30"/>
        <v>6.069999999999915</v>
      </c>
      <c r="B618">
        <f>$D$2*COS(($E$2*Table2[[#This Row],[t]])-$L$2)</f>
        <v>1.5794285095011358</v>
      </c>
      <c r="C618">
        <f>($D$3*EXP($E$3*Table2[[#This Row],[t]]))*COS(($F$3*Table2[[#This Row],[t]])-$L$3)</f>
        <v>6.5325389046924365E-2</v>
      </c>
      <c r="D618" t="e">
        <f>($F$4*EXP($D$4*Table2[[#This Row],[t]]))+($G$4*EXP($E$4*Table2[[#This Row],[t]]))</f>
        <v>#NUM!</v>
      </c>
      <c r="E618">
        <f>EXP($D$5*Table2[[#This Row],[t]])*($E$5+($F$5*Table2[[#This Row],[t]]))</f>
        <v>0.68145834626158042</v>
      </c>
      <c r="G618" s="17">
        <f t="shared" si="31"/>
        <v>6.069999999999915</v>
      </c>
      <c r="H618">
        <f t="shared" ca="1" si="27"/>
        <v>6.5325389046924365E-2</v>
      </c>
    </row>
    <row r="619" spans="1:8" x14ac:dyDescent="0.25">
      <c r="A619">
        <f t="shared" si="30"/>
        <v>6.0799999999999148</v>
      </c>
      <c r="B619">
        <f>$D$2*COS(($E$2*Table2[[#This Row],[t]])-$L$2)</f>
        <v>1.5771539544047819</v>
      </c>
      <c r="C619">
        <f>($D$3*EXP($E$3*Table2[[#This Row],[t]]))*COS(($F$3*Table2[[#This Row],[t]])-$L$3)</f>
        <v>6.5543392318008709E-2</v>
      </c>
      <c r="D619" t="e">
        <f>($F$4*EXP($D$4*Table2[[#This Row],[t]]))+($G$4*EXP($E$4*Table2[[#This Row],[t]]))</f>
        <v>#NUM!</v>
      </c>
      <c r="E619">
        <f>EXP($D$5*Table2[[#This Row],[t]])*($E$5+($F$5*Table2[[#This Row],[t]]))</f>
        <v>0.67925543081763562</v>
      </c>
      <c r="G619" s="17">
        <f t="shared" si="31"/>
        <v>6.0799999999999148</v>
      </c>
      <c r="H619">
        <f t="shared" ca="1" si="27"/>
        <v>6.5543392318008709E-2</v>
      </c>
    </row>
    <row r="620" spans="1:8" x14ac:dyDescent="0.25">
      <c r="A620">
        <f t="shared" si="30"/>
        <v>6.0899999999999146</v>
      </c>
      <c r="B620">
        <f>$D$2*COS(($E$2*Table2[[#This Row],[t]])-$L$2)</f>
        <v>1.5739331542494572</v>
      </c>
      <c r="C620">
        <f>($D$3*EXP($E$3*Table2[[#This Row],[t]]))*COS(($F$3*Table2[[#This Row],[t]])-$L$3)</f>
        <v>6.5720098317750664E-2</v>
      </c>
      <c r="D620" t="e">
        <f>($F$4*EXP($D$4*Table2[[#This Row],[t]]))+($G$4*EXP($E$4*Table2[[#This Row],[t]]))</f>
        <v>#NUM!</v>
      </c>
      <c r="E620">
        <f>EXP($D$5*Table2[[#This Row],[t]])*($E$5+($F$5*Table2[[#This Row],[t]]))</f>
        <v>0.67705753802263746</v>
      </c>
      <c r="G620" s="17">
        <f t="shared" si="31"/>
        <v>6.0899999999999146</v>
      </c>
      <c r="H620">
        <f t="shared" ca="1" si="27"/>
        <v>6.5720098317750664E-2</v>
      </c>
    </row>
    <row r="621" spans="1:8" x14ac:dyDescent="0.25">
      <c r="A621">
        <f t="shared" si="30"/>
        <v>6.0999999999999144</v>
      </c>
      <c r="B621">
        <f>$D$2*COS(($E$2*Table2[[#This Row],[t]])-$L$2)</f>
        <v>1.5697680414186335</v>
      </c>
      <c r="C621">
        <f>($D$3*EXP($E$3*Table2[[#This Row],[t]]))*COS(($F$3*Table2[[#This Row],[t]])-$L$3)</f>
        <v>6.5855812470895905E-2</v>
      </c>
      <c r="D621" t="e">
        <f>($F$4*EXP($D$4*Table2[[#This Row],[t]]))+($G$4*EXP($E$4*Table2[[#This Row],[t]]))</f>
        <v>#NUM!</v>
      </c>
      <c r="E621">
        <f>EXP($D$5*Table2[[#This Row],[t]])*($E$5+($F$5*Table2[[#This Row],[t]]))</f>
        <v>0.67486467257377691</v>
      </c>
      <c r="G621" s="17">
        <f t="shared" si="31"/>
        <v>6.0999999999999144</v>
      </c>
      <c r="H621">
        <f t="shared" ca="1" si="27"/>
        <v>6.5855812470895905E-2</v>
      </c>
    </row>
    <row r="622" spans="1:8" x14ac:dyDescent="0.25">
      <c r="A622">
        <f t="shared" si="30"/>
        <v>6.1099999999999142</v>
      </c>
      <c r="B622">
        <f>$D$2*COS(($E$2*Table2[[#This Row],[t]])-$L$2)</f>
        <v>1.5646611148550578</v>
      </c>
      <c r="C622">
        <f>($D$3*EXP($E$3*Table2[[#This Row],[t]]))*COS(($F$3*Table2[[#This Row],[t]])-$L$3)</f>
        <v>6.5950861634480912E-2</v>
      </c>
      <c r="D622" t="e">
        <f>($F$4*EXP($D$4*Table2[[#This Row],[t]]))+($G$4*EXP($E$4*Table2[[#This Row],[t]]))</f>
        <v>#NUM!</v>
      </c>
      <c r="E622">
        <f>EXP($D$5*Table2[[#This Row],[t]])*($E$5+($F$5*Table2[[#This Row],[t]]))</f>
        <v>0.67267683899644981</v>
      </c>
      <c r="G622" s="17">
        <f t="shared" si="31"/>
        <v>6.1099999999999142</v>
      </c>
      <c r="H622">
        <f t="shared" ca="1" si="27"/>
        <v>6.5950861634480912E-2</v>
      </c>
    </row>
    <row r="623" spans="1:8" x14ac:dyDescent="0.25">
      <c r="A623">
        <f t="shared" si="30"/>
        <v>6.119999999999914</v>
      </c>
      <c r="B623">
        <f>$D$2*COS(($E$2*Table2[[#This Row],[t]])-$L$2)</f>
        <v>1.5586154385614641</v>
      </c>
      <c r="C623">
        <f>($D$3*EXP($E$3*Table2[[#This Row],[t]]))*COS(($F$3*Table2[[#This Row],[t]])-$L$3)</f>
        <v>6.6005593689450748E-2</v>
      </c>
      <c r="D623" t="e">
        <f>($F$4*EXP($D$4*Table2[[#This Row],[t]]))+($G$4*EXP($E$4*Table2[[#This Row],[t]]))</f>
        <v>#NUM!</v>
      </c>
      <c r="E623">
        <f>EXP($D$5*Table2[[#This Row],[t]])*($E$5+($F$5*Table2[[#This Row],[t]]))</f>
        <v>0.67049404164585413</v>
      </c>
      <c r="G623" s="17">
        <f t="shared" si="31"/>
        <v>6.119999999999914</v>
      </c>
      <c r="H623">
        <f t="shared" ca="1" si="27"/>
        <v>6.6005593689450748E-2</v>
      </c>
    </row>
    <row r="624" spans="1:8" x14ac:dyDescent="0.25">
      <c r="A624">
        <f t="shared" si="30"/>
        <v>6.1299999999999137</v>
      </c>
      <c r="B624">
        <f>$D$2*COS(($E$2*Table2[[#This Row],[t]])-$L$2)</f>
        <v>1.5516346397622616</v>
      </c>
      <c r="C624">
        <f>($D$3*EXP($E$3*Table2[[#This Row],[t]]))*COS(($F$3*Table2[[#This Row],[t]])-$L$3)</f>
        <v>6.60203771237899E-2</v>
      </c>
      <c r="D624" t="e">
        <f>($F$4*EXP($D$4*Table2[[#This Row],[t]]))+($G$4*EXP($E$4*Table2[[#This Row],[t]]))</f>
        <v>#NUM!</v>
      </c>
      <c r="E624">
        <f>EXP($D$5*Table2[[#This Row],[t]])*($E$5+($F$5*Table2[[#This Row],[t]]))</f>
        <v>0.66831628470857485</v>
      </c>
      <c r="G624" s="17">
        <f t="shared" si="31"/>
        <v>6.1299999999999137</v>
      </c>
      <c r="H624">
        <f t="shared" ca="1" si="27"/>
        <v>6.60203771237899E-2</v>
      </c>
    </row>
    <row r="625" spans="1:8" x14ac:dyDescent="0.25">
      <c r="A625">
        <f t="shared" si="30"/>
        <v>6.1399999999999135</v>
      </c>
      <c r="B625">
        <f>$D$2*COS(($E$2*Table2[[#This Row],[t]])-$L$2)</f>
        <v>1.5437229067273093</v>
      </c>
      <c r="C625">
        <f>($D$3*EXP($E$3*Table2[[#This Row],[t]]))*COS(($F$3*Table2[[#This Row],[t]])-$L$3)</f>
        <v>6.5995600607498636E-2</v>
      </c>
      <c r="D625" t="e">
        <f>($F$4*EXP($D$4*Table2[[#This Row],[t]]))+($G$4*EXP($E$4*Table2[[#This Row],[t]]))</f>
        <v>#NUM!</v>
      </c>
      <c r="E625">
        <f>EXP($D$5*Table2[[#This Row],[t]])*($E$5+($F$5*Table2[[#This Row],[t]]))</f>
        <v>0.66614357220415743</v>
      </c>
      <c r="G625" s="17">
        <f t="shared" si="31"/>
        <v>6.1399999999999135</v>
      </c>
      <c r="H625">
        <f t="shared" ca="1" si="27"/>
        <v>6.5995600607498636E-2</v>
      </c>
    </row>
    <row r="626" spans="1:8" x14ac:dyDescent="0.25">
      <c r="A626">
        <f t="shared" si="30"/>
        <v>6.1499999999999133</v>
      </c>
      <c r="B626">
        <f>$D$2*COS(($E$2*Table2[[#This Row],[t]])-$L$2)</f>
        <v>1.5348849862590823</v>
      </c>
      <c r="C626">
        <f>($D$3*EXP($E$3*Table2[[#This Row],[t]]))*COS(($F$3*Table2[[#This Row],[t]])-$L$3)</f>
        <v>6.5931672559750437E-2</v>
      </c>
      <c r="D626" t="e">
        <f>($F$4*EXP($D$4*Table2[[#This Row],[t]]))+($G$4*EXP($E$4*Table2[[#This Row],[t]]))</f>
        <v>#NUM!</v>
      </c>
      <c r="E626">
        <f>EXP($D$5*Table2[[#This Row],[t]])*($E$5+($F$5*Table2[[#This Row],[t]]))</f>
        <v>0.66397590798667039</v>
      </c>
      <c r="G626" s="17">
        <f t="shared" si="31"/>
        <v>6.1499999999999133</v>
      </c>
      <c r="H626">
        <f t="shared" ca="1" si="27"/>
        <v>6.5931672559750437E-2</v>
      </c>
    </row>
    <row r="627" spans="1:8" x14ac:dyDescent="0.25">
      <c r="A627">
        <f t="shared" si="30"/>
        <v>6.1599999999999131</v>
      </c>
      <c r="B627">
        <f>$D$2*COS(($E$2*Table2[[#This Row],[t]])-$L$2)</f>
        <v>1.5251261808447281</v>
      </c>
      <c r="C627">
        <f>($D$3*EXP($E$3*Table2[[#This Row],[t]]))*COS(($F$3*Table2[[#This Row],[t]])-$L$3)</f>
        <v>6.5829020708566166E-2</v>
      </c>
      <c r="D627" t="e">
        <f>($F$4*EXP($D$4*Table2[[#This Row],[t]]))+($G$4*EXP($E$4*Table2[[#This Row],[t]]))</f>
        <v>#NUM!</v>
      </c>
      <c r="E627">
        <f>EXP($D$5*Table2[[#This Row],[t]])*($E$5+($F$5*Table2[[#This Row],[t]]))</f>
        <v>0.66181329574625525</v>
      </c>
      <c r="G627" s="17">
        <f t="shared" si="31"/>
        <v>6.1599999999999131</v>
      </c>
      <c r="H627">
        <f t="shared" ca="1" si="27"/>
        <v>6.5829020708566166E-2</v>
      </c>
    </row>
    <row r="628" spans="1:8" x14ac:dyDescent="0.25">
      <c r="A628">
        <f t="shared" si="30"/>
        <v>6.1699999999999129</v>
      </c>
      <c r="B628">
        <f>$D$2*COS(($E$2*Table2[[#This Row],[t]])-$L$2)</f>
        <v>1.5144523454747381</v>
      </c>
      <c r="C628">
        <f>($D$3*EXP($E$3*Table2[[#This Row],[t]]))*COS(($F$3*Table2[[#This Row],[t]])-$L$3)</f>
        <v>6.5688091643342925E-2</v>
      </c>
      <c r="D628" t="e">
        <f>($F$4*EXP($D$4*Table2[[#This Row],[t]]))+($G$4*EXP($E$4*Table2[[#This Row],[t]]))</f>
        <v>#NUM!</v>
      </c>
      <c r="E628">
        <f>EXP($D$5*Table2[[#This Row],[t]])*($E$5+($F$5*Table2[[#This Row],[t]]))</f>
        <v>0.65965573901066699</v>
      </c>
      <c r="G628" s="17">
        <f t="shared" si="31"/>
        <v>6.1699999999999129</v>
      </c>
      <c r="H628">
        <f t="shared" ca="1" si="27"/>
        <v>6.5688091643342925E-2</v>
      </c>
    </row>
    <row r="629" spans="1:8" x14ac:dyDescent="0.25">
      <c r="A629">
        <f t="shared" si="30"/>
        <v>6.1799999999999127</v>
      </c>
      <c r="B629">
        <f>$D$2*COS(($E$2*Table2[[#This Row],[t]])-$L$2)</f>
        <v>1.5028698841301249</v>
      </c>
      <c r="C629">
        <f>($D$3*EXP($E$3*Table2[[#This Row],[t]]))*COS(($F$3*Table2[[#This Row],[t]])-$L$3)</f>
        <v>6.5509350360574939E-2</v>
      </c>
      <c r="D629" t="e">
        <f>($F$4*EXP($D$4*Table2[[#This Row],[t]]))+($G$4*EXP($E$4*Table2[[#This Row],[t]]))</f>
        <v>#NUM!</v>
      </c>
      <c r="E629">
        <f>EXP($D$5*Table2[[#This Row],[t]])*($E$5+($F$5*Table2[[#This Row],[t]]))</f>
        <v>0.65750324114680048</v>
      </c>
      <c r="G629" s="17">
        <f t="shared" si="31"/>
        <v>6.1799999999999127</v>
      </c>
      <c r="H629">
        <f t="shared" ca="1" si="27"/>
        <v>6.5509350360574939E-2</v>
      </c>
    </row>
    <row r="630" spans="1:8" x14ac:dyDescent="0.25">
      <c r="A630">
        <f t="shared" si="30"/>
        <v>6.1899999999999125</v>
      </c>
      <c r="B630">
        <f>$D$2*COS(($E$2*Table2[[#This Row],[t]])-$L$2)</f>
        <v>1.4903857459402274</v>
      </c>
      <c r="C630">
        <f>($D$3*EXP($E$3*Table2[[#This Row],[t]]))*COS(($F$3*Table2[[#This Row],[t]])-$L$3)</f>
        <v>6.5293279803106508E-2</v>
      </c>
      <c r="D630" t="e">
        <f>($F$4*EXP($D$4*Table2[[#This Row],[t]]))+($G$4*EXP($E$4*Table2[[#This Row],[t]]))</f>
        <v>#NUM!</v>
      </c>
      <c r="E630">
        <f>EXP($D$5*Table2[[#This Row],[t]])*($E$5+($F$5*Table2[[#This Row],[t]]))</f>
        <v>0.65535580536220839</v>
      </c>
      <c r="G630" s="17">
        <f t="shared" si="31"/>
        <v>6.1899999999999125</v>
      </c>
      <c r="H630">
        <f t="shared" ca="1" si="27"/>
        <v>6.5293279803106508E-2</v>
      </c>
    </row>
    <row r="631" spans="1:8" x14ac:dyDescent="0.25">
      <c r="A631">
        <f t="shared" si="30"/>
        <v>6.1999999999999122</v>
      </c>
      <c r="B631">
        <f>$D$2*COS(($E$2*Table2[[#This Row],[t]])-$L$2)</f>
        <v>1.4770074210134454</v>
      </c>
      <c r="C631">
        <f>($D$3*EXP($E$3*Table2[[#This Row],[t]]))*COS(($F$3*Table2[[#This Row],[t]])-$L$3)</f>
        <v>6.5040380393255354E-2</v>
      </c>
      <c r="D631" t="e">
        <f>($F$4*EXP($D$4*Table2[[#This Row],[t]]))+($G$4*EXP($E$4*Table2[[#This Row],[t]]))</f>
        <v>#NUM!</v>
      </c>
      <c r="E631">
        <f>EXP($D$5*Table2[[#This Row],[t]])*($E$5+($F$5*Table2[[#This Row],[t]]))</f>
        <v>0.65321343470660698</v>
      </c>
      <c r="G631" s="17">
        <f t="shared" si="31"/>
        <v>6.1999999999999122</v>
      </c>
      <c r="H631">
        <f t="shared" ca="1" si="27"/>
        <v>6.5040380393255354E-2</v>
      </c>
    </row>
    <row r="632" spans="1:8" x14ac:dyDescent="0.25">
      <c r="A632">
        <f t="shared" si="30"/>
        <v>6.209999999999912</v>
      </c>
      <c r="B632">
        <f>$D$2*COS(($E$2*Table2[[#This Row],[t]])-$L$2)</f>
        <v>1.4627429359433906</v>
      </c>
      <c r="C632">
        <f>($D$3*EXP($E$3*Table2[[#This Row],[t]]))*COS(($F$3*Table2[[#This Row],[t]])-$L$3)</f>
        <v>6.4751169560146871E-2</v>
      </c>
      <c r="D632" t="e">
        <f>($F$4*EXP($D$4*Table2[[#This Row],[t]]))+($G$4*EXP($E$4*Table2[[#This Row],[t]]))</f>
        <v>#NUM!</v>
      </c>
      <c r="E632">
        <f>EXP($D$5*Table2[[#This Row],[t]])*($E$5+($F$5*Table2[[#This Row],[t]]))</f>
        <v>0.65107613207337001</v>
      </c>
      <c r="G632" s="17">
        <f t="shared" si="31"/>
        <v>6.209999999999912</v>
      </c>
      <c r="H632">
        <f t="shared" ca="1" si="27"/>
        <v>6.4751169560146871E-2</v>
      </c>
    </row>
    <row r="633" spans="1:8" x14ac:dyDescent="0.25">
      <c r="A633">
        <f t="shared" si="30"/>
        <v>6.2199999999999118</v>
      </c>
      <c r="B633">
        <f>$D$2*COS(($E$2*Table2[[#This Row],[t]])-$L$2)</f>
        <v>1.4476008489931811</v>
      </c>
      <c r="C633">
        <f>($D$3*EXP($E$3*Table2[[#This Row],[t]]))*COS(($F$3*Table2[[#This Row],[t]])-$L$3)</f>
        <v>6.4426181261598645E-2</v>
      </c>
      <c r="D633" t="e">
        <f>($F$4*EXP($D$4*Table2[[#This Row],[t]]))+($G$4*EXP($E$4*Table2[[#This Row],[t]]))</f>
        <v>#NUM!</v>
      </c>
      <c r="E633">
        <f>EXP($D$5*Table2[[#This Row],[t]])*($E$5+($F$5*Table2[[#This Row],[t]]))</f>
        <v>0.64894390020101322</v>
      </c>
      <c r="G633" s="17">
        <f t="shared" si="31"/>
        <v>6.2199999999999118</v>
      </c>
      <c r="H633">
        <f t="shared" ca="1" si="27"/>
        <v>6.4426181261598645E-2</v>
      </c>
    </row>
    <row r="634" spans="1:8" x14ac:dyDescent="0.25">
      <c r="A634">
        <f t="shared" si="30"/>
        <v>6.2299999999999116</v>
      </c>
      <c r="B634">
        <f>$D$2*COS(($E$2*Table2[[#This Row],[t]])-$L$2)</f>
        <v>1.4315902449607316</v>
      </c>
      <c r="C634">
        <f>($D$3*EXP($E$3*Table2[[#This Row],[t]]))*COS(($F$3*Table2[[#This Row],[t]])-$L$3)</f>
        <v>6.4065965500894953E-2</v>
      </c>
      <c r="D634" t="e">
        <f>($F$4*EXP($D$4*Table2[[#This Row],[t]]))+($G$4*EXP($E$4*Table2[[#This Row],[t]]))</f>
        <v>#NUM!</v>
      </c>
      <c r="E634">
        <f>EXP($D$5*Table2[[#This Row],[t]])*($E$5+($F$5*Table2[[#This Row],[t]]))</f>
        <v>0.64681674167466596</v>
      </c>
      <c r="G634" s="17">
        <f t="shared" si="31"/>
        <v>6.2299999999999116</v>
      </c>
      <c r="H634">
        <f t="shared" ca="1" si="27"/>
        <v>6.4065965500894953E-2</v>
      </c>
    </row>
    <row r="635" spans="1:8" x14ac:dyDescent="0.25">
      <c r="A635">
        <f t="shared" si="30"/>
        <v>6.2399999999999114</v>
      </c>
      <c r="B635">
        <f>$D$2*COS(($E$2*Table2[[#This Row],[t]])-$L$2)</f>
        <v>1.4147207297281552</v>
      </c>
      <c r="C635">
        <f>($D$3*EXP($E$3*Table2[[#This Row],[t]]))*COS(($F$3*Table2[[#This Row],[t]])-$L$3)</f>
        <v>6.3671087838790802E-2</v>
      </c>
      <c r="D635" t="e">
        <f>($F$4*EXP($D$4*Table2[[#This Row],[t]]))+($G$4*EXP($E$4*Table2[[#This Row],[t]]))</f>
        <v>#NUM!</v>
      </c>
      <c r="E635">
        <f>EXP($D$5*Table2[[#This Row],[t]])*($E$5+($F$5*Table2[[#This Row],[t]]))</f>
        <v>0.64469465892753464</v>
      </c>
      <c r="G635" s="17">
        <f t="shared" si="31"/>
        <v>6.2399999999999114</v>
      </c>
      <c r="H635">
        <f t="shared" ca="1" si="27"/>
        <v>6.3671087838790802E-2</v>
      </c>
    </row>
    <row r="636" spans="1:8" x14ac:dyDescent="0.25">
      <c r="A636">
        <f t="shared" si="30"/>
        <v>6.2499999999999112</v>
      </c>
      <c r="B636">
        <f>$D$2*COS(($E$2*Table2[[#This Row],[t]])-$L$2)</f>
        <v>1.3970024244985153</v>
      </c>
      <c r="C636">
        <f>($D$3*EXP($E$3*Table2[[#This Row],[t]]))*COS(($F$3*Table2[[#This Row],[t]])-$L$3)</f>
        <v>6.3242128901083855E-2</v>
      </c>
      <c r="D636" t="e">
        <f>($F$4*EXP($D$4*Table2[[#This Row],[t]]))+($G$4*EXP($E$4*Table2[[#This Row],[t]]))</f>
        <v>#NUM!</v>
      </c>
      <c r="E636">
        <f>EXP($D$5*Table2[[#This Row],[t]])*($E$5+($F$5*Table2[[#This Row],[t]]))</f>
        <v>0.64257765424235225</v>
      </c>
      <c r="G636" s="17">
        <f t="shared" si="31"/>
        <v>6.2499999999999112</v>
      </c>
      <c r="H636">
        <f t="shared" ca="1" si="27"/>
        <v>6.3242128901083855E-2</v>
      </c>
    </row>
    <row r="637" spans="1:8" x14ac:dyDescent="0.25">
      <c r="A637">
        <f t="shared" si="30"/>
        <v>6.259999999999911</v>
      </c>
      <c r="B637">
        <f>$D$2*COS(($E$2*Table2[[#This Row],[t]])-$L$2)</f>
        <v>1.3784459597234096</v>
      </c>
      <c r="C637">
        <f>($D$3*EXP($E$3*Table2[[#This Row],[t]]))*COS(($F$3*Table2[[#This Row],[t]])-$L$3)</f>
        <v>6.2779683882092693E-2</v>
      </c>
      <c r="D637" t="e">
        <f>($F$4*EXP($D$4*Table2[[#This Row],[t]]))+($G$4*EXP($E$4*Table2[[#This Row],[t]]))</f>
        <v>#NUM!</v>
      </c>
      <c r="E637">
        <f>EXP($D$5*Table2[[#This Row],[t]])*($E$5+($F$5*Table2[[#This Row],[t]]))</f>
        <v>0.64046572975282001</v>
      </c>
      <c r="G637" s="17">
        <f t="shared" si="31"/>
        <v>6.259999999999911</v>
      </c>
      <c r="H637">
        <f t="shared" ca="1" si="27"/>
        <v>6.2779683882092693E-2</v>
      </c>
    </row>
    <row r="638" spans="1:8" x14ac:dyDescent="0.25">
      <c r="A638">
        <f t="shared" si="30"/>
        <v>6.2699999999999108</v>
      </c>
      <c r="B638">
        <f>$D$2*COS(($E$2*Table2[[#This Row],[t]])-$L$2)</f>
        <v>1.3590624687250228</v>
      </c>
      <c r="C638">
        <f>($D$3*EXP($E$3*Table2[[#This Row],[t]]))*COS(($F$3*Table2[[#This Row],[t]])-$L$3)</f>
        <v>6.2284362044378559E-2</v>
      </c>
      <c r="D638" t="e">
        <f>($F$4*EXP($D$4*Table2[[#This Row],[t]]))+($G$4*EXP($E$4*Table2[[#This Row],[t]]))</f>
        <v>#NUM!</v>
      </c>
      <c r="E638">
        <f>EXP($D$5*Table2[[#This Row],[t]])*($E$5+($F$5*Table2[[#This Row],[t]]))</f>
        <v>0.63835888744503666</v>
      </c>
      <c r="G638" s="17">
        <f t="shared" si="31"/>
        <v>6.2699999999999108</v>
      </c>
      <c r="H638">
        <f t="shared" ca="1" si="27"/>
        <v>6.2284362044378559E-2</v>
      </c>
    </row>
    <row r="639" spans="1:8" x14ac:dyDescent="0.25">
      <c r="A639">
        <f t="shared" si="30"/>
        <v>6.2799999999999105</v>
      </c>
      <c r="B639">
        <f>$D$2*COS(($E$2*Table2[[#This Row],[t]])-$L$2)</f>
        <v>1.3388635810164582</v>
      </c>
      <c r="C639">
        <f>($D$3*EXP($E$3*Table2[[#This Row],[t]]))*COS(($F$3*Table2[[#This Row],[t]])-$L$3)</f>
        <v>6.1756786215046225E-2</v>
      </c>
      <c r="D639" t="e">
        <f>($F$4*EXP($D$4*Table2[[#This Row],[t]]))+($G$4*EXP($E$4*Table2[[#This Row],[t]]))</f>
        <v>#NUM!</v>
      </c>
      <c r="E639">
        <f>EXP($D$5*Table2[[#This Row],[t]])*($E$5+($F$5*Table2[[#This Row],[t]]))</f>
        <v>0.63625712915891752</v>
      </c>
      <c r="G639" s="17">
        <f t="shared" si="31"/>
        <v>6.2799999999999105</v>
      </c>
      <c r="H639">
        <f t="shared" ca="1" si="27"/>
        <v>6.1756786215046225E-2</v>
      </c>
    </row>
    <row r="640" spans="1:8" x14ac:dyDescent="0.25">
      <c r="A640">
        <f t="shared" si="30"/>
        <v>6.2899999999999103</v>
      </c>
      <c r="B640">
        <f>$D$2*COS(($E$2*Table2[[#This Row],[t]])-$L$2)</f>
        <v>1.3178614153243895</v>
      </c>
      <c r="C640">
        <f>($D$3*EXP($E$3*Table2[[#This Row],[t]]))*COS(($F$3*Table2[[#This Row],[t]])-$L$3)</f>
        <v>6.1197592278959191E-2</v>
      </c>
      <c r="D640" t="e">
        <f>($F$4*EXP($D$4*Table2[[#This Row],[t]]))+($G$4*EXP($E$4*Table2[[#This Row],[t]]))</f>
        <v>#NUM!</v>
      </c>
      <c r="E640">
        <f>EXP($D$5*Table2[[#This Row],[t]])*($E$5+($F$5*Table2[[#This Row],[t]]))</f>
        <v>0.63416045658960407</v>
      </c>
      <c r="G640" s="17">
        <f t="shared" si="31"/>
        <v>6.2899999999999103</v>
      </c>
      <c r="H640">
        <f t="shared" ca="1" si="27"/>
        <v>6.1197592278959191E-2</v>
      </c>
    </row>
    <row r="641" spans="1:8" x14ac:dyDescent="0.25">
      <c r="A641">
        <f t="shared" si="30"/>
        <v>6.2999999999999101</v>
      </c>
      <c r="B641">
        <f>$D$2*COS(($E$2*Table2[[#This Row],[t]])-$L$2)</f>
        <v>1.2960685723181762</v>
      </c>
      <c r="C641">
        <f>($D$3*EXP($E$3*Table2[[#This Row],[t]]))*COS(($F$3*Table2[[#This Row],[t]])-$L$3)</f>
        <v>6.0607428669202164E-2</v>
      </c>
      <c r="D641" t="e">
        <f>($F$4*EXP($D$4*Table2[[#This Row],[t]]))+($G$4*EXP($E$4*Table2[[#This Row],[t]]))</f>
        <v>#NUM!</v>
      </c>
      <c r="E641">
        <f>EXP($D$5*Table2[[#This Row],[t]])*($E$5+($F$5*Table2[[#This Row],[t]]))</f>
        <v>0.63206887128886147</v>
      </c>
      <c r="G641" s="17">
        <f t="shared" si="31"/>
        <v>6.2999999999999101</v>
      </c>
      <c r="H641">
        <f t="shared" ca="1" si="27"/>
        <v>6.0607428669202164E-2</v>
      </c>
    </row>
    <row r="642" spans="1:8" x14ac:dyDescent="0.25">
      <c r="A642">
        <f t="shared" si="30"/>
        <v>6.3099999999999099</v>
      </c>
      <c r="B642">
        <f>$D$2*COS(($E$2*Table2[[#This Row],[t]])-$L$2)</f>
        <v>1.2734981270498533</v>
      </c>
      <c r="C642">
        <f>($D$3*EXP($E$3*Table2[[#This Row],[t]]))*COS(($F$3*Table2[[#This Row],[t]])-$L$3)</f>
        <v>5.9986955855122572E-2</v>
      </c>
      <c r="D642" t="e">
        <f>($F$4*EXP($D$4*Table2[[#This Row],[t]]))+($G$4*EXP($E$4*Table2[[#This Row],[t]]))</f>
        <v>#NUM!</v>
      </c>
      <c r="E642">
        <f>EXP($D$5*Table2[[#This Row],[t]])*($E$5+($F$5*Table2[[#This Row],[t]]))</f>
        <v>0.62998237466646689</v>
      </c>
      <c r="G642" s="17">
        <f t="shared" si="31"/>
        <v>6.3099999999999099</v>
      </c>
      <c r="H642">
        <f t="shared" ca="1" si="27"/>
        <v>5.9986955855122572E-2</v>
      </c>
    </row>
    <row r="643" spans="1:8" x14ac:dyDescent="0.25">
      <c r="A643">
        <f t="shared" si="30"/>
        <v>6.3199999999999097</v>
      </c>
      <c r="B643">
        <f>$D$2*COS(($E$2*Table2[[#This Row],[t]])-$L$2)</f>
        <v>1.2501636211094802</v>
      </c>
      <c r="C643">
        <f>($D$3*EXP($E$3*Table2[[#This Row],[t]]))*COS(($F$3*Table2[[#This Row],[t]])-$L$3)</f>
        <v>5.9336845828280527E-2</v>
      </c>
      <c r="D643" t="e">
        <f>($F$4*EXP($D$4*Table2[[#This Row],[t]]))+($G$4*EXP($E$4*Table2[[#This Row],[t]]))</f>
        <v>#NUM!</v>
      </c>
      <c r="E643">
        <f>EXP($D$5*Table2[[#This Row],[t]])*($E$5+($F$5*Table2[[#This Row],[t]]))</f>
        <v>0.62790096799158723</v>
      </c>
      <c r="G643" s="17">
        <f t="shared" si="31"/>
        <v>6.3199999999999097</v>
      </c>
      <c r="H643">
        <f t="shared" ca="1" si="27"/>
        <v>5.9336845828280527E-2</v>
      </c>
    </row>
    <row r="644" spans="1:8" x14ac:dyDescent="0.25">
      <c r="A644">
        <f t="shared" si="30"/>
        <v>6.3299999999999095</v>
      </c>
      <c r="B644">
        <f>$D$2*COS(($E$2*Table2[[#This Row],[t]])-$L$2)</f>
        <v>1.2260790545005982</v>
      </c>
      <c r="C644">
        <f>($D$3*EXP($E$3*Table2[[#This Row],[t]]))*COS(($F$3*Table2[[#This Row],[t]])-$L$3)</f>
        <v>5.8657781586635517E-2</v>
      </c>
      <c r="D644" t="e">
        <f>($F$4*EXP($D$4*Table2[[#This Row],[t]]))+($G$4*EXP($E$4*Table2[[#This Row],[t]]))</f>
        <v>#NUM!</v>
      </c>
      <c r="E644">
        <f>EXP($D$5*Table2[[#This Row],[t]])*($E$5+($F$5*Table2[[#This Row],[t]]))</f>
        <v>0.62582465239414709</v>
      </c>
      <c r="G644" s="17">
        <f t="shared" si="31"/>
        <v>6.3299999999999095</v>
      </c>
      <c r="H644">
        <f t="shared" ca="1" si="27"/>
        <v>5.8657781586635517E-2</v>
      </c>
    </row>
    <row r="645" spans="1:8" x14ac:dyDescent="0.25">
      <c r="A645">
        <f t="shared" si="30"/>
        <v>6.3399999999999093</v>
      </c>
      <c r="B645">
        <f>$D$2*COS(($E$2*Table2[[#This Row],[t]])-$L$2)</f>
        <v>1.2012588772406538</v>
      </c>
      <c r="C645">
        <f>($D$3*EXP($E$3*Table2[[#This Row],[t]]))*COS(($F$3*Table2[[#This Row],[t]])-$L$3)</f>
        <v>5.7950456617294407E-2</v>
      </c>
      <c r="D645" t="e">
        <f>($F$4*EXP($D$4*Table2[[#This Row],[t]]))+($G$4*EXP($E$4*Table2[[#This Row],[t]]))</f>
        <v>#NUM!</v>
      </c>
      <c r="E645">
        <f>EXP($D$5*Table2[[#This Row],[t]])*($E$5+($F$5*Table2[[#This Row],[t]]))</f>
        <v>0.62375342886618512</v>
      </c>
      <c r="G645" s="17">
        <f t="shared" si="31"/>
        <v>6.3399999999999093</v>
      </c>
      <c r="H645">
        <f t="shared" ca="1" si="27"/>
        <v>5.7950456617294407E-2</v>
      </c>
    </row>
    <row r="646" spans="1:8" x14ac:dyDescent="0.25">
      <c r="A646">
        <f t="shared" si="30"/>
        <v>6.3499999999999091</v>
      </c>
      <c r="B646">
        <f>$D$2*COS(($E$2*Table2[[#This Row],[t]])-$L$2)</f>
        <v>1.1757179806914089</v>
      </c>
      <c r="C646">
        <f>($D$3*EXP($E$3*Table2[[#This Row],[t]]))*COS(($F$3*Table2[[#This Row],[t]])-$L$3)</f>
        <v>5.7215574378144993E-2</v>
      </c>
      <c r="D646" t="e">
        <f>($F$4*EXP($D$4*Table2[[#This Row],[t]]))+($G$4*EXP($E$4*Table2[[#This Row],[t]]))</f>
        <v>#NUM!</v>
      </c>
      <c r="E646">
        <f>EXP($D$5*Table2[[#This Row],[t]])*($E$5+($F$5*Table2[[#This Row],[t]]))</f>
        <v>0.62168729826320246</v>
      </c>
      <c r="G646" s="17">
        <f t="shared" si="31"/>
        <v>6.3499999999999091</v>
      </c>
      <c r="H646">
        <f t="shared" ca="1" si="27"/>
        <v>5.7215574378144993E-2</v>
      </c>
    </row>
    <row r="647" spans="1:8" x14ac:dyDescent="0.25">
      <c r="A647">
        <f t="shared" si="30"/>
        <v>6.3599999999999088</v>
      </c>
      <c r="B647">
        <f>$D$2*COS(($E$2*Table2[[#This Row],[t]])-$L$2)</f>
        <v>1.1494716886245848</v>
      </c>
      <c r="C647">
        <f>($D$3*EXP($E$3*Table2[[#This Row],[t]]))*COS(($F$3*Table2[[#This Row],[t]])-$L$3)</f>
        <v>5.6453847778694305E-2</v>
      </c>
      <c r="D647" t="e">
        <f>($F$4*EXP($D$4*Table2[[#This Row],[t]]))+($G$4*EXP($E$4*Table2[[#This Row],[t]]))</f>
        <v>#NUM!</v>
      </c>
      <c r="E647">
        <f>EXP($D$5*Table2[[#This Row],[t]])*($E$5+($F$5*Table2[[#This Row],[t]]))</f>
        <v>0.61962626130549892</v>
      </c>
      <c r="G647" s="17">
        <f t="shared" si="31"/>
        <v>6.3599999999999088</v>
      </c>
      <c r="H647">
        <f t="shared" ca="1" si="27"/>
        <v>5.6453847778694305E-2</v>
      </c>
    </row>
    <row r="648" spans="1:8" x14ac:dyDescent="0.25">
      <c r="A648">
        <f t="shared" si="30"/>
        <v>6.3699999999999086</v>
      </c>
      <c r="B648">
        <f>$D$2*COS(($E$2*Table2[[#This Row],[t]])-$L$2)</f>
        <v>1.1225357480280469</v>
      </c>
      <c r="C648">
        <f>($D$3*EXP($E$3*Table2[[#This Row],[t]]))*COS(($F$3*Table2[[#This Row],[t]])-$L$3)</f>
        <v>5.5665998660431058E-2</v>
      </c>
      <c r="D648" t="e">
        <f>($F$4*EXP($D$4*Table2[[#This Row],[t]]))+($G$4*EXP($E$4*Table2[[#This Row],[t]]))</f>
        <v>#NUM!</v>
      </c>
      <c r="E648">
        <f>EXP($D$5*Table2[[#This Row],[t]])*($E$5+($F$5*Table2[[#This Row],[t]]))</f>
        <v>0.61757031857950162</v>
      </c>
      <c r="G648" s="17">
        <f t="shared" si="31"/>
        <v>6.3699999999999086</v>
      </c>
      <c r="H648">
        <f t="shared" ca="1" si="27"/>
        <v>5.5665998660431058E-2</v>
      </c>
    </row>
    <row r="649" spans="1:8" x14ac:dyDescent="0.25">
      <c r="A649">
        <f t="shared" si="30"/>
        <v>6.3799999999999084</v>
      </c>
      <c r="B649">
        <f>$D$2*COS(($E$2*Table2[[#This Row],[t]])-$L$2)</f>
        <v>1.0949263196580894</v>
      </c>
      <c r="C649">
        <f>($D$3*EXP($E$3*Table2[[#This Row],[t]]))*COS(($F$3*Table2[[#This Row],[t]])-$L$3)</f>
        <v>5.4852757277025488E-2</v>
      </c>
      <c r="D649" t="e">
        <f>($F$4*EXP($D$4*Table2[[#This Row],[t]]))+($G$4*EXP($E$4*Table2[[#This Row],[t]]))</f>
        <v>#NUM!</v>
      </c>
      <c r="E649">
        <f>EXP($D$5*Table2[[#This Row],[t]])*($E$5+($F$5*Table2[[#This Row],[t]]))</f>
        <v>0.6155194705390814</v>
      </c>
      <c r="G649" s="17">
        <f t="shared" si="31"/>
        <v>6.3799999999999084</v>
      </c>
      <c r="H649">
        <f t="shared" ca="1" si="27"/>
        <v>5.4852757277025488E-2</v>
      </c>
    </row>
    <row r="650" spans="1:8" x14ac:dyDescent="0.25">
      <c r="A650">
        <f t="shared" si="30"/>
        <v>6.3899999999999082</v>
      </c>
      <c r="B650">
        <f>$D$2*COS(($E$2*Table2[[#This Row],[t]])-$L$2)</f>
        <v>1.0666599683434717</v>
      </c>
      <c r="C650">
        <f>($D$3*EXP($E$3*Table2[[#This Row],[t]]))*COS(($F$3*Table2[[#This Row],[t]])-$L$3)</f>
        <v>5.401486177468022E-2</v>
      </c>
      <c r="D650" t="e">
        <f>($F$4*EXP($D$4*Table2[[#This Row],[t]]))+($G$4*EXP($E$4*Table2[[#This Row],[t]]))</f>
        <v>#NUM!</v>
      </c>
      <c r="E650">
        <f>EXP($D$5*Table2[[#This Row],[t]])*($E$5+($F$5*Table2[[#This Row],[t]]))</f>
        <v>0.61347371750686075</v>
      </c>
      <c r="G650" s="17">
        <f t="shared" si="31"/>
        <v>6.3899999999999082</v>
      </c>
      <c r="H650">
        <f t="shared" ca="1" si="27"/>
        <v>5.401486177468022E-2</v>
      </c>
    </row>
    <row r="651" spans="1:8" x14ac:dyDescent="0.25">
      <c r="A651">
        <f t="shared" si="30"/>
        <v>6.399999999999908</v>
      </c>
      <c r="B651">
        <f>$D$2*COS(($E$2*Table2[[#This Row],[t]])-$L$2)</f>
        <v>1.0377536530470048</v>
      </c>
      <c r="C651">
        <f>($D$3*EXP($E$3*Table2[[#This Row],[t]]))*COS(($F$3*Table2[[#This Row],[t]])-$L$3)</f>
        <v>5.3153057672939256E-2</v>
      </c>
      <c r="D651" t="e">
        <f>($F$4*EXP($D$4*Table2[[#This Row],[t]]))+($G$4*EXP($E$4*Table2[[#This Row],[t]]))</f>
        <v>#NUM!</v>
      </c>
      <c r="E651">
        <f>EXP($D$5*Table2[[#This Row],[t]])*($E$5+($F$5*Table2[[#This Row],[t]]))</f>
        <v>0.61143305967551198</v>
      </c>
      <c r="G651" s="17">
        <f t="shared" si="31"/>
        <v>6.399999999999908</v>
      </c>
      <c r="H651">
        <f t="shared" ref="H651:H714" ca="1" si="32">INDIRECT("Table2[@["&amp;Motion&amp;"]]")</f>
        <v>5.3153057672939256E-2</v>
      </c>
    </row>
    <row r="652" spans="1:8" x14ac:dyDescent="0.25">
      <c r="A652">
        <f t="shared" si="30"/>
        <v>6.4099999999999078</v>
      </c>
      <c r="B652">
        <f>$D$2*COS(($E$2*Table2[[#This Row],[t]])-$L$2)</f>
        <v>1.008224716690699</v>
      </c>
      <c r="C652">
        <f>($D$3*EXP($E$3*Table2[[#This Row],[t]]))*COS(($F$3*Table2[[#This Row],[t]])-$L$3)</f>
        <v>5.2268097346262074E-2</v>
      </c>
      <c r="D652" t="e">
        <f>($F$4*EXP($D$4*Table2[[#This Row],[t]]))+($G$4*EXP($E$4*Table2[[#This Row],[t]]))</f>
        <v>#NUM!</v>
      </c>
      <c r="E652">
        <f>EXP($D$5*Table2[[#This Row],[t]])*($E$5+($F$5*Table2[[#This Row],[t]]))</f>
        <v>0.60939749710904545</v>
      </c>
      <c r="G652" s="17">
        <f t="shared" si="31"/>
        <v>6.4099999999999078</v>
      </c>
      <c r="H652">
        <f t="shared" ca="1" si="32"/>
        <v>5.2268097346262074E-2</v>
      </c>
    </row>
    <row r="653" spans="1:8" x14ac:dyDescent="0.25">
      <c r="A653">
        <f t="shared" si="30"/>
        <v>6.4199999999999076</v>
      </c>
      <c r="B653">
        <f>$D$2*COS(($E$2*Table2[[#This Row],[t]])-$L$2)</f>
        <v>0.97809087575051301</v>
      </c>
      <c r="C653">
        <f>($D$3*EXP($E$3*Table2[[#This Row],[t]]))*COS(($F$3*Table2[[#This Row],[t]])-$L$3)</f>
        <v>5.1360739506663047E-2</v>
      </c>
      <c r="D653" t="e">
        <f>($F$4*EXP($D$4*Table2[[#This Row],[t]]))+($G$4*EXP($E$4*Table2[[#This Row],[t]]))</f>
        <v>#NUM!</v>
      </c>
      <c r="E653">
        <f>EXP($D$5*Table2[[#This Row],[t]])*($E$5+($F$5*Table2[[#This Row],[t]]))</f>
        <v>0.60736702974408752</v>
      </c>
      <c r="G653" s="17">
        <f t="shared" si="31"/>
        <v>6.4199999999999076</v>
      </c>
      <c r="H653">
        <f t="shared" ca="1" si="32"/>
        <v>5.1360739506663047E-2</v>
      </c>
    </row>
    <row r="654" spans="1:8" x14ac:dyDescent="0.25">
      <c r="A654">
        <f t="shared" si="30"/>
        <v>6.4299999999999073</v>
      </c>
      <c r="B654">
        <f>$D$2*COS(($E$2*Table2[[#This Row],[t]])-$L$2)</f>
        <v>0.94737020962701846</v>
      </c>
      <c r="C654">
        <f>($D$3*EXP($E$3*Table2[[#This Row],[t]]))*COS(($F$3*Table2[[#This Row],[t]])-$L$3)</f>
        <v>5.0431748687716133E-2</v>
      </c>
      <c r="D654" t="e">
        <f>($F$4*EXP($D$4*Table2[[#This Row],[t]]))+($G$4*EXP($E$4*Table2[[#This Row],[t]]))</f>
        <v>#NUM!</v>
      </c>
      <c r="E654">
        <f>EXP($D$5*Table2[[#This Row],[t]])*($E$5+($F$5*Table2[[#This Row],[t]]))</f>
        <v>0.60534165739115076</v>
      </c>
      <c r="G654" s="17">
        <f t="shared" si="31"/>
        <v>6.4299999999999073</v>
      </c>
      <c r="H654">
        <f t="shared" ca="1" si="32"/>
        <v>5.0431748687716133E-2</v>
      </c>
    </row>
    <row r="655" spans="1:8" x14ac:dyDescent="0.25">
      <c r="A655">
        <f t="shared" si="30"/>
        <v>6.4399999999999071</v>
      </c>
      <c r="B655">
        <f>$D$2*COS(($E$2*Table2[[#This Row],[t]])-$L$2)</f>
        <v>0.91608114979828548</v>
      </c>
      <c r="C655">
        <f>($D$3*EXP($E$3*Table2[[#This Row],[t]]))*COS(($F$3*Table2[[#This Row],[t]])-$L$3)</f>
        <v>4.9481894730217642E-2</v>
      </c>
      <c r="D655" t="e">
        <f>($F$4*EXP($D$4*Table2[[#This Row],[t]]))+($G$4*EXP($E$4*Table2[[#This Row],[t]]))</f>
        <v>#NUM!</v>
      </c>
      <c r="E655">
        <f>EXP($D$5*Table2[[#This Row],[t]])*($E$5+($F$5*Table2[[#This Row],[t]]))</f>
        <v>0.60332137973589273</v>
      </c>
      <c r="G655" s="17">
        <f t="shared" si="31"/>
        <v>6.4399999999999071</v>
      </c>
      <c r="H655">
        <f t="shared" ca="1" si="32"/>
        <v>4.9481894730217642E-2</v>
      </c>
    </row>
    <row r="656" spans="1:8" x14ac:dyDescent="0.25">
      <c r="A656">
        <f t="shared" si="30"/>
        <v>6.4499999999999069</v>
      </c>
      <c r="B656">
        <f>$D$2*COS(($E$2*Table2[[#This Row],[t]])-$L$2)</f>
        <v>0.88424246876155621</v>
      </c>
      <c r="C656">
        <f>($D$3*EXP($E$3*Table2[[#This Row],[t]]))*COS(($F$3*Table2[[#This Row],[t]])-$L$3)</f>
        <v>4.8511952269799249E-2</v>
      </c>
      <c r="D656" t="e">
        <f>($F$4*EXP($D$4*Table2[[#This Row],[t]]))+($G$4*EXP($E$4*Table2[[#This Row],[t]]))</f>
        <v>#NUM!</v>
      </c>
      <c r="E656">
        <f>EXP($D$5*Table2[[#This Row],[t]])*($E$5+($F$5*Table2[[#This Row],[t]]))</f>
        <v>0.60130619634036597</v>
      </c>
      <c r="G656" s="17">
        <f t="shared" si="31"/>
        <v>6.4499999999999069</v>
      </c>
      <c r="H656">
        <f t="shared" ca="1" si="32"/>
        <v>4.8511952269799249E-2</v>
      </c>
    </row>
    <row r="657" spans="1:8" x14ac:dyDescent="0.25">
      <c r="A657">
        <f t="shared" si="30"/>
        <v>6.4599999999999067</v>
      </c>
      <c r="B657">
        <f>$D$2*COS(($E$2*Table2[[#This Row],[t]])-$L$2)</f>
        <v>0.85187326877031588</v>
      </c>
      <c r="C657">
        <f>($D$3*EXP($E$3*Table2[[#This Row],[t]]))*COS(($F$3*Table2[[#This Row],[t]])-$L$3)</f>
        <v>4.7522700226776099E-2</v>
      </c>
      <c r="D657" t="e">
        <f>($F$4*EXP($D$4*Table2[[#This Row],[t]]))+($G$4*EXP($E$4*Table2[[#This Row],[t]]))</f>
        <v>#NUM!</v>
      </c>
      <c r="E657">
        <f>EXP($D$5*Table2[[#This Row],[t]])*($E$5+($F$5*Table2[[#This Row],[t]]))</f>
        <v>0.59929610664425947</v>
      </c>
      <c r="G657" s="17">
        <f t="shared" si="31"/>
        <v>6.4599999999999067</v>
      </c>
      <c r="H657">
        <f t="shared" ca="1" si="32"/>
        <v>4.7522700226776099E-2</v>
      </c>
    </row>
    <row r="658" spans="1:8" x14ac:dyDescent="0.25">
      <c r="A658">
        <f t="shared" si="30"/>
        <v>6.4699999999999065</v>
      </c>
      <c r="B658">
        <f>$D$2*COS(($E$2*Table2[[#This Row],[t]])-$L$2)</f>
        <v>0.81899297037349794</v>
      </c>
      <c r="C658">
        <f>($D$3*EXP($E$3*Table2[[#This Row],[t]]))*COS(($F$3*Table2[[#This Row],[t]])-$L$3)</f>
        <v>4.6514921298513916E-2</v>
      </c>
      <c r="D658" t="e">
        <f>($F$4*EXP($D$4*Table2[[#This Row],[t]]))+($G$4*EXP($E$4*Table2[[#This Row],[t]]))</f>
        <v>#NUM!</v>
      </c>
      <c r="E658">
        <f>EXP($D$5*Table2[[#This Row],[t]])*($E$5+($F$5*Table2[[#This Row],[t]]))</f>
        <v>0.59729110996612944</v>
      </c>
      <c r="G658" s="17">
        <f t="shared" si="31"/>
        <v>6.4699999999999065</v>
      </c>
      <c r="H658">
        <f t="shared" ca="1" si="32"/>
        <v>4.6514921298513916E-2</v>
      </c>
    </row>
    <row r="659" spans="1:8" x14ac:dyDescent="0.25">
      <c r="A659">
        <f t="shared" si="30"/>
        <v>6.4799999999999063</v>
      </c>
      <c r="B659">
        <f>$D$2*COS(($E$2*Table2[[#This Row],[t]])-$L$2)</f>
        <v>0.78562130076375603</v>
      </c>
      <c r="C659">
        <f>($D$3*EXP($E$3*Table2[[#This Row],[t]]))*COS(($F$3*Table2[[#This Row],[t]])-$L$3)</f>
        <v>4.5489401454591627E-2</v>
      </c>
      <c r="D659" t="e">
        <f>($F$4*EXP($D$4*Table2[[#This Row],[t]]))+($G$4*EXP($E$4*Table2[[#This Row],[t]]))</f>
        <v>#NUM!</v>
      </c>
      <c r="E659">
        <f>EXP($D$5*Table2[[#This Row],[t]])*($E$5+($F$5*Table2[[#This Row],[t]]))</f>
        <v>0.59529120550462222</v>
      </c>
      <c r="G659" s="17">
        <f t="shared" si="31"/>
        <v>6.4799999999999063</v>
      </c>
      <c r="H659">
        <f t="shared" ca="1" si="32"/>
        <v>4.5489401454591627E-2</v>
      </c>
    </row>
    <row r="660" spans="1:8" x14ac:dyDescent="0.25">
      <c r="A660">
        <f t="shared" si="30"/>
        <v>6.4899999999999061</v>
      </c>
      <c r="B660">
        <f>$D$2*COS(($E$2*Table2[[#This Row],[t]])-$L$2)</f>
        <v>0.75177828194172125</v>
      </c>
      <c r="C660">
        <f>($D$3*EXP($E$3*Table2[[#This Row],[t]]))*COS(($F$3*Table2[[#This Row],[t]])-$L$3)</f>
        <v>4.4446929435034407E-2</v>
      </c>
      <c r="D660" t="e">
        <f>($F$4*EXP($D$4*Table2[[#This Row],[t]]))+($G$4*EXP($E$4*Table2[[#This Row],[t]]))</f>
        <v>#NUM!</v>
      </c>
      <c r="E660">
        <f>EXP($D$5*Table2[[#This Row],[t]])*($E$5+($F$5*Table2[[#This Row],[t]]))</f>
        <v>0.59329639233968701</v>
      </c>
      <c r="G660" s="17">
        <f t="shared" si="31"/>
        <v>6.4899999999999061</v>
      </c>
      <c r="H660">
        <f t="shared" ca="1" si="32"/>
        <v>4.4446929435034407E-2</v>
      </c>
    </row>
    <row r="661" spans="1:8" x14ac:dyDescent="0.25">
      <c r="A661">
        <f t="shared" si="30"/>
        <v>6.4999999999999059</v>
      </c>
      <c r="B661">
        <f>$D$2*COS(($E$2*Table2[[#This Row],[t]])-$L$2)</f>
        <v>0.71748421870342116</v>
      </c>
      <c r="C661">
        <f>($D$3*EXP($E$3*Table2[[#This Row],[t]]))*COS(($F$3*Table2[[#This Row],[t]])-$L$3)</f>
        <v>4.338829625188477E-2</v>
      </c>
      <c r="D661" t="e">
        <f>($F$4*EXP($D$4*Table2[[#This Row],[t]]))+($G$4*EXP($E$4*Table2[[#This Row],[t]]))</f>
        <v>#NUM!</v>
      </c>
      <c r="E661">
        <f>EXP($D$5*Table2[[#This Row],[t]])*($E$5+($F$5*Table2[[#This Row],[t]]))</f>
        <v>0.59130666943377941</v>
      </c>
      <c r="G661" s="17">
        <f t="shared" si="31"/>
        <v>6.4999999999999059</v>
      </c>
      <c r="H661">
        <f t="shared" ca="1" si="32"/>
        <v>4.338829625188477E-2</v>
      </c>
    </row>
    <row r="662" spans="1:8" x14ac:dyDescent="0.25">
      <c r="A662">
        <f t="shared" si="30"/>
        <v>6.5099999999999056</v>
      </c>
      <c r="B662">
        <f>$D$2*COS(($E$2*Table2[[#This Row],[t]])-$L$2)</f>
        <v>0.68275968645799512</v>
      </c>
      <c r="C662">
        <f>($D$3*EXP($E$3*Table2[[#This Row],[t]]))*COS(($F$3*Table2[[#This Row],[t]])-$L$3)</f>
        <v>4.2314294694377613E-2</v>
      </c>
      <c r="D662" t="e">
        <f>($F$4*EXP($D$4*Table2[[#This Row],[t]]))+($G$4*EXP($E$4*Table2[[#This Row],[t]]))</f>
        <v>#NUM!</v>
      </c>
      <c r="E662">
        <f>EXP($D$5*Table2[[#This Row],[t]])*($E$5+($F$5*Table2[[#This Row],[t]]))</f>
        <v>0.58932203563305707</v>
      </c>
      <c r="G662" s="17">
        <f t="shared" si="31"/>
        <v>6.5099999999999056</v>
      </c>
      <c r="H662">
        <f t="shared" ca="1" si="32"/>
        <v>4.2314294694377613E-2</v>
      </c>
    </row>
    <row r="663" spans="1:8" x14ac:dyDescent="0.25">
      <c r="A663">
        <f t="shared" si="30"/>
        <v>6.5199999999999054</v>
      </c>
      <c r="B663">
        <f>$D$2*COS(($E$2*Table2[[#This Row],[t]])-$L$2)</f>
        <v>0.64762551888307274</v>
      </c>
      <c r="C663">
        <f>($D$3*EXP($E$3*Table2[[#This Row],[t]]))*COS(($F$3*Table2[[#This Row],[t]])-$L$3)</f>
        <v>4.1225718837976918E-2</v>
      </c>
      <c r="D663" t="e">
        <f>($F$4*EXP($D$4*Table2[[#This Row],[t]]))+($G$4*EXP($E$4*Table2[[#This Row],[t]]))</f>
        <v>#NUM!</v>
      </c>
      <c r="E663">
        <f>EXP($D$5*Table2[[#This Row],[t]])*($E$5+($F$5*Table2[[#This Row],[t]]))</f>
        <v>0.58734248966856528</v>
      </c>
      <c r="G663" s="17">
        <f t="shared" si="31"/>
        <v>6.5199999999999054</v>
      </c>
      <c r="H663">
        <f t="shared" ca="1" si="32"/>
        <v>4.1225718837976918E-2</v>
      </c>
    </row>
    <row r="664" spans="1:8" x14ac:dyDescent="0.25">
      <c r="A664">
        <f t="shared" si="30"/>
        <v>6.5299999999999052</v>
      </c>
      <c r="B664">
        <f>$D$2*COS(($E$2*Table2[[#This Row],[t]])-$L$2)</f>
        <v>0.61210279542520007</v>
      </c>
      <c r="C664">
        <f>($D$3*EXP($E$3*Table2[[#This Row],[t]]))*COS(($F$3*Table2[[#This Row],[t]])-$L$3)</f>
        <v>4.0123363557530871E-2</v>
      </c>
      <c r="D664" t="e">
        <f>($F$4*EXP($D$4*Table2[[#This Row],[t]]))+($G$4*EXP($E$4*Table2[[#This Row],[t]]))</f>
        <v>#NUM!</v>
      </c>
      <c r="E664">
        <f>EXP($D$5*Table2[[#This Row],[t]])*($E$5+($F$5*Table2[[#This Row],[t]]))</f>
        <v>0.58536803015741357</v>
      </c>
      <c r="G664" s="17">
        <f t="shared" si="31"/>
        <v>6.5299999999999052</v>
      </c>
      <c r="H664">
        <f t="shared" ca="1" si="32"/>
        <v>4.0123363557530871E-2</v>
      </c>
    </row>
    <row r="665" spans="1:8" x14ac:dyDescent="0.25">
      <c r="A665">
        <f t="shared" si="30"/>
        <v>6.539999999999905</v>
      </c>
      <c r="B665">
        <f>$D$2*COS(($E$2*Table2[[#This Row],[t]])-$L$2)</f>
        <v>0.576212828652789</v>
      </c>
      <c r="C665">
        <f>($D$3*EXP($E$3*Table2[[#This Row],[t]]))*COS(($F$3*Table2[[#This Row],[t]])-$L$3)</f>
        <v>3.900802404479272E-2</v>
      </c>
      <c r="D665" t="e">
        <f>($F$4*EXP($D$4*Table2[[#This Row],[t]]))+($G$4*EXP($E$4*Table2[[#This Row],[t]]))</f>
        <v>#NUM!</v>
      </c>
      <c r="E665">
        <f>EXP($D$5*Table2[[#This Row],[t]])*($E$5+($F$5*Table2[[#This Row],[t]]))</f>
        <v>0.58339865560394444</v>
      </c>
      <c r="G665" s="17">
        <f t="shared" si="31"/>
        <v>6.539999999999905</v>
      </c>
      <c r="H665">
        <f t="shared" ca="1" si="32"/>
        <v>3.900802404479272E-2</v>
      </c>
    </row>
    <row r="666" spans="1:8" x14ac:dyDescent="0.25">
      <c r="A666">
        <f t="shared" si="30"/>
        <v>6.5499999999999048</v>
      </c>
      <c r="B666">
        <f>$D$2*COS(($E$2*Table2[[#This Row],[t]])-$L$2)</f>
        <v>0.53997715146922276</v>
      </c>
      <c r="C666">
        <f>($D$3*EXP($E$3*Table2[[#This Row],[t]]))*COS(($F$3*Table2[[#This Row],[t]])-$L$3)</f>
        <v>3.7880495330554535E-2</v>
      </c>
      <c r="D666" t="e">
        <f>($F$4*EXP($D$4*Table2[[#This Row],[t]]))+($G$4*EXP($E$4*Table2[[#This Row],[t]]))</f>
        <v>#NUM!</v>
      </c>
      <c r="E666">
        <f>EXP($D$5*Table2[[#This Row],[t]])*($E$5+($F$5*Table2[[#This Row],[t]]))</f>
        <v>0.5814343644008918</v>
      </c>
      <c r="G666" s="17">
        <f t="shared" si="31"/>
        <v>6.5499999999999048</v>
      </c>
      <c r="H666">
        <f t="shared" ca="1" si="32"/>
        <v>3.7880495330554535E-2</v>
      </c>
    </row>
    <row r="667" spans="1:8" x14ac:dyDescent="0.25">
      <c r="A667">
        <f t="shared" si="30"/>
        <v>6.5599999999999046</v>
      </c>
      <c r="B667">
        <f>$D$2*COS(($E$2*Table2[[#This Row],[t]])-$L$2)</f>
        <v>0.50341750419376541</v>
      </c>
      <c r="C667">
        <f>($D$3*EXP($E$3*Table2[[#This Row],[t]]))*COS(($F$3*Table2[[#This Row],[t]])-$L$3)</f>
        <v>3.6741571811630534E-2</v>
      </c>
      <c r="D667" t="e">
        <f>($F$4*EXP($D$4*Table2[[#This Row],[t]]))+($G$4*EXP($E$4*Table2[[#This Row],[t]]))</f>
        <v>#NUM!</v>
      </c>
      <c r="E667">
        <f>EXP($D$5*Table2[[#This Row],[t]])*($E$5+($F$5*Table2[[#This Row],[t]]))</f>
        <v>0.57947515483053225</v>
      </c>
      <c r="G667" s="17">
        <f t="shared" si="31"/>
        <v>6.5599999999999046</v>
      </c>
      <c r="H667">
        <f t="shared" ca="1" si="32"/>
        <v>3.6741571811630534E-2</v>
      </c>
    </row>
    <row r="668" spans="1:8" x14ac:dyDescent="0.25">
      <c r="A668">
        <f t="shared" si="30"/>
        <v>6.5699999999999044</v>
      </c>
      <c r="B668">
        <f>$D$2*COS(($E$2*Table2[[#This Row],[t]])-$L$2)</f>
        <v>0.46655582151802044</v>
      </c>
      <c r="C668">
        <f>($D$3*EXP($E$3*Table2[[#This Row],[t]]))*COS(($F$3*Table2[[#This Row],[t]])-$L$3)</f>
        <v>3.5592046782926823E-2</v>
      </c>
      <c r="D668" t="e">
        <f>($F$4*EXP($D$4*Table2[[#This Row],[t]]))+($G$4*EXP($E$4*Table2[[#This Row],[t]]))</f>
        <v>#NUM!</v>
      </c>
      <c r="E668">
        <f>EXP($D$5*Table2[[#This Row],[t]])*($E$5+($F$5*Table2[[#This Row],[t]]))</f>
        <v>0.57752102506582681</v>
      </c>
      <c r="G668" s="17">
        <f t="shared" si="31"/>
        <v>6.5699999999999044</v>
      </c>
      <c r="H668">
        <f t="shared" ca="1" si="32"/>
        <v>3.5592046782926823E-2</v>
      </c>
    </row>
    <row r="669" spans="1:8" x14ac:dyDescent="0.25">
      <c r="A669">
        <f t="shared" si="30"/>
        <v>6.5799999999999041</v>
      </c>
      <c r="B669">
        <f>$D$2*COS(($E$2*Table2[[#This Row],[t]])-$L$2)</f>
        <v>0.42941421934575391</v>
      </c>
      <c r="C669">
        <f>($D$3*EXP($E$3*Table2[[#This Row],[t]]))*COS(($F$3*Table2[[#This Row],[t]])-$L$3)</f>
        <v>3.4432711974823595E-2</v>
      </c>
      <c r="D669" t="e">
        <f>($F$4*EXP($D$4*Table2[[#This Row],[t]]))+($G$4*EXP($E$4*Table2[[#This Row],[t]]))</f>
        <v>#NUM!</v>
      </c>
      <c r="E669">
        <f>EXP($D$5*Table2[[#This Row],[t]])*($E$5+($F$5*Table2[[#This Row],[t]]))</f>
        <v>0.57557197317155295</v>
      </c>
      <c r="G669" s="17">
        <f t="shared" si="31"/>
        <v>6.5799999999999041</v>
      </c>
      <c r="H669">
        <f t="shared" ca="1" si="32"/>
        <v>3.4432711974823595E-2</v>
      </c>
    </row>
    <row r="670" spans="1:8" x14ac:dyDescent="0.25">
      <c r="A670">
        <f t="shared" si="30"/>
        <v>6.5899999999999039</v>
      </c>
      <c r="B670">
        <f>$D$2*COS(($E$2*Table2[[#This Row],[t]])-$L$2)</f>
        <v>0.3920149815240489</v>
      </c>
      <c r="C670">
        <f>($D$3*EXP($E$3*Table2[[#This Row],[t]]))*COS(($F$3*Table2[[#This Row],[t]])-$L$3)</f>
        <v>3.326435709609582E-2</v>
      </c>
      <c r="D670" t="e">
        <f>($F$4*EXP($D$4*Table2[[#This Row],[t]]))+($G$4*EXP($E$4*Table2[[#This Row],[t]]))</f>
        <v>#NUM!</v>
      </c>
      <c r="E670">
        <f>EXP($D$5*Table2[[#This Row],[t]])*($E$5+($F$5*Table2[[#This Row],[t]]))</f>
        <v>0.573627997105431</v>
      </c>
      <c r="G670" s="17">
        <f t="shared" si="31"/>
        <v>6.5899999999999039</v>
      </c>
      <c r="H670">
        <f t="shared" ca="1" si="32"/>
        <v>3.326435709609582E-2</v>
      </c>
    </row>
    <row r="671" spans="1:8" x14ac:dyDescent="0.25">
      <c r="A671">
        <f t="shared" si="30"/>
        <v>6.5999999999999037</v>
      </c>
      <c r="B671">
        <f>$D$2*COS(($E$2*Table2[[#This Row],[t]])-$L$2)</f>
        <v>0.35438054647364364</v>
      </c>
      <c r="C671">
        <f>($D$3*EXP($E$3*Table2[[#This Row],[t]]))*COS(($F$3*Table2[[#This Row],[t]])-$L$3)</f>
        <v>3.2087769382587422E-2</v>
      </c>
      <c r="D671" t="e">
        <f>($F$4*EXP($D$4*Table2[[#This Row],[t]]))+($G$4*EXP($E$4*Table2[[#This Row],[t]]))</f>
        <v>#NUM!</v>
      </c>
      <c r="E671">
        <f>EXP($D$5*Table2[[#This Row],[t]])*($E$5+($F$5*Table2[[#This Row],[t]]))</f>
        <v>0.57168909471923879</v>
      </c>
      <c r="G671" s="17">
        <f t="shared" si="31"/>
        <v>6.5999999999999037</v>
      </c>
      <c r="H671">
        <f t="shared" ca="1" si="32"/>
        <v>3.2087769382587422E-2</v>
      </c>
    </row>
    <row r="672" spans="1:8" x14ac:dyDescent="0.25">
      <c r="A672">
        <f t="shared" si="30"/>
        <v>6.6099999999999035</v>
      </c>
      <c r="B672">
        <f>$D$2*COS(($E$2*Table2[[#This Row],[t]])-$L$2)</f>
        <v>0.31653349372656348</v>
      </c>
      <c r="C672">
        <f>($D$3*EXP($E$3*Table2[[#This Row],[t]]))*COS(($F$3*Table2[[#This Row],[t]])-$L$3)</f>
        <v>3.0903733151853855E-2</v>
      </c>
      <c r="D672" t="e">
        <f>($F$4*EXP($D$4*Table2[[#This Row],[t]]))+($G$4*EXP($E$4*Table2[[#This Row],[t]]))</f>
        <v>#NUM!</v>
      </c>
      <c r="E672">
        <f>EXP($D$5*Table2[[#This Row],[t]])*($E$5+($F$5*Table2[[#This Row],[t]]))</f>
        <v>0.56975526375991958</v>
      </c>
      <c r="G672" s="17">
        <f t="shared" si="31"/>
        <v>6.6099999999999035</v>
      </c>
      <c r="H672">
        <f t="shared" ca="1" si="32"/>
        <v>3.0903733151853855E-2</v>
      </c>
    </row>
    <row r="673" spans="1:8" x14ac:dyDescent="0.25">
      <c r="A673">
        <f t="shared" si="30"/>
        <v>6.6199999999999033</v>
      </c>
      <c r="B673">
        <f>$D$2*COS(($E$2*Table2[[#This Row],[t]])-$L$2)</f>
        <v>0.27849653037905681</v>
      </c>
      <c r="C673">
        <f>($D$3*EXP($E$3*Table2[[#This Row],[t]]))*COS(($F$3*Table2[[#This Row],[t]])-$L$3)</f>
        <v>2.9713029363976944E-2</v>
      </c>
      <c r="D673" t="e">
        <f>($F$4*EXP($D$4*Table2[[#This Row],[t]]))+($G$4*EXP($E$4*Table2[[#This Row],[t]]))</f>
        <v>#NUM!</v>
      </c>
      <c r="E673">
        <f>EXP($D$5*Table2[[#This Row],[t]])*($E$5+($F$5*Table2[[#This Row],[t]]))</f>
        <v>0.56782650187068184</v>
      </c>
      <c r="G673" s="17">
        <f t="shared" si="31"/>
        <v>6.6199999999999033</v>
      </c>
      <c r="H673">
        <f t="shared" ca="1" si="32"/>
        <v>2.9713029363976944E-2</v>
      </c>
    </row>
    <row r="674" spans="1:8" x14ac:dyDescent="0.25">
      <c r="A674">
        <f t="shared" si="30"/>
        <v>6.6299999999999031</v>
      </c>
      <c r="B674">
        <f>$D$2*COS(($E$2*Table2[[#This Row],[t]])-$L$2)</f>
        <v>0.24029247746805149</v>
      </c>
      <c r="C674">
        <f>($D$3*EXP($E$3*Table2[[#This Row],[t]]))*COS(($F$3*Table2[[#This Row],[t]])-$L$3)</f>
        <v>2.8516435188755265E-2</v>
      </c>
      <c r="D674" t="e">
        <f>($F$4*EXP($D$4*Table2[[#This Row],[t]]))+($G$4*EXP($E$4*Table2[[#This Row],[t]]))</f>
        <v>#NUM!</v>
      </c>
      <c r="E674">
        <f>EXP($D$5*Table2[[#This Row],[t]])*($E$5+($F$5*Table2[[#This Row],[t]]))</f>
        <v>0.56590280659208902</v>
      </c>
      <c r="G674" s="17">
        <f t="shared" si="31"/>
        <v>6.6299999999999031</v>
      </c>
      <c r="H674">
        <f t="shared" ca="1" si="32"/>
        <v>2.8516435188755265E-2</v>
      </c>
    </row>
    <row r="675" spans="1:8" x14ac:dyDescent="0.25">
      <c r="A675">
        <f t="shared" si="30"/>
        <v>6.6399999999999029</v>
      </c>
      <c r="B675">
        <f>$D$2*COS(($E$2*Table2[[#This Row],[t]])-$L$2)</f>
        <v>0.20194425627920104</v>
      </c>
      <c r="C675">
        <f>($D$3*EXP($E$3*Table2[[#This Row],[t]]))*COS(($F$3*Table2[[#This Row],[t]])-$L$3)</f>
        <v>2.7314723579462647E-2</v>
      </c>
      <c r="D675" t="e">
        <f>($F$4*EXP($D$4*Table2[[#This Row],[t]]))+($G$4*EXP($E$4*Table2[[#This Row],[t]]))</f>
        <v>#NUM!</v>
      </c>
      <c r="E675">
        <f>EXP($D$5*Table2[[#This Row],[t]])*($E$5+($F$5*Table2[[#This Row],[t]]))</f>
        <v>0.56398417536314271</v>
      </c>
      <c r="G675" s="17">
        <f t="shared" si="31"/>
        <v>6.6399999999999029</v>
      </c>
      <c r="H675">
        <f t="shared" ca="1" si="32"/>
        <v>2.7314723579462647E-2</v>
      </c>
    </row>
    <row r="676" spans="1:8" x14ac:dyDescent="0.25">
      <c r="A676">
        <f t="shared" ref="A676:A739" si="33">A675+$B$9</f>
        <v>6.6499999999999027</v>
      </c>
      <c r="B676">
        <f>$D$2*COS(($E$2*Table2[[#This Row],[t]])-$L$2)</f>
        <v>0.16347487459478408</v>
      </c>
      <c r="C676">
        <f>($D$3*EXP($E$3*Table2[[#This Row],[t]]))*COS(($F$3*Table2[[#This Row],[t]])-$L$3)</f>
        <v>2.6108662853365747E-2</v>
      </c>
      <c r="D676" t="e">
        <f>($F$4*EXP($D$4*Table2[[#This Row],[t]]))+($G$4*EXP($E$4*Table2[[#This Row],[t]]))</f>
        <v>#NUM!</v>
      </c>
      <c r="E676">
        <f>EXP($D$5*Table2[[#This Row],[t]])*($E$5+($F$5*Table2[[#This Row],[t]]))</f>
        <v>0.5620706055223571</v>
      </c>
      <c r="G676" s="17">
        <f t="shared" ref="G676:G739" si="34">G675+$B$9</f>
        <v>6.6499999999999027</v>
      </c>
      <c r="H676">
        <f t="shared" ca="1" si="32"/>
        <v>2.6108662853365747E-2</v>
      </c>
    </row>
    <row r="677" spans="1:8" x14ac:dyDescent="0.25">
      <c r="A677">
        <f t="shared" si="33"/>
        <v>6.6599999999999024</v>
      </c>
      <c r="B677">
        <f>$D$2*COS(($E$2*Table2[[#This Row],[t]])-$L$2)</f>
        <v>0.12490741288975839</v>
      </c>
      <c r="C677">
        <f>($D$3*EXP($E$3*Table2[[#This Row],[t]]))*COS(($F$3*Table2[[#This Row],[t]])-$L$3)</f>
        <v>2.4899016279183232E-2</v>
      </c>
      <c r="D677" t="e">
        <f>($F$4*EXP($D$4*Table2[[#This Row],[t]]))+($G$4*EXP($E$4*Table2[[#This Row],[t]]))</f>
        <v>#NUM!</v>
      </c>
      <c r="E677">
        <f>EXP($D$5*Table2[[#This Row],[t]])*($E$5+($F$5*Table2[[#This Row],[t]]))</f>
        <v>0.56016209430882402</v>
      </c>
      <c r="G677" s="17">
        <f t="shared" si="34"/>
        <v>6.6599999999999024</v>
      </c>
      <c r="H677">
        <f t="shared" ca="1" si="32"/>
        <v>2.4899016279183232E-2</v>
      </c>
    </row>
    <row r="678" spans="1:8" x14ac:dyDescent="0.25">
      <c r="A678">
        <f t="shared" si="33"/>
        <v>6.6699999999999022</v>
      </c>
      <c r="B678">
        <f>$D$2*COS(($E$2*Table2[[#This Row],[t]])-$L$2)</f>
        <v>8.6265010484146268E-2</v>
      </c>
      <c r="C678">
        <f>($D$3*EXP($E$3*Table2[[#This Row],[t]]))*COS(($F$3*Table2[[#This Row],[t]])-$L$3)</f>
        <v>2.3686541671662859E-2</v>
      </c>
      <c r="D678" t="e">
        <f>($F$4*EXP($D$4*Table2[[#This Row],[t]]))+($G$4*EXP($E$4*Table2[[#This Row],[t]]))</f>
        <v>#NUM!</v>
      </c>
      <c r="E678">
        <f>EXP($D$5*Table2[[#This Row],[t]])*($E$5+($F$5*Table2[[#This Row],[t]]))</f>
        <v>0.55825863886327254</v>
      </c>
      <c r="G678" s="17">
        <f t="shared" si="34"/>
        <v>6.6699999999999022</v>
      </c>
      <c r="H678">
        <f t="shared" ca="1" si="32"/>
        <v>2.3686541671662859E-2</v>
      </c>
    </row>
    <row r="679" spans="1:8" x14ac:dyDescent="0.25">
      <c r="A679">
        <f t="shared" si="33"/>
        <v>6.679999999999902</v>
      </c>
      <c r="B679">
        <f>$D$2*COS(($E$2*Table2[[#This Row],[t]])-$L$2)</f>
        <v>4.7570851660147837E-2</v>
      </c>
      <c r="C679">
        <f>($D$3*EXP($E$3*Table2[[#This Row],[t]]))*COS(($F$3*Table2[[#This Row],[t]])-$L$3)</f>
        <v>2.2471990993449566E-2</v>
      </c>
      <c r="D679" t="e">
        <f>($F$4*EXP($D$4*Table2[[#This Row],[t]]))+($G$4*EXP($E$4*Table2[[#This Row],[t]]))</f>
        <v>#NUM!</v>
      </c>
      <c r="E679">
        <f>EXP($D$5*Table2[[#This Row],[t]])*($E$5+($F$5*Table2[[#This Row],[t]]))</f>
        <v>0.55636023622911701</v>
      </c>
      <c r="G679" s="17">
        <f t="shared" si="34"/>
        <v>6.679999999999902</v>
      </c>
      <c r="H679">
        <f t="shared" ca="1" si="32"/>
        <v>2.2471990993449566E-2</v>
      </c>
    </row>
    <row r="680" spans="1:8" x14ac:dyDescent="0.25">
      <c r="A680">
        <f t="shared" si="33"/>
        <v>6.6899999999999018</v>
      </c>
      <c r="B680">
        <f>$D$2*COS(($E$2*Table2[[#This Row],[t]])-$L$2)</f>
        <v>8.848151752244713E-3</v>
      </c>
      <c r="C680">
        <f>($D$3*EXP($E$3*Table2[[#This Row],[t]]))*COS(($F$3*Table2[[#This Row],[t]])-$L$3)</f>
        <v>2.1256109964407924E-2</v>
      </c>
      <c r="D680" t="e">
        <f>($F$4*EXP($D$4*Table2[[#This Row],[t]]))+($G$4*EXP($E$4*Table2[[#This Row],[t]]))</f>
        <v>#NUM!</v>
      </c>
      <c r="E680">
        <f>EXP($D$5*Table2[[#This Row],[t]])*($E$5+($F$5*Table2[[#This Row],[t]]))</f>
        <v>0.55446688335350058</v>
      </c>
      <c r="G680" s="17">
        <f t="shared" si="34"/>
        <v>6.6899999999999018</v>
      </c>
      <c r="H680">
        <f t="shared" ca="1" si="32"/>
        <v>2.1256109964407924E-2</v>
      </c>
    </row>
    <row r="681" spans="1:8" x14ac:dyDescent="0.25">
      <c r="A681">
        <f t="shared" si="33"/>
        <v>6.6999999999999016</v>
      </c>
      <c r="B681">
        <f>$D$2*COS(($E$2*Table2[[#This Row],[t]])-$L$2)</f>
        <v>-2.9879856781270517E-2</v>
      </c>
      <c r="C681">
        <f>($D$3*EXP($E$3*Table2[[#This Row],[t]]))*COS(($F$3*Table2[[#This Row],[t]])-$L$3)</f>
        <v>2.0039637678558708E-2</v>
      </c>
      <c r="D681" t="e">
        <f>($F$4*EXP($D$4*Table2[[#This Row],[t]]))+($G$4*EXP($E$4*Table2[[#This Row],[t]]))</f>
        <v>#NUM!</v>
      </c>
      <c r="E681">
        <f>EXP($D$5*Table2[[#This Row],[t]])*($E$5+($F$5*Table2[[#This Row],[t]]))</f>
        <v>0.5525785770883278</v>
      </c>
      <c r="G681" s="17">
        <f t="shared" si="34"/>
        <v>6.6999999999999016</v>
      </c>
      <c r="H681">
        <f t="shared" ca="1" si="32"/>
        <v>2.0039637678558708E-2</v>
      </c>
    </row>
    <row r="682" spans="1:8" x14ac:dyDescent="0.25">
      <c r="A682">
        <f t="shared" si="33"/>
        <v>6.7099999999999014</v>
      </c>
      <c r="B682">
        <f>$D$2*COS(($E$2*Table2[[#This Row],[t]])-$L$2)</f>
        <v>-6.8589938297089134E-2</v>
      </c>
      <c r="C682">
        <f>($D$3*EXP($E$3*Table2[[#This Row],[t]]))*COS(($F$3*Table2[[#This Row],[t]])-$L$3)</f>
        <v>1.8823306228782949E-2</v>
      </c>
      <c r="D682" t="e">
        <f>($F$4*EXP($D$4*Table2[[#This Row],[t]]))+($G$4*EXP($E$4*Table2[[#This Row],[t]]))</f>
        <v>#NUM!</v>
      </c>
      <c r="E682">
        <f>EXP($D$5*Table2[[#This Row],[t]])*($E$5+($F$5*Table2[[#This Row],[t]]))</f>
        <v>0.55069531419129059</v>
      </c>
      <c r="G682" s="17">
        <f t="shared" si="34"/>
        <v>6.7099999999999014</v>
      </c>
      <c r="H682">
        <f t="shared" ca="1" si="32"/>
        <v>1.8823306228782949E-2</v>
      </c>
    </row>
    <row r="683" spans="1:8" x14ac:dyDescent="0.25">
      <c r="A683">
        <f t="shared" si="33"/>
        <v>6.7199999999999012</v>
      </c>
      <c r="B683">
        <f>$D$2*COS(($E$2*Table2[[#This Row],[t]])-$L$2)</f>
        <v>-0.10725886790759212</v>
      </c>
      <c r="C683">
        <f>($D$3*EXP($E$3*Table2[[#This Row],[t]]))*COS(($F$3*Table2[[#This Row],[t]])-$L$3)</f>
        <v>1.760784033943932E-2</v>
      </c>
      <c r="D683" t="e">
        <f>($F$4*EXP($D$4*Table2[[#This Row],[t]]))+($G$4*EXP($E$4*Table2[[#This Row],[t]]))</f>
        <v>#NUM!</v>
      </c>
      <c r="E683">
        <f>EXP($D$5*Table2[[#This Row],[t]])*($E$5+($F$5*Table2[[#This Row],[t]]))</f>
        <v>0.54881709132688772</v>
      </c>
      <c r="G683" s="17">
        <f t="shared" si="34"/>
        <v>6.7199999999999012</v>
      </c>
      <c r="H683">
        <f t="shared" ca="1" si="32"/>
        <v>1.760784033943932E-2</v>
      </c>
    </row>
    <row r="684" spans="1:8" x14ac:dyDescent="0.25">
      <c r="A684">
        <f t="shared" si="33"/>
        <v>6.729999999999901</v>
      </c>
      <c r="B684">
        <f>$D$2*COS(($E$2*Table2[[#This Row],[t]])-$L$2)</f>
        <v>-0.14586344541505225</v>
      </c>
      <c r="C684">
        <f>($D$3*EXP($E$3*Table2[[#This Row],[t]]))*COS(($F$3*Table2[[#This Row],[t]])-$L$3)</f>
        <v>1.639395700703673E-2</v>
      </c>
      <c r="D684" t="e">
        <f>($F$4*EXP($D$4*Table2[[#This Row],[t]]))+($G$4*EXP($E$4*Table2[[#This Row],[t]]))</f>
        <v>#NUM!</v>
      </c>
      <c r="E684">
        <f>EXP($D$5*Table2[[#This Row],[t]])*($E$5+($F$5*Table2[[#This Row],[t]]))</f>
        <v>0.54694390506743362</v>
      </c>
      <c r="G684" s="17">
        <f t="shared" si="34"/>
        <v>6.729999999999901</v>
      </c>
      <c r="H684">
        <f t="shared" ca="1" si="32"/>
        <v>1.639395700703673E-2</v>
      </c>
    </row>
    <row r="685" spans="1:8" x14ac:dyDescent="0.25">
      <c r="A685">
        <f t="shared" si="33"/>
        <v>6.7399999999999007</v>
      </c>
      <c r="B685">
        <f>$D$2*COS(($E$2*Table2[[#This Row],[t]])-$L$2)</f>
        <v>-0.18438050923107915</v>
      </c>
      <c r="C685">
        <f>($D$3*EXP($E$3*Table2[[#This Row],[t]]))*COS(($F$3*Table2[[#This Row],[t]])-$L$3)</f>
        <v>1.5182365149094114E-2</v>
      </c>
      <c r="D685" t="e">
        <f>($F$4*EXP($D$4*Table2[[#This Row],[t]]))+($G$4*EXP($E$4*Table2[[#This Row],[t]]))</f>
        <v>#NUM!</v>
      </c>
      <c r="E685">
        <f>EXP($D$5*Table2[[#This Row],[t]])*($E$5+($F$5*Table2[[#This Row],[t]]))</f>
        <v>0.5450757518940611</v>
      </c>
      <c r="G685" s="17">
        <f t="shared" si="34"/>
        <v>6.7399999999999007</v>
      </c>
      <c r="H685">
        <f t="shared" ca="1" si="32"/>
        <v>1.5182365149094114E-2</v>
      </c>
    </row>
    <row r="686" spans="1:8" x14ac:dyDescent="0.25">
      <c r="A686">
        <f t="shared" si="33"/>
        <v>6.7499999999999005</v>
      </c>
      <c r="B686">
        <f>$D$2*COS(($E$2*Table2[[#This Row],[t]])-$L$2)</f>
        <v>-0.22278695027286655</v>
      </c>
      <c r="C686">
        <f>($D$3*EXP($E$3*Table2[[#This Row],[t]]))*COS(($F$3*Table2[[#This Row],[t]])-$L$3)</f>
        <v>1.3973765261318676E-2</v>
      </c>
      <c r="D686" t="e">
        <f>($F$4*EXP($D$4*Table2[[#This Row],[t]]))+($G$4*EXP($E$4*Table2[[#This Row],[t]]))</f>
        <v>#NUM!</v>
      </c>
      <c r="E686">
        <f>EXP($D$5*Table2[[#This Row],[t]])*($E$5+($F$5*Table2[[#This Row],[t]]))</f>
        <v>0.54321262819771687</v>
      </c>
      <c r="G686" s="17">
        <f t="shared" si="34"/>
        <v>6.7499999999999005</v>
      </c>
      <c r="H686">
        <f t="shared" ca="1" si="32"/>
        <v>1.3973765261318676E-2</v>
      </c>
    </row>
    <row r="687" spans="1:8" x14ac:dyDescent="0.25">
      <c r="A687">
        <f t="shared" si="33"/>
        <v>6.7599999999999003</v>
      </c>
      <c r="B687">
        <f>$D$2*COS(($E$2*Table2[[#This Row],[t]])-$L$2)</f>
        <v>-0.2610597258279706</v>
      </c>
      <c r="C687">
        <f>($D$3*EXP($E$3*Table2[[#This Row],[t]]))*COS(($F$3*Table2[[#This Row],[t]])-$L$3)</f>
        <v>1.2768849083221978E-2</v>
      </c>
      <c r="D687" t="e">
        <f>($F$4*EXP($D$4*Table2[[#This Row],[t]]))+($G$4*EXP($E$4*Table2[[#This Row],[t]]))</f>
        <v>#NUM!</v>
      </c>
      <c r="E687">
        <f>EXP($D$5*Table2[[#This Row],[t]])*($E$5+($F$5*Table2[[#This Row],[t]]))</f>
        <v>0.54135453028014802</v>
      </c>
      <c r="G687" s="17">
        <f t="shared" si="34"/>
        <v>6.7599999999999003</v>
      </c>
      <c r="H687">
        <f t="shared" ca="1" si="32"/>
        <v>1.2768849083221978E-2</v>
      </c>
    </row>
    <row r="688" spans="1:8" x14ac:dyDescent="0.25">
      <c r="A688">
        <f t="shared" si="33"/>
        <v>6.7699999999999001</v>
      </c>
      <c r="B688">
        <f>$D$2*COS(($E$2*Table2[[#This Row],[t]])-$L$2)</f>
        <v>-0.29917587337921298</v>
      </c>
      <c r="C688">
        <f>($D$3*EXP($E$3*Table2[[#This Row],[t]]))*COS(($F$3*Table2[[#This Row],[t]])-$L$3)</f>
        <v>1.1568299272291501E-2</v>
      </c>
      <c r="D688" t="e">
        <f>($F$4*EXP($D$4*Table2[[#This Row],[t]]))+($G$4*EXP($E$4*Table2[[#This Row],[t]]))</f>
        <v>#NUM!</v>
      </c>
      <c r="E688">
        <f>EXP($D$5*Table2[[#This Row],[t]])*($E$5+($F$5*Table2[[#This Row],[t]]))</f>
        <v>0.53950145435488206</v>
      </c>
      <c r="G688" s="17">
        <f t="shared" si="34"/>
        <v>6.7699999999999001</v>
      </c>
      <c r="H688">
        <f t="shared" ca="1" si="32"/>
        <v>1.1568299272291501E-2</v>
      </c>
    </row>
    <row r="689" spans="1:8" x14ac:dyDescent="0.25">
      <c r="A689">
        <f t="shared" si="33"/>
        <v>6.7799999999998999</v>
      </c>
      <c r="B689">
        <f>$D$2*COS(($E$2*Table2[[#This Row],[t]])-$L$2)</f>
        <v>-0.33711252438151906</v>
      </c>
      <c r="C689">
        <f>($D$3*EXP($E$3*Table2[[#This Row],[t]]))*COS(($F$3*Table2[[#This Row],[t]])-$L$3)</f>
        <v>1.0372789086824281E-2</v>
      </c>
      <c r="D689" t="e">
        <f>($F$4*EXP($D$4*Table2[[#This Row],[t]]))+($G$4*EXP($E$4*Table2[[#This Row],[t]]))</f>
        <v>#NUM!</v>
      </c>
      <c r="E689">
        <f>EXP($D$5*Table2[[#This Row],[t]])*($E$5+($F$5*Table2[[#This Row],[t]]))</f>
        <v>0.53765339654819833</v>
      </c>
      <c r="G689" s="17">
        <f t="shared" si="34"/>
        <v>6.7799999999998999</v>
      </c>
      <c r="H689">
        <f t="shared" ca="1" si="32"/>
        <v>1.0372789086824281E-2</v>
      </c>
    </row>
    <row r="690" spans="1:8" x14ac:dyDescent="0.25">
      <c r="A690">
        <f t="shared" si="33"/>
        <v>6.7899999999998997</v>
      </c>
      <c r="B690">
        <f>$D$2*COS(($E$2*Table2[[#This Row],[t]])-$L$2)</f>
        <v>-0.37484691798237518</v>
      </c>
      <c r="C690">
        <f>($D$3*EXP($E$3*Table2[[#This Row],[t]]))*COS(($F$3*Table2[[#This Row],[t]])-$L$3)</f>
        <v>9.1829820775293225E-3</v>
      </c>
      <c r="D690" t="e">
        <f>($F$4*EXP($D$4*Table2[[#This Row],[t]]))+($G$4*EXP($E$4*Table2[[#This Row],[t]]))</f>
        <v>#NUM!</v>
      </c>
      <c r="E690">
        <f>EXP($D$5*Table2[[#This Row],[t]])*($E$5+($F$5*Table2[[#This Row],[t]]))</f>
        <v>0.53581035290009293</v>
      </c>
      <c r="G690" s="17">
        <f t="shared" si="34"/>
        <v>6.7899999999998997</v>
      </c>
      <c r="H690">
        <f t="shared" ca="1" si="32"/>
        <v>9.1829820775293225E-3</v>
      </c>
    </row>
    <row r="691" spans="1:8" x14ac:dyDescent="0.25">
      <c r="A691">
        <f t="shared" si="33"/>
        <v>6.7999999999998995</v>
      </c>
      <c r="B691">
        <f>$D$2*COS(($E$2*Table2[[#This Row],[t]])-$L$2)</f>
        <v>-0.41235641467762452</v>
      </c>
      <c r="C691">
        <f>($D$3*EXP($E$3*Table2[[#This Row],[t]]))*COS(($F$3*Table2[[#This Row],[t]])-$L$3)</f>
        <v>7.9995317879927499E-3</v>
      </c>
      <c r="D691" t="e">
        <f>($F$4*EXP($D$4*Table2[[#This Row],[t]]))+($G$4*EXP($E$4*Table2[[#This Row],[t]]))</f>
        <v>#NUM!</v>
      </c>
      <c r="E691">
        <f>EXP($D$5*Table2[[#This Row],[t]])*($E$5+($F$5*Table2[[#This Row],[t]]))</f>
        <v>0.5339723193652357</v>
      </c>
      <c r="G691" s="17">
        <f t="shared" si="34"/>
        <v>6.7999999999998995</v>
      </c>
      <c r="H691">
        <f t="shared" ca="1" si="32"/>
        <v>7.9995317879927499E-3</v>
      </c>
    </row>
    <row r="692" spans="1:8" x14ac:dyDescent="0.25">
      <c r="A692">
        <f t="shared" si="33"/>
        <v>6.8099999999998992</v>
      </c>
      <c r="B692">
        <f>$D$2*COS(($E$2*Table2[[#This Row],[t]])-$L$2)</f>
        <v>-0.44961850989450691</v>
      </c>
      <c r="C692">
        <f>($D$3*EXP($E$3*Table2[[#This Row],[t]]))*COS(($F$3*Table2[[#This Row],[t]])-$L$3)</f>
        <v>6.8230814640985087E-3</v>
      </c>
      <c r="D692" t="e">
        <f>($F$4*EXP($D$4*Table2[[#This Row],[t]]))+($G$4*EXP($E$4*Table2[[#This Row],[t]]))</f>
        <v>#NUM!</v>
      </c>
      <c r="E692">
        <f>EXP($D$5*Table2[[#This Row],[t]])*($E$5+($F$5*Table2[[#This Row],[t]]))</f>
        <v>0.53213929181391983</v>
      </c>
      <c r="G692" s="17">
        <f t="shared" si="34"/>
        <v>6.8099999999998992</v>
      </c>
      <c r="H692">
        <f t="shared" ca="1" si="32"/>
        <v>6.8230814640985087E-3</v>
      </c>
    </row>
    <row r="693" spans="1:8" x14ac:dyDescent="0.25">
      <c r="A693">
        <f t="shared" si="33"/>
        <v>6.819999999999899</v>
      </c>
      <c r="B693">
        <f>$D$2*COS(($E$2*Table2[[#This Row],[t]])-$L$2)</f>
        <v>-0.48661084749374356</v>
      </c>
      <c r="C693">
        <f>($D$3*EXP($E$3*Table2[[#This Row],[t]]))*COS(($F$3*Table2[[#This Row],[t]])-$L$3)</f>
        <v>5.6542637724861866E-3</v>
      </c>
      <c r="D693" t="e">
        <f>($F$4*EXP($D$4*Table2[[#This Row],[t]]))+($G$4*EXP($E$4*Table2[[#This Row],[t]]))</f>
        <v>#NUM!</v>
      </c>
      <c r="E693">
        <f>EXP($D$5*Table2[[#This Row],[t]])*($E$5+($F$5*Table2[[#This Row],[t]]))</f>
        <v>0.53031126603300383</v>
      </c>
      <c r="G693" s="17">
        <f t="shared" si="34"/>
        <v>6.819999999999899</v>
      </c>
      <c r="H693">
        <f t="shared" ca="1" si="32"/>
        <v>5.6542637724861866E-3</v>
      </c>
    </row>
    <row r="694" spans="1:8" x14ac:dyDescent="0.25">
      <c r="A694">
        <f t="shared" si="33"/>
        <v>6.8299999999998988</v>
      </c>
      <c r="B694">
        <f>$D$2*COS(($E$2*Table2[[#This Row],[t]])-$L$2)</f>
        <v>-0.52331123318251738</v>
      </c>
      <c r="C694">
        <f>($D$3*EXP($E$3*Table2[[#This Row],[t]]))*COS(($F$3*Table2[[#This Row],[t]])-$L$3)</f>
        <v>4.4937005281275224E-3</v>
      </c>
      <c r="D694" t="e">
        <f>($F$4*EXP($D$4*Table2[[#This Row],[t]]))+($G$4*EXP($E$4*Table2[[#This Row],[t]]))</f>
        <v>#NUM!</v>
      </c>
      <c r="E694">
        <f>EXP($D$5*Table2[[#This Row],[t]])*($E$5+($F$5*Table2[[#This Row],[t]]))</f>
        <v>0.52848823772684717</v>
      </c>
      <c r="G694" s="17">
        <f t="shared" si="34"/>
        <v>6.8299999999998988</v>
      </c>
      <c r="H694">
        <f t="shared" ca="1" si="32"/>
        <v>4.4937005281275224E-3</v>
      </c>
    </row>
    <row r="695" spans="1:8" x14ac:dyDescent="0.25">
      <c r="A695">
        <f t="shared" si="33"/>
        <v>6.8399999999998986</v>
      </c>
      <c r="B695">
        <f>$D$2*COS(($E$2*Table2[[#This Row],[t]])-$L$2)</f>
        <v>-0.55969764783040465</v>
      </c>
      <c r="C695">
        <f>($D$3*EXP($E$3*Table2[[#This Row],[t]]))*COS(($F$3*Table2[[#This Row],[t]])-$L$3)</f>
        <v>3.3420024310907787E-3</v>
      </c>
      <c r="D695" t="e">
        <f>($F$4*EXP($D$4*Table2[[#This Row],[t]]))+($G$4*EXP($E$4*Table2[[#This Row],[t]]))</f>
        <v>#NUM!</v>
      </c>
      <c r="E695">
        <f>EXP($D$5*Table2[[#This Row],[t]])*($E$5+($F$5*Table2[[#This Row],[t]]))</f>
        <v>0.52667020251823737</v>
      </c>
      <c r="G695" s="17">
        <f t="shared" si="34"/>
        <v>6.8399999999998986</v>
      </c>
      <c r="H695">
        <f t="shared" ca="1" si="32"/>
        <v>3.3420024310907787E-3</v>
      </c>
    </row>
    <row r="696" spans="1:8" x14ac:dyDescent="0.25">
      <c r="A696">
        <f t="shared" si="33"/>
        <v>6.8499999999998984</v>
      </c>
      <c r="B696">
        <f>$D$2*COS(($E$2*Table2[[#This Row],[t]])-$L$2)</f>
        <v>-0.59574826068018216</v>
      </c>
      <c r="C696">
        <f>($D$3*EXP($E$3*Table2[[#This Row],[t]]))*COS(($F$3*Table2[[#This Row],[t]])-$L$3)</f>
        <v>2.1997688125607612E-3</v>
      </c>
      <c r="D696" t="e">
        <f>($F$4*EXP($D$4*Table2[[#This Row],[t]]))+($G$4*EXP($E$4*Table2[[#This Row],[t]]))</f>
        <v>#NUM!</v>
      </c>
      <c r="E696">
        <f>EXP($D$5*Table2[[#This Row],[t]])*($E$5+($F$5*Table2[[#This Row],[t]]))</f>
        <v>0.52485715594931115</v>
      </c>
      <c r="G696" s="17">
        <f t="shared" si="34"/>
        <v>6.8499999999998984</v>
      </c>
      <c r="H696">
        <f t="shared" ca="1" si="32"/>
        <v>2.1997688125607612E-3</v>
      </c>
    </row>
    <row r="697" spans="1:8" x14ac:dyDescent="0.25">
      <c r="A697">
        <f t="shared" si="33"/>
        <v>6.8599999999998982</v>
      </c>
      <c r="B697">
        <f>$D$2*COS(($E$2*Table2[[#This Row],[t]])-$L$2)</f>
        <v>-0.63144144244564715</v>
      </c>
      <c r="C697">
        <f>($D$3*EXP($E$3*Table2[[#This Row],[t]]))*COS(($F$3*Table2[[#This Row],[t]])-$L$3)</f>
        <v>1.0675873901712762E-3</v>
      </c>
      <c r="D697" t="e">
        <f>($F$4*EXP($D$4*Table2[[#This Row],[t]]))+($G$4*EXP($E$4*Table2[[#This Row],[t]]))</f>
        <v>#NUM!</v>
      </c>
      <c r="E697">
        <f>EXP($D$5*Table2[[#This Row],[t]])*($E$5+($F$5*Table2[[#This Row],[t]]))</f>
        <v>0.5230490934824672</v>
      </c>
      <c r="G697" s="17">
        <f t="shared" si="34"/>
        <v>6.8599999999998982</v>
      </c>
      <c r="H697">
        <f t="shared" ca="1" si="32"/>
        <v>1.0675873901712762E-3</v>
      </c>
    </row>
    <row r="698" spans="1:8" x14ac:dyDescent="0.25">
      <c r="A698">
        <f t="shared" si="33"/>
        <v>6.869999999999898</v>
      </c>
      <c r="B698">
        <f>$D$2*COS(($E$2*Table2[[#This Row],[t]])-$L$2)</f>
        <v>-0.66675577828850918</v>
      </c>
      <c r="C698">
        <f>($D$3*EXP($E$3*Table2[[#This Row],[t]]))*COS(($F$3*Table2[[#This Row],[t]])-$L$3)</f>
        <v>-5.3965967293173805E-5</v>
      </c>
      <c r="D698" t="e">
        <f>($F$4*EXP($D$4*Table2[[#This Row],[t]]))+($G$4*EXP($E$4*Table2[[#This Row],[t]]))</f>
        <v>#NUM!</v>
      </c>
      <c r="E698">
        <f>EXP($D$5*Table2[[#This Row],[t]])*($E$5+($F$5*Table2[[#This Row],[t]]))</f>
        <v>0.52124601050127262</v>
      </c>
      <c r="G698" s="17">
        <f t="shared" si="34"/>
        <v>6.869999999999898</v>
      </c>
      <c r="H698">
        <f t="shared" ca="1" si="32"/>
        <v>-5.3965967293173805E-5</v>
      </c>
    </row>
    <row r="699" spans="1:8" x14ac:dyDescent="0.25">
      <c r="A699">
        <f t="shared" si="33"/>
        <v>6.8799999999998978</v>
      </c>
      <c r="B699">
        <f>$D$2*COS(($E$2*Table2[[#This Row],[t]])-$L$2)</f>
        <v>-0.70167008066666636</v>
      </c>
      <c r="C699">
        <f>($D$3*EXP($E$3*Table2[[#This Row],[t]]))*COS(($F$3*Table2[[#This Row],[t]])-$L$3)</f>
        <v>-1.1643274657819273E-3</v>
      </c>
      <c r="D699" t="e">
        <f>($F$4*EXP($D$4*Table2[[#This Row],[t]]))+($G$4*EXP($E$4*Table2[[#This Row],[t]]))</f>
        <v>#NUM!</v>
      </c>
      <c r="E699">
        <f>EXP($D$5*Table2[[#This Row],[t]])*($E$5+($F$5*Table2[[#This Row],[t]]))</f>
        <v>0.51944790231136273</v>
      </c>
      <c r="G699" s="17">
        <f t="shared" si="34"/>
        <v>6.8799999999998978</v>
      </c>
      <c r="H699">
        <f t="shared" ca="1" si="32"/>
        <v>-1.1643274657819273E-3</v>
      </c>
    </row>
    <row r="700" spans="1:8" x14ac:dyDescent="0.25">
      <c r="A700">
        <f t="shared" si="33"/>
        <v>6.8899999999998975</v>
      </c>
      <c r="B700">
        <f>$D$2*COS(($E$2*Table2[[#This Row],[t]])-$L$2)</f>
        <v>-0.73616340204610986</v>
      </c>
      <c r="C700">
        <f>($D$3*EXP($E$3*Table2[[#This Row],[t]]))*COS(($F$3*Table2[[#This Row],[t]])-$L$3)</f>
        <v>-2.2629456024057379E-3</v>
      </c>
      <c r="D700" t="e">
        <f>($F$4*EXP($D$4*Table2[[#This Row],[t]]))+($G$4*EXP($E$4*Table2[[#This Row],[t]]))</f>
        <v>#NUM!</v>
      </c>
      <c r="E700">
        <f>EXP($D$5*Table2[[#This Row],[t]])*($E$5+($F$5*Table2[[#This Row],[t]]))</f>
        <v>0.51765476414133271</v>
      </c>
      <c r="G700" s="17">
        <f t="shared" si="34"/>
        <v>6.8899999999998975</v>
      </c>
      <c r="H700">
        <f t="shared" ca="1" si="32"/>
        <v>-2.2629456024057379E-3</v>
      </c>
    </row>
    <row r="701" spans="1:8" x14ac:dyDescent="0.25">
      <c r="A701">
        <f t="shared" si="33"/>
        <v>6.8999999999998973</v>
      </c>
      <c r="B701">
        <f>$D$2*COS(($E$2*Table2[[#This Row],[t]])-$L$2)</f>
        <v>-0.77021504746878633</v>
      </c>
      <c r="C701">
        <f>($D$3*EXP($E$3*Table2[[#This Row],[t]]))*COS(($F$3*Table2[[#This Row],[t]])-$L$3)</f>
        <v>-3.3492813723749221E-3</v>
      </c>
      <c r="D701" t="e">
        <f>($F$4*EXP($D$4*Table2[[#This Row],[t]]))+($G$4*EXP($E$4*Table2[[#This Row],[t]]))</f>
        <v>#NUM!</v>
      </c>
      <c r="E701">
        <f>EXP($D$5*Table2[[#This Row],[t]])*($E$5+($F$5*Table2[[#This Row],[t]]))</f>
        <v>0.51586659114362254</v>
      </c>
      <c r="G701" s="17">
        <f t="shared" si="34"/>
        <v>6.8999999999998973</v>
      </c>
      <c r="H701">
        <f t="shared" ca="1" si="32"/>
        <v>-3.3492813723749221E-3</v>
      </c>
    </row>
    <row r="702" spans="1:8" x14ac:dyDescent="0.25">
      <c r="A702">
        <f t="shared" si="33"/>
        <v>6.9099999999998971</v>
      </c>
      <c r="B702">
        <f>$D$2*COS(($E$2*Table2[[#This Row],[t]])-$L$2)</f>
        <v>-0.80380458696897061</v>
      </c>
      <c r="C702">
        <f>($D$3*EXP($E$3*Table2[[#This Row],[t]]))*COS(($F$3*Table2[[#This Row],[t]])-$L$3)</f>
        <v>-4.422808466415685E-3</v>
      </c>
      <c r="D702" t="e">
        <f>($F$4*EXP($D$4*Table2[[#This Row],[t]]))+($G$4*EXP($E$4*Table2[[#This Row],[t]]))</f>
        <v>#NUM!</v>
      </c>
      <c r="E702">
        <f>EXP($D$5*Table2[[#This Row],[t]])*($E$5+($F$5*Table2[[#This Row],[t]]))</f>
        <v>0.51408337839539597</v>
      </c>
      <c r="G702" s="17">
        <f t="shared" si="34"/>
        <v>6.9099999999998971</v>
      </c>
      <c r="H702">
        <f t="shared" ca="1" si="32"/>
        <v>-4.422808466415685E-3</v>
      </c>
    </row>
    <row r="703" spans="1:8" x14ac:dyDescent="0.25">
      <c r="A703">
        <f t="shared" si="33"/>
        <v>6.9199999999998969</v>
      </c>
      <c r="B703">
        <f>$D$2*COS(($E$2*Table2[[#This Row],[t]])-$L$2)</f>
        <v>-0.8369118678306241</v>
      </c>
      <c r="C703">
        <f>($D$3*EXP($E$3*Table2[[#This Row],[t]]))*COS(($F$3*Table2[[#This Row],[t]])-$L$3)</f>
        <v>-5.4830134586441219E-3</v>
      </c>
      <c r="D703" t="e">
        <f>($F$4*EXP($D$4*Table2[[#This Row],[t]]))+($G$4*EXP($E$4*Table2[[#This Row],[t]]))</f>
        <v>#NUM!</v>
      </c>
      <c r="E703">
        <f>EXP($D$5*Table2[[#This Row],[t]])*($E$5+($F$5*Table2[[#This Row],[t]]))</f>
        <v>0.51230512089941194</v>
      </c>
      <c r="G703" s="17">
        <f t="shared" si="34"/>
        <v>6.9199999999998969</v>
      </c>
      <c r="H703">
        <f t="shared" ca="1" si="32"/>
        <v>-5.4830134586441219E-3</v>
      </c>
    </row>
    <row r="704" spans="1:8" x14ac:dyDescent="0.25">
      <c r="A704">
        <f t="shared" si="33"/>
        <v>6.9299999999998967</v>
      </c>
      <c r="B704">
        <f>$D$2*COS(($E$2*Table2[[#This Row],[t]])-$L$2)</f>
        <v>-0.869517026678438</v>
      </c>
      <c r="C704">
        <f>($D$3*EXP($E$3*Table2[[#This Row],[t]]))*COS(($F$3*Table2[[#This Row],[t]])-$L$3)</f>
        <v>-6.5293959848787622E-3</v>
      </c>
      <c r="D704" t="e">
        <f>($F$4*EXP($D$4*Table2[[#This Row],[t]]))+($G$4*EXP($E$4*Table2[[#This Row],[t]]))</f>
        <v>#NUM!</v>
      </c>
      <c r="E704">
        <f>EXP($D$5*Table2[[#This Row],[t]])*($E$5+($F$5*Table2[[#This Row],[t]]))</f>
        <v>0.51053181358488897</v>
      </c>
      <c r="G704" s="17">
        <f t="shared" si="34"/>
        <v>6.9299999999998967</v>
      </c>
      <c r="H704">
        <f t="shared" ca="1" si="32"/>
        <v>-6.5293959848787622E-3</v>
      </c>
    </row>
    <row r="705" spans="1:8" x14ac:dyDescent="0.25">
      <c r="A705">
        <f t="shared" si="33"/>
        <v>6.9399999999998965</v>
      </c>
      <c r="B705">
        <f>$D$2*COS(($E$2*Table2[[#This Row],[t]])-$L$2)</f>
        <v>-0.90160050139523373</v>
      </c>
      <c r="C705">
        <f>($D$3*EXP($E$3*Table2[[#This Row],[t]]))*COS(($F$3*Table2[[#This Row],[t]])-$L$3)</f>
        <v>-7.5614689113828841E-3</v>
      </c>
      <c r="D705" t="e">
        <f>($F$4*EXP($D$4*Table2[[#This Row],[t]]))+($G$4*EXP($E$4*Table2[[#This Row],[t]]))</f>
        <v>#NUM!</v>
      </c>
      <c r="E705">
        <f>EXP($D$5*Table2[[#This Row],[t]])*($E$5+($F$5*Table2[[#This Row],[t]]))</f>
        <v>0.50876345130836342</v>
      </c>
      <c r="G705" s="17">
        <f t="shared" si="34"/>
        <v>6.9399999999998965</v>
      </c>
      <c r="H705">
        <f t="shared" ca="1" si="32"/>
        <v>-7.5614689113828841E-3</v>
      </c>
    </row>
    <row r="706" spans="1:8" x14ac:dyDescent="0.25">
      <c r="A706">
        <f t="shared" si="33"/>
        <v>6.9499999999998963</v>
      </c>
      <c r="B706">
        <f>$D$2*COS(($E$2*Table2[[#This Row],[t]])-$L$2)</f>
        <v>-0.93314304285866212</v>
      </c>
      <c r="C706">
        <f>($D$3*EXP($E$3*Table2[[#This Row],[t]]))*COS(($F$3*Table2[[#This Row],[t]])-$L$3)</f>
        <v>-8.5787584940279094E-3</v>
      </c>
      <c r="D706" t="e">
        <f>($F$4*EXP($D$4*Table2[[#This Row],[t]]))+($G$4*EXP($E$4*Table2[[#This Row],[t]]))</f>
        <v>#NUM!</v>
      </c>
      <c r="E706">
        <f>EXP($D$5*Table2[[#This Row],[t]])*($E$5+($F$5*Table2[[#This Row],[t]]))</f>
        <v>0.50700002885453976</v>
      </c>
      <c r="G706" s="17">
        <f t="shared" si="34"/>
        <v>6.9499999999998963</v>
      </c>
      <c r="H706">
        <f t="shared" ca="1" si="32"/>
        <v>-8.5787584940279094E-3</v>
      </c>
    </row>
    <row r="707" spans="1:8" x14ac:dyDescent="0.25">
      <c r="A707">
        <f t="shared" si="33"/>
        <v>6.959999999999896</v>
      </c>
      <c r="B707">
        <f>$D$2*COS(($E$2*Table2[[#This Row],[t]])-$L$2)</f>
        <v>-0.96412572649011108</v>
      </c>
      <c r="C707">
        <f>($D$3*EXP($E$3*Table2[[#This Row],[t]]))*COS(($F$3*Table2[[#This Row],[t]])-$L$3)</f>
        <v>-9.580804527880727E-3</v>
      </c>
      <c r="D707" t="e">
        <f>($F$4*EXP($D$4*Table2[[#This Row],[t]]))+($G$4*EXP($E$4*Table2[[#This Row],[t]]))</f>
        <v>#NUM!</v>
      </c>
      <c r="E707">
        <f>EXP($D$5*Table2[[#This Row],[t]])*($E$5+($F$5*Table2[[#This Row],[t]]))</f>
        <v>0.5052415409371358</v>
      </c>
      <c r="G707" s="17">
        <f t="shared" si="34"/>
        <v>6.959999999999896</v>
      </c>
      <c r="H707">
        <f t="shared" ca="1" si="32"/>
        <v>-9.580804527880727E-3</v>
      </c>
    </row>
    <row r="708" spans="1:8" x14ac:dyDescent="0.25">
      <c r="A708">
        <f t="shared" si="33"/>
        <v>6.9699999999998958</v>
      </c>
      <c r="B708">
        <f>$D$2*COS(($E$2*Table2[[#This Row],[t]])-$L$2)</f>
        <v>-0.99452996360885937</v>
      </c>
      <c r="C708">
        <f>($D$3*EXP($E$3*Table2[[#This Row],[t]]))*COS(($F$3*Table2[[#This Row],[t]])-$L$3)</f>
        <v>-1.0567160487219016E-2</v>
      </c>
      <c r="D708" t="e">
        <f>($F$4*EXP($D$4*Table2[[#This Row],[t]]))+($G$4*EXP($E$4*Table2[[#This Row],[t]]))</f>
        <v>#NUM!</v>
      </c>
      <c r="E708">
        <f>EXP($D$5*Table2[[#This Row],[t]])*($E$5+($F$5*Table2[[#This Row],[t]]))</f>
        <v>0.50348798219972102</v>
      </c>
      <c r="G708" s="17">
        <f t="shared" si="34"/>
        <v>6.9699999999998958</v>
      </c>
      <c r="H708">
        <f t="shared" ca="1" si="32"/>
        <v>-1.0567160487219016E-2</v>
      </c>
    </row>
    <row r="709" spans="1:8" x14ac:dyDescent="0.25">
      <c r="A709">
        <f t="shared" si="33"/>
        <v>6.9799999999998956</v>
      </c>
      <c r="B709">
        <f>$D$2*COS(($E$2*Table2[[#This Row],[t]])-$L$2)</f>
        <v>-1.0243375125847443</v>
      </c>
      <c r="C709">
        <f>($D$3*EXP($E$3*Table2[[#This Row],[t]]))*COS(($F$3*Table2[[#This Row],[t]])-$L$3)</f>
        <v>-1.1537393655988744E-2</v>
      </c>
      <c r="D709" t="e">
        <f>($F$4*EXP($D$4*Table2[[#This Row],[t]]))+($G$4*EXP($E$4*Table2[[#This Row],[t]]))</f>
        <v>#NUM!</v>
      </c>
      <c r="E709">
        <f>EXP($D$5*Table2[[#This Row],[t]])*($E$5+($F$5*Table2[[#This Row],[t]]))</f>
        <v>0.50173934721654589</v>
      </c>
      <c r="G709" s="17">
        <f t="shared" si="34"/>
        <v>6.9799999999998956</v>
      </c>
      <c r="H709">
        <f t="shared" ca="1" si="32"/>
        <v>-1.1537393655988744E-2</v>
      </c>
    </row>
    <row r="710" spans="1:8" x14ac:dyDescent="0.25">
      <c r="A710">
        <f t="shared" si="33"/>
        <v>6.9899999999998954</v>
      </c>
      <c r="B710">
        <f>$D$2*COS(($E$2*Table2[[#This Row],[t]])-$L$2)</f>
        <v>-1.0535304897825852</v>
      </c>
      <c r="C710">
        <f>($D$3*EXP($E$3*Table2[[#This Row],[t]]))*COS(($F$3*Table2[[#This Row],[t]])-$L$3)</f>
        <v>-1.2491085248717932E-2</v>
      </c>
      <c r="D710" t="e">
        <f>($F$4*EXP($D$4*Table2[[#This Row],[t]]))+($G$4*EXP($E$4*Table2[[#This Row],[t]]))</f>
        <v>#NUM!</v>
      </c>
      <c r="E710">
        <f>EXP($D$5*Table2[[#This Row],[t]])*($E$5+($F$5*Table2[[#This Row],[t]]))</f>
        <v>0.49999563049336904</v>
      </c>
      <c r="G710" s="17">
        <f t="shared" si="34"/>
        <v>6.9899999999998954</v>
      </c>
      <c r="H710">
        <f t="shared" ca="1" si="32"/>
        <v>-1.2491085248717932E-2</v>
      </c>
    </row>
    <row r="711" spans="1:8" x14ac:dyDescent="0.25">
      <c r="A711">
        <f t="shared" si="33"/>
        <v>6.9999999999998952</v>
      </c>
      <c r="B711">
        <f>$D$2*COS(($E$2*Table2[[#This Row],[t]])-$L$2)</f>
        <v>-1.0820913802918433</v>
      </c>
      <c r="C711">
        <f>($D$3*EXP($E$3*Table2[[#This Row],[t]]))*COS(($F$3*Table2[[#This Row],[t]])-$L$3)</f>
        <v>-1.3427830521911958E-2</v>
      </c>
      <c r="D711" t="e">
        <f>($F$4*EXP($D$4*Table2[[#This Row],[t]]))+($G$4*EXP($E$4*Table2[[#This Row],[t]]))</f>
        <v>#NUM!</v>
      </c>
      <c r="E711">
        <f>EXP($D$5*Table2[[#This Row],[t]])*($E$5+($F$5*Table2[[#This Row],[t]]))</f>
        <v>0.49825682646827341</v>
      </c>
      <c r="G711" s="17">
        <f t="shared" si="34"/>
        <v>6.9999999999998952</v>
      </c>
      <c r="H711">
        <f t="shared" ca="1" si="32"/>
        <v>-1.3427830521911958E-2</v>
      </c>
    </row>
    <row r="712" spans="1:8" x14ac:dyDescent="0.25">
      <c r="A712">
        <f t="shared" si="33"/>
        <v>7.009999999999895</v>
      </c>
      <c r="B712">
        <f>$D$2*COS(($E$2*Table2[[#This Row],[t]])-$L$2)</f>
        <v>-1.1100030484350185</v>
      </c>
      <c r="C712">
        <f>($D$3*EXP($E$3*Table2[[#This Row],[t]]))*COS(($F$3*Table2[[#This Row],[t]])-$L$3)</f>
        <v>-1.4347238875956765E-2</v>
      </c>
      <c r="D712" t="e">
        <f>($F$4*EXP($D$4*Table2[[#This Row],[t]]))+($G$4*EXP($E$4*Table2[[#This Row],[t]]))</f>
        <v>#NUM!</v>
      </c>
      <c r="E712">
        <f>EXP($D$5*Table2[[#This Row],[t]])*($E$5+($F$5*Table2[[#This Row],[t]]))</f>
        <v>0.49652292951247923</v>
      </c>
      <c r="G712" s="17">
        <f t="shared" si="34"/>
        <v>7.009999999999895</v>
      </c>
      <c r="H712">
        <f t="shared" ca="1" si="32"/>
        <v>-1.4347238875956765E-2</v>
      </c>
    </row>
    <row r="713" spans="1:8" x14ac:dyDescent="0.25">
      <c r="A713">
        <f t="shared" si="33"/>
        <v>7.0199999999998948</v>
      </c>
      <c r="B713">
        <f>$D$2*COS(($E$2*Table2[[#This Row],[t]])-$L$2)</f>
        <v>-1.1372487480485542</v>
      </c>
      <c r="C713">
        <f>($D$3*EXP($E$3*Table2[[#This Row],[t]]))*COS(($F$3*Table2[[#This Row],[t]])-$L$3)</f>
        <v>-1.5248933947566014E-2</v>
      </c>
      <c r="D713" t="e">
        <f>($F$4*EXP($D$4*Table2[[#This Row],[t]]))+($G$4*EXP($E$4*Table2[[#This Row],[t]]))</f>
        <v>#NUM!</v>
      </c>
      <c r="E713">
        <f>EXP($D$5*Table2[[#This Row],[t]])*($E$5+($F$5*Table2[[#This Row],[t]]))</f>
        <v>0.49479393393114873</v>
      </c>
      <c r="G713" s="17">
        <f t="shared" si="34"/>
        <v>7.0199999999998948</v>
      </c>
      <c r="H713">
        <f t="shared" ca="1" si="32"/>
        <v>-1.5248933947566014E-2</v>
      </c>
    </row>
    <row r="714" spans="1:8" x14ac:dyDescent="0.25">
      <c r="A714">
        <f t="shared" si="33"/>
        <v>7.0299999999998946</v>
      </c>
      <c r="B714">
        <f>$D$2*COS(($E$2*Table2[[#This Row],[t]])-$L$2)</f>
        <v>-1.1638121325300448</v>
      </c>
      <c r="C714">
        <f>($D$3*EXP($E$3*Table2[[#This Row],[t]]))*COS(($F$3*Table2[[#This Row],[t]])-$L$3)</f>
        <v>-1.6132553692808041E-2</v>
      </c>
      <c r="D714" t="e">
        <f>($F$4*EXP($D$4*Table2[[#This Row],[t]]))+($G$4*EXP($E$4*Table2[[#This Row],[t]]))</f>
        <v>#NUM!</v>
      </c>
      <c r="E714">
        <f>EXP($D$5*Table2[[#This Row],[t]])*($E$5+($F$5*Table2[[#This Row],[t]]))</f>
        <v>0.49306983396418502</v>
      </c>
      <c r="G714" s="17">
        <f t="shared" si="34"/>
        <v>7.0299999999998946</v>
      </c>
      <c r="H714">
        <f t="shared" ca="1" si="32"/>
        <v>-1.6132553692808041E-2</v>
      </c>
    </row>
    <row r="715" spans="1:8" x14ac:dyDescent="0.25">
      <c r="A715">
        <f t="shared" si="33"/>
        <v>7.0399999999998943</v>
      </c>
      <c r="B715">
        <f>$D$2*COS(($E$2*Table2[[#This Row],[t]])-$L$2)</f>
        <v>-1.189677264645683</v>
      </c>
      <c r="C715">
        <f>($D$3*EXP($E$3*Table2[[#This Row],[t]]))*COS(($F$3*Table2[[#This Row],[t]])-$L$3)</f>
        <v>-1.69977504607591E-2</v>
      </c>
      <c r="D715" t="e">
        <f>($F$4*EXP($D$4*Table2[[#This Row],[t]]))+($G$4*EXP($E$4*Table2[[#This Row],[t]]))</f>
        <v>#NUM!</v>
      </c>
      <c r="E715">
        <f>EXP($D$5*Table2[[#This Row],[t]])*($E$5+($F$5*Table2[[#This Row],[t]]))</f>
        <v>0.49135062378702532</v>
      </c>
      <c r="G715" s="17">
        <f t="shared" si="34"/>
        <v>7.0399999999998943</v>
      </c>
      <c r="H715">
        <f t="shared" ref="H715:H778" ca="1" si="35">INDIRECT("Table2[@["&amp;Motion&amp;"]]")</f>
        <v>-1.69977504607591E-2</v>
      </c>
    </row>
    <row r="716" spans="1:8" x14ac:dyDescent="0.25">
      <c r="A716">
        <f t="shared" si="33"/>
        <v>7.0499999999998941</v>
      </c>
      <c r="B716">
        <f>$D$2*COS(($E$2*Table2[[#This Row],[t]])-$L$2)</f>
        <v>-1.2148286260921382</v>
      </c>
      <c r="C716">
        <f>($D$3*EXP($E$3*Table2[[#This Row],[t]]))*COS(($F$3*Table2[[#This Row],[t]])-$L$3)</f>
        <v>-1.7844191057831357E-2</v>
      </c>
      <c r="D716" t="e">
        <f>($F$4*EXP($D$4*Table2[[#This Row],[t]]))+($G$4*EXP($E$4*Table2[[#This Row],[t]]))</f>
        <v>#NUM!</v>
      </c>
      <c r="E716">
        <f>EXP($D$5*Table2[[#This Row],[t]])*($E$5+($F$5*Table2[[#This Row],[t]]))</f>
        <v>0.48963629751142684</v>
      </c>
      <c r="G716" s="17">
        <f t="shared" si="34"/>
        <v>7.0499999999998941</v>
      </c>
      <c r="H716">
        <f t="shared" ca="1" si="35"/>
        <v>-1.7844191057831357E-2</v>
      </c>
    </row>
    <row r="717" spans="1:8" x14ac:dyDescent="0.25">
      <c r="A717">
        <f t="shared" si="33"/>
        <v>7.0599999999998939</v>
      </c>
      <c r="B717">
        <f>$D$2*COS(($E$2*Table2[[#This Row],[t]])-$L$2)</f>
        <v>-1.2392511268070641</v>
      </c>
      <c r="C717">
        <f>($D$3*EXP($E$3*Table2[[#This Row],[t]]))*COS(($F$3*Table2[[#This Row],[t]])-$L$3)</f>
        <v>-1.8671556802829392E-2</v>
      </c>
      <c r="D717" t="e">
        <f>($F$4*EXP($D$4*Table2[[#This Row],[t]]))+($G$4*EXP($E$4*Table2[[#This Row],[t]]))</f>
        <v>#NUM!</v>
      </c>
      <c r="E717">
        <f>EXP($D$5*Table2[[#This Row],[t]])*($E$5+($F$5*Table2[[#This Row],[t]]))</f>
        <v>0.48792684918624668</v>
      </c>
      <c r="G717" s="17">
        <f t="shared" si="34"/>
        <v>7.0599999999998939</v>
      </c>
      <c r="H717">
        <f t="shared" ca="1" si="35"/>
        <v>-1.8671556802829392E-2</v>
      </c>
    </row>
    <row r="718" spans="1:8" x14ac:dyDescent="0.25">
      <c r="A718">
        <f t="shared" si="33"/>
        <v>7.0699999999998937</v>
      </c>
      <c r="B718">
        <f>$D$2*COS(($E$2*Table2[[#This Row],[t]])-$L$2)</f>
        <v>-1.2629301140226998</v>
      </c>
      <c r="C718">
        <f>($D$3*EXP($E$3*Table2[[#This Row],[t]]))*COS(($F$3*Table2[[#This Row],[t]])-$L$3)</f>
        <v>-1.9479543572796666E-2</v>
      </c>
      <c r="D718" t="e">
        <f>($F$4*EXP($D$4*Table2[[#This Row],[t]]))+($G$4*EXP($E$4*Table2[[#This Row],[t]]))</f>
        <v>#NUM!</v>
      </c>
      <c r="E718">
        <f>EXP($D$5*Table2[[#This Row],[t]])*($E$5+($F$5*Table2[[#This Row],[t]]))</f>
        <v>0.48622227279821634</v>
      </c>
      <c r="G718" s="17">
        <f t="shared" si="34"/>
        <v>7.0699999999998937</v>
      </c>
      <c r="H718">
        <f t="shared" ca="1" si="35"/>
        <v>-1.9479543572796666E-2</v>
      </c>
    </row>
    <row r="719" spans="1:8" x14ac:dyDescent="0.25">
      <c r="A719">
        <f t="shared" si="33"/>
        <v>7.0799999999998935</v>
      </c>
      <c r="B719">
        <f>$D$2*COS(($E$2*Table2[[#This Row],[t]])-$L$2)</f>
        <v>-1.2858513810570675</v>
      </c>
      <c r="C719">
        <f>($D$3*EXP($E$3*Table2[[#This Row],[t]]))*COS(($F$3*Table2[[#This Row],[t]])-$L$3)</f>
        <v>-2.0267861839713401E-2</v>
      </c>
      <c r="D719" t="e">
        <f>($F$4*EXP($D$4*Table2[[#This Row],[t]]))+($G$4*EXP($E$4*Table2[[#This Row],[t]]))</f>
        <v>#NUM!</v>
      </c>
      <c r="E719">
        <f>EXP($D$5*Table2[[#This Row],[t]])*($E$5+($F$5*Table2[[#This Row],[t]]))</f>
        <v>0.4845225622727089</v>
      </c>
      <c r="G719" s="17">
        <f t="shared" si="34"/>
        <v>7.0799999999998935</v>
      </c>
      <c r="H719">
        <f t="shared" ca="1" si="35"/>
        <v>-2.0267861839713401E-2</v>
      </c>
    </row>
    <row r="720" spans="1:8" x14ac:dyDescent="0.25">
      <c r="A720">
        <f t="shared" si="33"/>
        <v>7.0899999999998933</v>
      </c>
      <c r="B720">
        <f>$D$2*COS(($E$2*Table2[[#This Row],[t]])-$L$2)</f>
        <v>-1.3080011758375676</v>
      </c>
      <c r="C720">
        <f>($D$3*EXP($E$3*Table2[[#This Row],[t]]))*COS(($F$3*Table2[[#This Row],[t]])-$L$3)</f>
        <v>-2.1036236698117314E-2</v>
      </c>
      <c r="D720" t="e">
        <f>($F$4*EXP($D$4*Table2[[#This Row],[t]]))+($G$4*EXP($E$4*Table2[[#This Row],[t]]))</f>
        <v>#NUM!</v>
      </c>
      <c r="E720">
        <f>EXP($D$5*Table2[[#This Row],[t]])*($E$5+($F$5*Table2[[#This Row],[t]]))</f>
        <v>0.48282771147450099</v>
      </c>
      <c r="G720" s="17">
        <f t="shared" si="34"/>
        <v>7.0899999999998933</v>
      </c>
      <c r="H720">
        <f t="shared" ca="1" si="35"/>
        <v>-2.1036236698117314E-2</v>
      </c>
    </row>
    <row r="721" spans="1:8" x14ac:dyDescent="0.25">
      <c r="A721">
        <f t="shared" si="33"/>
        <v>7.0999999999998931</v>
      </c>
      <c r="B721">
        <f>$D$2*COS(($E$2*Table2[[#This Row],[t]])-$L$2)</f>
        <v>-1.3293662091518188</v>
      </c>
      <c r="C721">
        <f>($D$3*EXP($E$3*Table2[[#This Row],[t]]))*COS(($F$3*Table2[[#This Row],[t]])-$L$3)</f>
        <v>-2.1784407883719287E-2</v>
      </c>
      <c r="D721" t="e">
        <f>($F$4*EXP($D$4*Table2[[#This Row],[t]]))+($G$4*EXP($E$4*Table2[[#This Row],[t]]))</f>
        <v>#NUM!</v>
      </c>
      <c r="E721">
        <f>EXP($D$5*Table2[[#This Row],[t]])*($E$5+($F$5*Table2[[#This Row],[t]]))</f>
        <v>0.48113771420852852</v>
      </c>
      <c r="G721" s="17">
        <f t="shared" si="34"/>
        <v>7.0999999999998931</v>
      </c>
      <c r="H721">
        <f t="shared" ca="1" si="35"/>
        <v>-2.1784407883719287E-2</v>
      </c>
    </row>
    <row r="722" spans="1:8" x14ac:dyDescent="0.25">
      <c r="A722">
        <f t="shared" si="33"/>
        <v>7.1099999999998929</v>
      </c>
      <c r="B722">
        <f>$D$2*COS(($E$2*Table2[[#This Row],[t]])-$L$2)</f>
        <v>-1.3499336626207679</v>
      </c>
      <c r="C722">
        <f>($D$3*EXP($E$3*Table2[[#This Row],[t]]))*COS(($F$3*Table2[[#This Row],[t]])-$L$3)</f>
        <v>-2.2512129783094647E-2</v>
      </c>
      <c r="D722" t="e">
        <f>($F$4*EXP($D$4*Table2[[#This Row],[t]]))+($G$4*EXP($E$4*Table2[[#This Row],[t]]))</f>
        <v>#NUM!</v>
      </c>
      <c r="E722">
        <f>EXP($D$5*Table2[[#This Row],[t]])*($E$5+($F$5*Table2[[#This Row],[t]]))</f>
        <v>0.47945256422063526</v>
      </c>
      <c r="G722" s="17">
        <f t="shared" si="34"/>
        <v>7.1099999999998929</v>
      </c>
      <c r="H722">
        <f t="shared" ca="1" si="35"/>
        <v>-2.2512129783094647E-2</v>
      </c>
    </row>
    <row r="723" spans="1:8" x14ac:dyDescent="0.25">
      <c r="A723">
        <f t="shared" si="33"/>
        <v>7.1199999999998926</v>
      </c>
      <c r="B723">
        <f>$D$2*COS(($E$2*Table2[[#This Row],[t]])-$L$2)</f>
        <v>-1.3696911963893439</v>
      </c>
      <c r="C723">
        <f>($D$3*EXP($E$3*Table2[[#This Row],[t]]))*COS(($F$3*Table2[[#This Row],[t]])-$L$3)</f>
        <v>-2.3219171434530478E-2</v>
      </c>
      <c r="D723" t="e">
        <f>($F$4*EXP($D$4*Table2[[#This Row],[t]]))+($G$4*EXP($E$4*Table2[[#This Row],[t]]))</f>
        <v>#NUM!</v>
      </c>
      <c r="E723">
        <f>EXP($D$5*Table2[[#This Row],[t]])*($E$5+($F$5*Table2[[#This Row],[t]]))</f>
        <v>0.47777225519831773</v>
      </c>
      <c r="G723" s="17">
        <f t="shared" si="34"/>
        <v>7.1199999999998926</v>
      </c>
      <c r="H723">
        <f t="shared" ca="1" si="35"/>
        <v>-2.3219171434530478E-2</v>
      </c>
    </row>
    <row r="724" spans="1:8" x14ac:dyDescent="0.25">
      <c r="A724">
        <f t="shared" si="33"/>
        <v>7.1299999999998924</v>
      </c>
      <c r="B724">
        <f>$D$2*COS(($E$2*Table2[[#This Row],[t]])-$L$2)</f>
        <v>-1.388626956529998</v>
      </c>
      <c r="C724">
        <f>($D$3*EXP($E$3*Table2[[#This Row],[t]]))*COS(($F$3*Table2[[#This Row],[t]])-$L$3)</f>
        <v>-2.3905316520118399E-2</v>
      </c>
      <c r="D724" t="e">
        <f>($F$4*EXP($D$4*Table2[[#This Row],[t]]))+($G$4*EXP($E$4*Table2[[#This Row],[t]]))</f>
        <v>#NUM!</v>
      </c>
      <c r="E724">
        <f>EXP($D$5*Table2[[#This Row],[t]])*($E$5+($F$5*Table2[[#This Row],[t]]))</f>
        <v>0.47609678077146184</v>
      </c>
      <c r="G724" s="17">
        <f t="shared" si="34"/>
        <v>7.1299999999998924</v>
      </c>
      <c r="H724">
        <f t="shared" ca="1" si="35"/>
        <v>-2.3905316520118399E-2</v>
      </c>
    </row>
    <row r="725" spans="1:8" x14ac:dyDescent="0.25">
      <c r="A725">
        <f t="shared" si="33"/>
        <v>7.1399999999998922</v>
      </c>
      <c r="B725">
        <f>$D$2*COS(($E$2*Table2[[#This Row],[t]])-$L$2)</f>
        <v>-1.4067295821547126</v>
      </c>
      <c r="C725">
        <f>($D$3*EXP($E$3*Table2[[#This Row],[t]]))*COS(($F$3*Table2[[#This Row],[t]])-$L$3)</f>
        <v>-2.4570363349183333E-2</v>
      </c>
      <c r="D725" t="e">
        <f>($F$4*EXP($D$4*Table2[[#This Row],[t]]))+($G$4*EXP($E$4*Table2[[#This Row],[t]]))</f>
        <v>#NUM!</v>
      </c>
      <c r="E725">
        <f>EXP($D$5*Table2[[#This Row],[t]])*($E$5+($F$5*Table2[[#This Row],[t]]))</f>
        <v>0.47442613451307469</v>
      </c>
      <c r="G725" s="17">
        <f t="shared" si="34"/>
        <v>7.1399999999998922</v>
      </c>
      <c r="H725">
        <f t="shared" ca="1" si="35"/>
        <v>-2.4570363349183333E-2</v>
      </c>
    </row>
    <row r="726" spans="1:8" x14ac:dyDescent="0.25">
      <c r="A726">
        <f t="shared" si="33"/>
        <v>7.149999999999892</v>
      </c>
      <c r="B726">
        <f>$D$2*COS(($E$2*Table2[[#This Row],[t]])-$L$2)</f>
        <v>-1.4239882122311773</v>
      </c>
      <c r="C726">
        <f>($D$3*EXP($E$3*Table2[[#This Row],[t]]))*COS(($F$3*Table2[[#This Row],[t]])-$L$3)</f>
        <v>-2.5214124833146133E-2</v>
      </c>
      <c r="D726" t="e">
        <f>($F$4*EXP($D$4*Table2[[#This Row],[t]]))+($G$4*EXP($E$4*Table2[[#This Row],[t]]))</f>
        <v>#NUM!</v>
      </c>
      <c r="E726">
        <f>EXP($D$5*Table2[[#This Row],[t]])*($E$5+($F$5*Table2[[#This Row],[t]]))</f>
        <v>0.47276030994001111</v>
      </c>
      <c r="G726" s="17">
        <f t="shared" si="34"/>
        <v>7.149999999999892</v>
      </c>
      <c r="H726">
        <f t="shared" ca="1" si="35"/>
        <v>-2.5214124833146133E-2</v>
      </c>
    </row>
    <row r="727" spans="1:8" x14ac:dyDescent="0.25">
      <c r="A727">
        <f t="shared" si="33"/>
        <v>7.1599999999998918</v>
      </c>
      <c r="B727">
        <f>$D$2*COS(($E$2*Table2[[#This Row],[t]])-$L$2)</f>
        <v>-1.4403924920990934</v>
      </c>
      <c r="C727">
        <f>($D$3*EXP($E$3*Table2[[#This Row],[t]]))*COS(($F$3*Table2[[#This Row],[t]])-$L$3)</f>
        <v>-2.5836428451917977E-2</v>
      </c>
      <c r="D727" t="e">
        <f>($F$4*EXP($D$4*Table2[[#This Row],[t]]))+($G$4*EXP($E$4*Table2[[#This Row],[t]]))</f>
        <v>#NUM!</v>
      </c>
      <c r="E727">
        <f>EXP($D$5*Table2[[#This Row],[t]])*($E$5+($F$5*Table2[[#This Row],[t]]))</f>
        <v>0.47109930051369253</v>
      </c>
      <c r="G727" s="17">
        <f t="shared" si="34"/>
        <v>7.1599999999998918</v>
      </c>
      <c r="H727">
        <f t="shared" ca="1" si="35"/>
        <v>-2.5836428451917977E-2</v>
      </c>
    </row>
    <row r="728" spans="1:8" x14ac:dyDescent="0.25">
      <c r="A728">
        <f t="shared" si="33"/>
        <v>7.1699999999998916</v>
      </c>
      <c r="B728">
        <f>$D$2*COS(($E$2*Table2[[#This Row],[t]])-$L$2)</f>
        <v>-1.4559325796826628</v>
      </c>
      <c r="C728">
        <f>($D$3*EXP($E$3*Table2[[#This Row],[t]]))*COS(($F$3*Table2[[#This Row],[t]])-$L$3)</f>
        <v>-2.643711621193276E-2</v>
      </c>
      <c r="D728" t="e">
        <f>($F$4*EXP($D$4*Table2[[#This Row],[t]]))+($G$4*EXP($E$4*Table2[[#This Row],[t]]))</f>
        <v>#NUM!</v>
      </c>
      <c r="E728">
        <f>EXP($D$5*Table2[[#This Row],[t]])*($E$5+($F$5*Table2[[#This Row],[t]]))</f>
        <v>0.46944309964082226</v>
      </c>
      <c r="G728" s="17">
        <f t="shared" si="34"/>
        <v>7.1699999999998916</v>
      </c>
      <c r="H728">
        <f t="shared" ca="1" si="35"/>
        <v>-2.643711621193276E-2</v>
      </c>
    </row>
    <row r="729" spans="1:8" x14ac:dyDescent="0.25">
      <c r="A729">
        <f t="shared" si="33"/>
        <v>7.1799999999998914</v>
      </c>
      <c r="B729">
        <f>$D$2*COS(($E$2*Table2[[#This Row],[t]])-$L$2)</f>
        <v>-1.4705991513955261</v>
      </c>
      <c r="C729">
        <f>($D$3*EXP($E$3*Table2[[#This Row],[t]]))*COS(($F$3*Table2[[#This Row],[t]])-$L$3)</f>
        <v>-2.7016044595924379E-2</v>
      </c>
      <c r="D729" t="e">
        <f>($F$4*EXP($D$4*Table2[[#This Row],[t]]))+($G$4*EXP($E$4*Table2[[#This Row],[t]]))</f>
        <v>#NUM!</v>
      </c>
      <c r="E729">
        <f>EXP($D$5*Table2[[#This Row],[t]])*($E$5+($F$5*Table2[[#This Row],[t]]))</f>
        <v>0.46779170067409331</v>
      </c>
      <c r="G729" s="17">
        <f t="shared" si="34"/>
        <v>7.1799999999998914</v>
      </c>
      <c r="H729">
        <f t="shared" ca="1" si="35"/>
        <v>-2.7016044595924379E-2</v>
      </c>
    </row>
    <row r="730" spans="1:8" x14ac:dyDescent="0.25">
      <c r="A730">
        <f t="shared" si="33"/>
        <v>7.1899999999998911</v>
      </c>
      <c r="B730">
        <f>$D$2*COS(($E$2*Table2[[#This Row],[t]])-$L$2)</f>
        <v>-1.4843834077346427</v>
      </c>
      <c r="C730">
        <f>($D$3*EXP($E$3*Table2[[#This Row],[t]]))*COS(($F$3*Table2[[#This Row],[t]])-$L$3)</f>
        <v>-2.757308450456273E-2</v>
      </c>
      <c r="D730" t="e">
        <f>($F$4*EXP($D$4*Table2[[#This Row],[t]]))+($G$4*EXP($E$4*Table2[[#This Row],[t]]))</f>
        <v>#NUM!</v>
      </c>
      <c r="E730">
        <f>EXP($D$5*Table2[[#This Row],[t]])*($E$5+($F$5*Table2[[#This Row],[t]]))</f>
        <v>0.46614509691289124</v>
      </c>
      <c r="G730" s="17">
        <f t="shared" si="34"/>
        <v>7.1899999999998911</v>
      </c>
      <c r="H730">
        <f t="shared" ca="1" si="35"/>
        <v>-2.757308450456273E-2</v>
      </c>
    </row>
    <row r="731" spans="1:8" x14ac:dyDescent="0.25">
      <c r="A731">
        <f t="shared" si="33"/>
        <v>7.1999999999998909</v>
      </c>
      <c r="B731">
        <f>$D$2*COS(($E$2*Table2[[#This Row],[t]])-$L$2)</f>
        <v>-1.497277078559732</v>
      </c>
      <c r="C731">
        <f>($D$3*EXP($E$3*Table2[[#This Row],[t]]))*COS(($F$3*Table2[[#This Row],[t]])-$L$3)</f>
        <v>-2.8108121190062157E-2</v>
      </c>
      <c r="D731" t="e">
        <f>($F$4*EXP($D$4*Table2[[#This Row],[t]]))+($G$4*EXP($E$4*Table2[[#This Row],[t]]))</f>
        <v>#NUM!</v>
      </c>
      <c r="E731">
        <f>EXP($D$5*Table2[[#This Row],[t]])*($E$5+($F$5*Table2[[#This Row],[t]]))</f>
        <v>0.4645032816039914</v>
      </c>
      <c r="G731" s="17">
        <f t="shared" si="34"/>
        <v>7.1999999999998909</v>
      </c>
      <c r="H731">
        <f t="shared" ca="1" si="35"/>
        <v>-2.8108121190062157E-2</v>
      </c>
    </row>
    <row r="732" spans="1:8" x14ac:dyDescent="0.25">
      <c r="A732">
        <f t="shared" si="33"/>
        <v>7.2099999999998907</v>
      </c>
      <c r="B732">
        <f>$D$2*COS(($E$2*Table2[[#This Row],[t]])-$L$2)</f>
        <v>-1.5092724280550995</v>
      </c>
      <c r="C732">
        <f>($D$3*EXP($E$3*Table2[[#This Row],[t]]))*COS(($F$3*Table2[[#This Row],[t]])-$L$3)</f>
        <v>-2.8621054181883543E-2</v>
      </c>
      <c r="D732" t="e">
        <f>($F$4*EXP($D$4*Table2[[#This Row],[t]]))+($G$4*EXP($E$4*Table2[[#This Row],[t]]))</f>
        <v>#NUM!</v>
      </c>
      <c r="E732">
        <f>EXP($D$5*Table2[[#This Row],[t]])*($E$5+($F$5*Table2[[#This Row],[t]]))</f>
        <v>0.46286624794225062</v>
      </c>
      <c r="G732" s="17">
        <f t="shared" si="34"/>
        <v>7.2099999999998907</v>
      </c>
      <c r="H732">
        <f t="shared" ca="1" si="35"/>
        <v>-2.8621054181883543E-2</v>
      </c>
    </row>
    <row r="733" spans="1:8" x14ac:dyDescent="0.25">
      <c r="A733">
        <f t="shared" si="33"/>
        <v>7.2199999999998905</v>
      </c>
      <c r="B733">
        <f>$D$2*COS(($E$2*Table2[[#This Row],[t]])-$L$2)</f>
        <v>-1.5203622593709012</v>
      </c>
      <c r="C733">
        <f>($D$3*EXP($E$3*Table2[[#This Row],[t]]))*COS(($F$3*Table2[[#This Row],[t]])-$L$3)</f>
        <v>-2.9111797204651874E-2</v>
      </c>
      <c r="D733" t="e">
        <f>($F$4*EXP($D$4*Table2[[#This Row],[t]]))+($G$4*EXP($E$4*Table2[[#This Row],[t]]))</f>
        <v>#NUM!</v>
      </c>
      <c r="E733">
        <f>EXP($D$5*Table2[[#This Row],[t]])*($E$5+($F$5*Table2[[#This Row],[t]]))</f>
        <v>0.46123398907129237</v>
      </c>
      <c r="G733" s="17">
        <f t="shared" si="34"/>
        <v>7.2199999999998905</v>
      </c>
      <c r="H733">
        <f t="shared" ca="1" si="35"/>
        <v>-2.9111797204651874E-2</v>
      </c>
    </row>
    <row r="734" spans="1:8" x14ac:dyDescent="0.25">
      <c r="A734">
        <f t="shared" si="33"/>
        <v>7.2299999999998903</v>
      </c>
      <c r="B734">
        <f>$D$2*COS(($E$2*Table2[[#This Row],[t]])-$L$2)</f>
        <v>-1.5305399189410342</v>
      </c>
      <c r="C734">
        <f>($D$3*EXP($E$3*Table2[[#This Row],[t]]))*COS(($F$3*Table2[[#This Row],[t]])-$L$3)</f>
        <v>-2.9580278088417261E-2</v>
      </c>
      <c r="D734" t="e">
        <f>($F$4*EXP($D$4*Table2[[#This Row],[t]]))+($G$4*EXP($E$4*Table2[[#This Row],[t]]))</f>
        <v>#NUM!</v>
      </c>
      <c r="E734">
        <f>EXP($D$5*Table2[[#This Row],[t]])*($E$5+($F$5*Table2[[#This Row],[t]]))</f>
        <v>0.45960649808418791</v>
      </c>
      <c r="G734" s="17">
        <f t="shared" si="34"/>
        <v>7.2299999999998903</v>
      </c>
      <c r="H734">
        <f t="shared" ca="1" si="35"/>
        <v>-2.9580278088417261E-2</v>
      </c>
    </row>
    <row r="735" spans="1:8" x14ac:dyDescent="0.25">
      <c r="A735">
        <f t="shared" si="33"/>
        <v>7.2399999999998901</v>
      </c>
      <c r="B735">
        <f>$D$2*COS(($E$2*Table2[[#This Row],[t]])-$L$2)</f>
        <v>-1.5397993004750836</v>
      </c>
      <c r="C735">
        <f>($D$3*EXP($E$3*Table2[[#This Row],[t]]))*COS(($F$3*Table2[[#This Row],[t]])-$L$3)</f>
        <v>-3.002643867138724E-2</v>
      </c>
      <c r="D735" t="e">
        <f>($F$4*EXP($D$4*Table2[[#This Row],[t]]))+($G$4*EXP($E$4*Table2[[#This Row],[t]]))</f>
        <v>#NUM!</v>
      </c>
      <c r="E735">
        <f>EXP($D$5*Table2[[#This Row],[t]])*($E$5+($F$5*Table2[[#This Row],[t]]))</f>
        <v>0.4579837680241306</v>
      </c>
      <c r="G735" s="17">
        <f t="shared" si="34"/>
        <v>7.2399999999998901</v>
      </c>
      <c r="H735">
        <f t="shared" ca="1" si="35"/>
        <v>-3.002643867138724E-2</v>
      </c>
    </row>
    <row r="736" spans="1:8" x14ac:dyDescent="0.25">
      <c r="A736">
        <f t="shared" si="33"/>
        <v>7.2499999999998899</v>
      </c>
      <c r="B736">
        <f>$D$2*COS(($E$2*Table2[[#This Row],[t]])-$L$2)</f>
        <v>-1.5481348486219031</v>
      </c>
      <c r="C736">
        <f>($D$3*EXP($E$3*Table2[[#This Row],[t]]))*COS(($F$3*Table2[[#This Row],[t]])-$L$3)</f>
        <v>-3.0450234695264883E-2</v>
      </c>
      <c r="D736" t="e">
        <f>($F$4*EXP($D$4*Table2[[#This Row],[t]]))+($G$4*EXP($E$4*Table2[[#This Row],[t]]))</f>
        <v>#NUM!</v>
      </c>
      <c r="E736">
        <f>EXP($D$5*Table2[[#This Row],[t]])*($E$5+($F$5*Table2[[#This Row],[t]]))</f>
        <v>0.45636579188510545</v>
      </c>
      <c r="G736" s="17">
        <f t="shared" si="34"/>
        <v>7.2499999999998899</v>
      </c>
      <c r="H736">
        <f t="shared" ca="1" si="35"/>
        <v>-3.0450234695264883E-2</v>
      </c>
    </row>
    <row r="737" spans="1:8" x14ac:dyDescent="0.25">
      <c r="A737">
        <f t="shared" si="33"/>
        <v>7.2599999999998897</v>
      </c>
      <c r="B737">
        <f>$D$2*COS(($E$2*Table2[[#This Row],[t]])-$L$2)</f>
        <v>-1.5555415623026649</v>
      </c>
      <c r="C737">
        <f>($D$3*EXP($E$3*Table2[[#This Row],[t]]))*COS(($F$3*Table2[[#This Row],[t]])-$L$3)</f>
        <v>-3.0851635693327745E-2</v>
      </c>
      <c r="D737" t="e">
        <f>($F$4*EXP($D$4*Table2[[#This Row],[t]]))+($G$4*EXP($E$4*Table2[[#This Row],[t]]))</f>
        <v>#NUM!</v>
      </c>
      <c r="E737">
        <f>EXP($D$5*Table2[[#This Row],[t]])*($E$5+($F$5*Table2[[#This Row],[t]]))</f>
        <v>0.45475256261255298</v>
      </c>
      <c r="G737" s="17">
        <f t="shared" si="34"/>
        <v>7.2599999999998897</v>
      </c>
      <c r="H737">
        <f t="shared" ca="1" si="35"/>
        <v>-3.0851635693327745E-2</v>
      </c>
    </row>
    <row r="738" spans="1:8" x14ac:dyDescent="0.25">
      <c r="A738">
        <f t="shared" si="33"/>
        <v>7.2699999999998894</v>
      </c>
      <c r="B738">
        <f>$D$2*COS(($E$2*Table2[[#This Row],[t]])-$L$2)</f>
        <v>-1.5620149977113598</v>
      </c>
      <c r="C738">
        <f>($D$3*EXP($E$3*Table2[[#This Row],[t]]))*COS(($F$3*Table2[[#This Row],[t]])-$L$3)</f>
        <v>-3.123062487138786E-2</v>
      </c>
      <c r="D738" t="e">
        <f>($F$4*EXP($D$4*Table2[[#This Row],[t]]))+($G$4*EXP($E$4*Table2[[#This Row],[t]]))</f>
        <v>#NUM!</v>
      </c>
      <c r="E738">
        <f>EXP($D$5*Table2[[#This Row],[t]])*($E$5+($F$5*Table2[[#This Row],[t]]))</f>
        <v>0.45314407310402743</v>
      </c>
      <c r="G738" s="17">
        <f t="shared" si="34"/>
        <v>7.2699999999998894</v>
      </c>
      <c r="H738">
        <f t="shared" ca="1" si="35"/>
        <v>-3.123062487138786E-2</v>
      </c>
    </row>
    <row r="739" spans="1:8" x14ac:dyDescent="0.25">
      <c r="A739">
        <f t="shared" si="33"/>
        <v>7.2799999999998892</v>
      </c>
      <c r="B739">
        <f>$D$2*COS(($E$2*Table2[[#This Row],[t]])-$L$2)</f>
        <v>-1.5675512709809405</v>
      </c>
      <c r="C739">
        <f>($D$3*EXP($E$3*Table2[[#This Row],[t]]))*COS(($F$3*Table2[[#This Row],[t]])-$L$3)</f>
        <v>-3.1587198981773291E-2</v>
      </c>
      <c r="D739" t="e">
        <f>($F$4*EXP($D$4*Table2[[#This Row],[t]]))+($G$4*EXP($E$4*Table2[[#This Row],[t]]))</f>
        <v>#NUM!</v>
      </c>
      <c r="E739">
        <f>EXP($D$5*Table2[[#This Row],[t]])*($E$5+($F$5*Table2[[#This Row],[t]]))</f>
        <v>0.45154031620985069</v>
      </c>
      <c r="G739" s="17">
        <f t="shared" si="34"/>
        <v>7.2799999999998892</v>
      </c>
      <c r="H739">
        <f t="shared" ca="1" si="35"/>
        <v>-3.1587198981773291E-2</v>
      </c>
    </row>
    <row r="740" spans="1:8" x14ac:dyDescent="0.25">
      <c r="A740">
        <f t="shared" ref="A740:A803" si="36">A739+$B$9</f>
        <v>7.289999999999889</v>
      </c>
      <c r="B740">
        <f>$D$2*COS(($E$2*Table2[[#This Row],[t]])-$L$2)</f>
        <v>-1.5721470605135304</v>
      </c>
      <c r="C740">
        <f>($D$3*EXP($E$3*Table2[[#This Row],[t]]))*COS(($F$3*Table2[[#This Row],[t]])-$L$3)</f>
        <v>-3.1921368190476924E-2</v>
      </c>
      <c r="D740" t="e">
        <f>($F$4*EXP($D$4*Table2[[#This Row],[t]]))+($G$4*EXP($E$4*Table2[[#This Row],[t]]))</f>
        <v>#NUM!</v>
      </c>
      <c r="E740">
        <f>EXP($D$5*Table2[[#This Row],[t]])*($E$5+($F$5*Table2[[#This Row],[t]]))</f>
        <v>0.44994128473375933</v>
      </c>
      <c r="G740" s="17">
        <f t="shared" ref="G740:G803" si="37">G739+$B$9</f>
        <v>7.289999999999889</v>
      </c>
      <c r="H740">
        <f t="shared" ca="1" si="35"/>
        <v>-3.1921368190476924E-2</v>
      </c>
    </row>
    <row r="741" spans="1:8" x14ac:dyDescent="0.25">
      <c r="A741">
        <f t="shared" si="36"/>
        <v>7.2999999999998888</v>
      </c>
      <c r="B741">
        <f>$D$2*COS(($E$2*Table2[[#This Row],[t]])-$L$2)</f>
        <v>-1.57579960897328</v>
      </c>
      <c r="C741">
        <f>($D$3*EXP($E$3*Table2[[#This Row],[t]]))*COS(($F$3*Table2[[#This Row],[t]])-$L$3)</f>
        <v>-3.2233155937619135E-2</v>
      </c>
      <c r="D741" t="e">
        <f>($F$4*EXP($D$4*Table2[[#This Row],[t]]))+($G$4*EXP($E$4*Table2[[#This Row],[t]]))</f>
        <v>#NUM!</v>
      </c>
      <c r="E741">
        <f>EXP($D$5*Table2[[#This Row],[t]])*($E$5+($F$5*Table2[[#This Row],[t]]))</f>
        <v>0.44834697143354735</v>
      </c>
      <c r="G741" s="17">
        <f t="shared" si="37"/>
        <v>7.2999999999998888</v>
      </c>
      <c r="H741">
        <f t="shared" ca="1" si="35"/>
        <v>-3.2233155937619135E-2</v>
      </c>
    </row>
    <row r="742" spans="1:8" x14ac:dyDescent="0.25">
      <c r="A742">
        <f t="shared" si="36"/>
        <v>7.3099999999998886</v>
      </c>
      <c r="B742">
        <f>$D$2*COS(($E$2*Table2[[#This Row],[t]])-$L$2)</f>
        <v>-1.578506724940689</v>
      </c>
      <c r="C742">
        <f>($D$3*EXP($E$3*Table2[[#This Row],[t]]))*COS(($F$3*Table2[[#This Row],[t]])-$L$3)</f>
        <v>-3.2522598791375153E-2</v>
      </c>
      <c r="D742" t="e">
        <f>($F$4*EXP($D$4*Table2[[#This Row],[t]]))+($G$4*EXP($E$4*Table2[[#This Row],[t]]))</f>
        <v>#NUM!</v>
      </c>
      <c r="E742">
        <f>EXP($D$5*Table2[[#This Row],[t]])*($E$5+($F$5*Table2[[#This Row],[t]]))</f>
        <v>0.44675736902170393</v>
      </c>
      <c r="G742" s="17">
        <f t="shared" si="37"/>
        <v>7.3099999999998886</v>
      </c>
      <c r="H742">
        <f t="shared" ca="1" si="35"/>
        <v>-3.2522598791375153E-2</v>
      </c>
    </row>
    <row r="743" spans="1:8" x14ac:dyDescent="0.25">
      <c r="A743">
        <f t="shared" si="36"/>
        <v>7.3199999999998884</v>
      </c>
      <c r="B743">
        <f>$D$2*COS(($E$2*Table2[[#This Row],[t]])-$L$2)</f>
        <v>-1.5802667842273883</v>
      </c>
      <c r="C743">
        <f>($D$3*EXP($E$3*Table2[[#This Row],[t]]))*COS(($F$3*Table2[[#This Row],[t]])-$L$3)</f>
        <v>-3.2789746295517938E-2</v>
      </c>
      <c r="D743" t="e">
        <f>($F$4*EXP($D$4*Table2[[#This Row],[t]]))+($G$4*EXP($E$4*Table2[[#This Row],[t]]))</f>
        <v>#NUM!</v>
      </c>
      <c r="E743">
        <f>EXP($D$5*Table2[[#This Row],[t]])*($E$5+($F$5*Table2[[#This Row],[t]]))</f>
        <v>0.44517247016604466</v>
      </c>
      <c r="G743" s="17">
        <f t="shared" si="37"/>
        <v>7.3199999999998884</v>
      </c>
      <c r="H743">
        <f t="shared" ca="1" si="35"/>
        <v>-3.2789746295517938E-2</v>
      </c>
    </row>
    <row r="744" spans="1:8" x14ac:dyDescent="0.25">
      <c r="A744">
        <f t="shared" si="36"/>
        <v>7.3299999999998882</v>
      </c>
      <c r="B744">
        <f>$D$2*COS(($E$2*Table2[[#This Row],[t]])-$L$2)</f>
        <v>-1.5810787308506065</v>
      </c>
      <c r="C744">
        <f>($D$3*EXP($E$3*Table2[[#This Row],[t]]))*COS(($F$3*Table2[[#This Row],[t]])-$L$3)</f>
        <v>-3.3034660810732371E-2</v>
      </c>
      <c r="D744" t="e">
        <f>($F$4*EXP($D$4*Table2[[#This Row],[t]]))+($G$4*EXP($E$4*Table2[[#This Row],[t]]))</f>
        <v>#NUM!</v>
      </c>
      <c r="E744">
        <f>EXP($D$5*Table2[[#This Row],[t]])*($E$5+($F$5*Table2[[#This Row],[t]]))</f>
        <v>0.44359226749033936</v>
      </c>
      <c r="G744" s="17">
        <f t="shared" si="37"/>
        <v>7.3299999999998882</v>
      </c>
      <c r="H744">
        <f t="shared" ca="1" si="35"/>
        <v>-3.3034660810732371E-2</v>
      </c>
    </row>
    <row r="745" spans="1:8" x14ac:dyDescent="0.25">
      <c r="A745">
        <f t="shared" si="36"/>
        <v>7.3399999999998879</v>
      </c>
      <c r="B745">
        <f>$D$2*COS(($E$2*Table2[[#This Row],[t]])-$L$2)</f>
        <v>-1.5809420776667276</v>
      </c>
      <c r="C745">
        <f>($D$3*EXP($E$3*Table2[[#This Row],[t]]))*COS(($F$3*Table2[[#This Row],[t]])-$L$3)</f>
        <v>-3.3257417349856454E-2</v>
      </c>
      <c r="D745" t="e">
        <f>($F$4*EXP($D$4*Table2[[#This Row],[t]]))+($G$4*EXP($E$4*Table2[[#This Row],[t]]))</f>
        <v>#NUM!</v>
      </c>
      <c r="E745">
        <f>EXP($D$5*Table2[[#This Row],[t]])*($E$5+($F$5*Table2[[#This Row],[t]]))</f>
        <v>0.44201675357493325</v>
      </c>
      <c r="G745" s="17">
        <f t="shared" si="37"/>
        <v>7.3399999999998879</v>
      </c>
      <c r="H745">
        <f t="shared" ca="1" si="35"/>
        <v>-3.3257417349856454E-2</v>
      </c>
    </row>
    <row r="746" spans="1:8" x14ac:dyDescent="0.25">
      <c r="A746">
        <f t="shared" si="36"/>
        <v>7.3499999999998877</v>
      </c>
      <c r="B746">
        <f>$D$2*COS(($E$2*Table2[[#This Row],[t]])-$L$2)</f>
        <v>-1.5798569066635626</v>
      </c>
      <c r="C746">
        <f>($D$3*EXP($E$3*Table2[[#This Row],[t]]))*COS(($F$3*Table2[[#This Row],[t]])-$L$3)</f>
        <v>-3.3458103407209512E-2</v>
      </c>
      <c r="D746" t="e">
        <f>($F$4*EXP($D$4*Table2[[#This Row],[t]]))+($G$4*EXP($E$4*Table2[[#This Row],[t]]))</f>
        <v>#NUM!</v>
      </c>
      <c r="E746">
        <f>EXP($D$5*Table2[[#This Row],[t]])*($E$5+($F$5*Table2[[#This Row],[t]]))</f>
        <v>0.44044592095736346</v>
      </c>
      <c r="G746" s="17">
        <f t="shared" si="37"/>
        <v>7.3499999999998877</v>
      </c>
      <c r="H746">
        <f t="shared" ca="1" si="35"/>
        <v>-3.3458103407209512E-2</v>
      </c>
    </row>
    <row r="747" spans="1:8" x14ac:dyDescent="0.25">
      <c r="A747">
        <f t="shared" si="36"/>
        <v>7.3599999999998875</v>
      </c>
      <c r="B747">
        <f>$D$2*COS(($E$2*Table2[[#This Row],[t]])-$L$2)</f>
        <v>-1.5778238689111586</v>
      </c>
      <c r="C747">
        <f>($D$3*EXP($E$3*Table2[[#This Row],[t]]))*COS(($F$3*Table2[[#This Row],[t]])-$L$3)</f>
        <v>-3.3636818782166775E-2</v>
      </c>
      <c r="D747" t="e">
        <f>($F$4*EXP($D$4*Table2[[#This Row],[t]]))+($G$4*EXP($E$4*Table2[[#This Row],[t]]))</f>
        <v>#NUM!</v>
      </c>
      <c r="E747">
        <f>EXP($D$5*Table2[[#This Row],[t]])*($E$5+($F$5*Table2[[#This Row],[t]]))</f>
        <v>0.43887976213297114</v>
      </c>
      <c r="G747" s="17">
        <f t="shared" si="37"/>
        <v>7.3599999999998875</v>
      </c>
      <c r="H747">
        <f t="shared" ca="1" si="35"/>
        <v>-3.3636818782166775E-2</v>
      </c>
    </row>
    <row r="748" spans="1:8" x14ac:dyDescent="0.25">
      <c r="A748">
        <f t="shared" si="36"/>
        <v>7.3699999999998873</v>
      </c>
      <c r="B748">
        <f>$D$2*COS(($E$2*Table2[[#This Row],[t]])-$L$2)</f>
        <v>-1.5748441841711776</v>
      </c>
      <c r="C748">
        <f>($D$3*EXP($E$3*Table2[[#This Row],[t]]))*COS(($F$3*Table2[[#This Row],[t]])-$L$3)</f>
        <v>-3.3793675397143848E-2</v>
      </c>
      <c r="D748" t="e">
        <f>($F$4*EXP($D$4*Table2[[#This Row],[t]]))+($G$4*EXP($E$4*Table2[[#This Row],[t]]))</f>
        <v>#NUM!</v>
      </c>
      <c r="E748">
        <f>EXP($D$5*Table2[[#This Row],[t]])*($E$5+($F$5*Table2[[#This Row],[t]]))</f>
        <v>0.43731826955550779</v>
      </c>
      <c r="G748" s="17">
        <f t="shared" si="37"/>
        <v>7.3699999999998873</v>
      </c>
      <c r="H748">
        <f t="shared" ca="1" si="35"/>
        <v>-3.3793675397143848E-2</v>
      </c>
    </row>
    <row r="749" spans="1:8" x14ac:dyDescent="0.25">
      <c r="A749">
        <f t="shared" si="36"/>
        <v>7.3799999999998871</v>
      </c>
      <c r="B749">
        <f>$D$2*COS(($E$2*Table2[[#This Row],[t]])-$L$2)</f>
        <v>-1.5709196401650745</v>
      </c>
      <c r="C749">
        <f>($D$3*EXP($E$3*Table2[[#This Row],[t]]))*COS(($F$3*Table2[[#This Row],[t]])-$L$3)</f>
        <v>-3.3928797110154806E-2</v>
      </c>
      <c r="D749" t="e">
        <f>($F$4*EXP($D$4*Table2[[#This Row],[t]]))+($G$4*EXP($E$4*Table2[[#This Row],[t]]))</f>
        <v>#NUM!</v>
      </c>
      <c r="E749">
        <f>EXP($D$5*Table2[[#This Row],[t]])*($E$5+($F$5*Table2[[#This Row],[t]]))</f>
        <v>0.43576143563773645</v>
      </c>
      <c r="G749" s="17">
        <f t="shared" si="37"/>
        <v>7.3799999999998871</v>
      </c>
      <c r="H749">
        <f t="shared" ca="1" si="35"/>
        <v>-3.3928797110154806E-2</v>
      </c>
    </row>
    <row r="750" spans="1:8" x14ac:dyDescent="0.25">
      <c r="A750">
        <f t="shared" si="36"/>
        <v>7.3899999999998869</v>
      </c>
      <c r="B750">
        <f>$D$2*COS(($E$2*Table2[[#This Row],[t]])-$L$2)</f>
        <v>-1.5660525915015187</v>
      </c>
      <c r="C750">
        <f>($D$3*EXP($E$3*Table2[[#This Row],[t]]))*COS(($F$3*Table2[[#This Row],[t]])-$L$3)</f>
        <v>-3.4042319522110592E-2</v>
      </c>
      <c r="D750" t="e">
        <f>($F$4*EXP($D$4*Table2[[#This Row],[t]]))+($G$4*EXP($E$4*Table2[[#This Row],[t]]))</f>
        <v>#NUM!</v>
      </c>
      <c r="E750">
        <f>EXP($D$5*Table2[[#This Row],[t]])*($E$5+($F$5*Table2[[#This Row],[t]]))</f>
        <v>0.43420925275202893</v>
      </c>
      <c r="G750" s="17">
        <f t="shared" si="37"/>
        <v>7.3899999999998869</v>
      </c>
      <c r="H750">
        <f t="shared" ca="1" si="35"/>
        <v>-3.4042319522110592E-2</v>
      </c>
    </row>
    <row r="751" spans="1:8" x14ac:dyDescent="0.25">
      <c r="A751">
        <f t="shared" si="36"/>
        <v>7.3999999999998867</v>
      </c>
      <c r="B751">
        <f>$D$2*COS(($E$2*Table2[[#This Row],[t]])-$L$2)</f>
        <v>-1.5602459582637009</v>
      </c>
      <c r="C751">
        <f>($D$3*EXP($E$3*Table2[[#This Row],[t]]))*COS(($F$3*Table2[[#This Row],[t]])-$L$3)</f>
        <v>-3.4134389779023881E-2</v>
      </c>
      <c r="D751" t="e">
        <f>($F$4*EXP($D$4*Table2[[#This Row],[t]]))+($G$4*EXP($E$4*Table2[[#This Row],[t]]))</f>
        <v>#NUM!</v>
      </c>
      <c r="E751">
        <f>EXP($D$5*Table2[[#This Row],[t]])*($E$5+($F$5*Table2[[#This Row],[t]]))</f>
        <v>0.43266171323095687</v>
      </c>
      <c r="G751" s="17">
        <f t="shared" si="37"/>
        <v>7.3999999999998867</v>
      </c>
      <c r="H751">
        <f t="shared" ca="1" si="35"/>
        <v>-3.4134389779023881E-2</v>
      </c>
    </row>
    <row r="752" spans="1:8" x14ac:dyDescent="0.25">
      <c r="A752">
        <f t="shared" si="36"/>
        <v>7.4099999999998865</v>
      </c>
      <c r="B752">
        <f>$D$2*COS(($E$2*Table2[[#This Row],[t]])-$L$2)</f>
        <v>-1.5535032242573668</v>
      </c>
      <c r="C752">
        <f>($D$3*EXP($E$3*Table2[[#This Row],[t]]))*COS(($F$3*Table2[[#This Row],[t]])-$L$3)</f>
        <v>-3.420516636929033E-2</v>
      </c>
      <c r="D752" t="e">
        <f>($F$4*EXP($D$4*Table2[[#This Row],[t]]))+($G$4*EXP($E$4*Table2[[#This Row],[t]]))</f>
        <v>#NUM!</v>
      </c>
      <c r="E752">
        <f>EXP($D$5*Table2[[#This Row],[t]])*($E$5+($F$5*Table2[[#This Row],[t]]))</f>
        <v>0.43111880936787872</v>
      </c>
      <c r="G752" s="17">
        <f t="shared" si="37"/>
        <v>7.4099999999998865</v>
      </c>
      <c r="H752">
        <f t="shared" ca="1" si="35"/>
        <v>-3.420516636929033E-2</v>
      </c>
    </row>
    <row r="753" spans="1:8" x14ac:dyDescent="0.25">
      <c r="A753">
        <f t="shared" si="36"/>
        <v>7.4199999999998862</v>
      </c>
      <c r="B753">
        <f>$D$2*COS(($E$2*Table2[[#This Row],[t]])-$L$2)</f>
        <v>-1.545828434920643</v>
      </c>
      <c r="C753">
        <f>($D$3*EXP($E$3*Table2[[#This Row],[t]]))*COS(($F$3*Table2[[#This Row],[t]])-$L$3)</f>
        <v>-3.4254818916215367E-2</v>
      </c>
      <c r="D753" t="e">
        <f>($F$4*EXP($D$4*Table2[[#This Row],[t]]))+($G$4*EXP($E$4*Table2[[#This Row],[t]]))</f>
        <v>#NUM!</v>
      </c>
      <c r="E753">
        <f>EXP($D$5*Table2[[#This Row],[t]])*($E$5+($F$5*Table2[[#This Row],[t]]))</f>
        <v>0.42958053341752184</v>
      </c>
      <c r="G753" s="17">
        <f t="shared" si="37"/>
        <v>7.4199999999998862</v>
      </c>
      <c r="H753">
        <f t="shared" ca="1" si="35"/>
        <v>-3.4254818916215367E-2</v>
      </c>
    </row>
    <row r="754" spans="1:8" x14ac:dyDescent="0.25">
      <c r="A754">
        <f t="shared" si="36"/>
        <v>7.429999999999886</v>
      </c>
      <c r="B754">
        <f>$D$2*COS(($E$2*Table2[[#This Row],[t]])-$L$2)</f>
        <v>-1.5372261948968924</v>
      </c>
      <c r="C754">
        <f>($D$3*EXP($E$3*Table2[[#This Row],[t]]))*COS(($F$3*Table2[[#This Row],[t]])-$L$3)</f>
        <v>-3.4283527965958495E-2</v>
      </c>
      <c r="D754" t="e">
        <f>($F$4*EXP($D$4*Table2[[#This Row],[t]]))+($G$4*EXP($E$4*Table2[[#This Row],[t]]))</f>
        <v>#NUM!</v>
      </c>
      <c r="E754">
        <f>EXP($D$5*Table2[[#This Row],[t]])*($E$5+($F$5*Table2[[#This Row],[t]]))</f>
        <v>0.42804687759655902</v>
      </c>
      <c r="G754" s="17">
        <f t="shared" si="37"/>
        <v>7.429999999999886</v>
      </c>
      <c r="H754">
        <f t="shared" ca="1" si="35"/>
        <v>-3.4283527965958495E-2</v>
      </c>
    </row>
    <row r="755" spans="1:8" x14ac:dyDescent="0.25">
      <c r="A755">
        <f t="shared" si="36"/>
        <v>7.4399999999998858</v>
      </c>
      <c r="B755">
        <f>$D$2*COS(($E$2*Table2[[#This Row],[t]])-$L$2)</f>
        <v>-1.5277016652720683</v>
      </c>
      <c r="C755">
        <f>($D$3*EXP($E$3*Table2[[#This Row],[t]]))*COS(($F$3*Table2[[#This Row],[t]])-$L$3)</f>
        <v>-3.4291484771066423E-2</v>
      </c>
      <c r="D755" t="e">
        <f>($F$4*EXP($D$4*Table2[[#This Row],[t]]))+($G$4*EXP($E$4*Table2[[#This Row],[t]]))</f>
        <v>#NUM!</v>
      </c>
      <c r="E755">
        <f>EXP($D$5*Table2[[#This Row],[t]])*($E$5+($F$5*Table2[[#This Row],[t]]))</f>
        <v>0.42651783408418109</v>
      </c>
      <c r="G755" s="17">
        <f t="shared" si="37"/>
        <v>7.4399999999998858</v>
      </c>
      <c r="H755">
        <f t="shared" ca="1" si="35"/>
        <v>-3.4291484771066423E-2</v>
      </c>
    </row>
    <row r="756" spans="1:8" x14ac:dyDescent="0.25">
      <c r="A756">
        <f t="shared" si="36"/>
        <v>7.4499999999998856</v>
      </c>
      <c r="B756">
        <f>$D$2*COS(($E$2*Table2[[#This Row],[t]])-$L$2)</f>
        <v>-1.5172605604782132</v>
      </c>
      <c r="C756">
        <f>($D$3*EXP($E$3*Table2[[#This Row],[t]]))*COS(($F$3*Table2[[#This Row],[t]])-$L$3)</f>
        <v>-3.427889106976887E-2</v>
      </c>
      <c r="D756" t="e">
        <f>($F$4*EXP($D$4*Table2[[#This Row],[t]]))+($G$4*EXP($E$4*Table2[[#This Row],[t]]))</f>
        <v>#NUM!</v>
      </c>
      <c r="E756">
        <f>EXP($D$5*Table2[[#This Row],[t]])*($E$5+($F$5*Table2[[#This Row],[t]]))</f>
        <v>0.42499339502266475</v>
      </c>
      <c r="G756" s="17">
        <f t="shared" si="37"/>
        <v>7.4499999999998856</v>
      </c>
      <c r="H756">
        <f t="shared" ca="1" si="35"/>
        <v>-3.427889106976887E-2</v>
      </c>
    </row>
    <row r="757" spans="1:8" x14ac:dyDescent="0.25">
      <c r="A757">
        <f t="shared" si="36"/>
        <v>7.4599999999998854</v>
      </c>
      <c r="B757">
        <f>$D$2*COS(($E$2*Table2[[#This Row],[t]])-$L$2)</f>
        <v>-1.5059091448649775</v>
      </c>
      <c r="C757">
        <f>($D$3*EXP($E$3*Table2[[#This Row],[t]]))*COS(($F$3*Table2[[#This Row],[t]])-$L$3)</f>
        <v>-3.4245958861210471E-2</v>
      </c>
      <c r="D757" t="e">
        <f>($F$4*EXP($D$4*Table2[[#This Row],[t]]))+($G$4*EXP($E$4*Table2[[#This Row],[t]]))</f>
        <v>#NUM!</v>
      </c>
      <c r="E757">
        <f>EXP($D$5*Table2[[#This Row],[t]])*($E$5+($F$5*Table2[[#This Row],[t]]))</f>
        <v>0.42347355251793439</v>
      </c>
      <c r="G757" s="17">
        <f t="shared" si="37"/>
        <v>7.4599999999998854</v>
      </c>
      <c r="H757">
        <f t="shared" ca="1" si="35"/>
        <v>-3.4245958861210471E-2</v>
      </c>
    </row>
    <row r="758" spans="1:8" x14ac:dyDescent="0.25">
      <c r="A758">
        <f t="shared" si="36"/>
        <v>7.4699999999998852</v>
      </c>
      <c r="B758">
        <f>$D$2*COS(($E$2*Table2[[#This Row],[t]])-$L$2)</f>
        <v>-1.4936542289411952</v>
      </c>
      <c r="C758">
        <f>($D$3*EXP($E$3*Table2[[#This Row],[t]]))*COS(($F$3*Table2[[#This Row],[t]])-$L$3)</f>
        <v>-3.4192910176793732E-2</v>
      </c>
      <c r="D758" t="e">
        <f>($F$4*EXP($D$4*Table2[[#This Row],[t]]))+($G$4*EXP($E$4*Table2[[#This Row],[t]]))</f>
        <v>#NUM!</v>
      </c>
      <c r="E758">
        <f>EXP($D$5*Table2[[#This Row],[t]])*($E$5+($F$5*Table2[[#This Row],[t]]))</f>
        <v>0.42195829864012113</v>
      </c>
      <c r="G758" s="17">
        <f t="shared" si="37"/>
        <v>7.4699999999998852</v>
      </c>
      <c r="H758">
        <f t="shared" ca="1" si="35"/>
        <v>-3.4192910176793732E-2</v>
      </c>
    </row>
    <row r="759" spans="1:8" x14ac:dyDescent="0.25">
      <c r="A759">
        <f t="shared" si="36"/>
        <v>7.479999999999885</v>
      </c>
      <c r="B759">
        <f>$D$2*COS(($E$2*Table2[[#This Row],[t]])-$L$2)</f>
        <v>-1.4805031652887775</v>
      </c>
      <c r="C759">
        <f>($D$3*EXP($E$3*Table2[[#This Row],[t]]))*COS(($F$3*Table2[[#This Row],[t]])-$L$3)</f>
        <v>-3.4119976847808105E-2</v>
      </c>
      <c r="D759" t="e">
        <f>($F$4*EXP($D$4*Table2[[#This Row],[t]]))+($G$4*EXP($E$4*Table2[[#This Row],[t]]))</f>
        <v>#NUM!</v>
      </c>
      <c r="E759">
        <f>EXP($D$5*Table2[[#This Row],[t]])*($E$5+($F$5*Table2[[#This Row],[t]]))</f>
        <v>0.42044762542411585</v>
      </c>
      <c r="G759" s="17">
        <f t="shared" si="37"/>
        <v>7.479999999999885</v>
      </c>
      <c r="H759">
        <f t="shared" ca="1" si="35"/>
        <v>-3.4119976847808105E-2</v>
      </c>
    </row>
    <row r="760" spans="1:8" x14ac:dyDescent="0.25">
      <c r="A760">
        <f t="shared" si="36"/>
        <v>7.4899999999998847</v>
      </c>
      <c r="B760">
        <f>$D$2*COS(($E$2*Table2[[#This Row],[t]])-$L$2)</f>
        <v>-1.4664638441513931</v>
      </c>
      <c r="C760">
        <f>($D$3*EXP($E$3*Table2[[#This Row],[t]]))*COS(($F$3*Table2[[#This Row],[t]])-$L$3)</f>
        <v>-3.4027400269520759E-2</v>
      </c>
      <c r="D760" t="e">
        <f>($F$4*EXP($D$4*Table2[[#This Row],[t]]))+($G$4*EXP($E$4*Table2[[#This Row],[t]]))</f>
        <v>#NUM!</v>
      </c>
      <c r="E760">
        <f>EXP($D$5*Table2[[#This Row],[t]])*($E$5+($F$5*Table2[[#This Row],[t]]))</f>
        <v>0.41894152487011777</v>
      </c>
      <c r="G760" s="17">
        <f t="shared" si="37"/>
        <v>7.4899999999998847</v>
      </c>
      <c r="H760">
        <f t="shared" ca="1" si="35"/>
        <v>-3.4027400269520759E-2</v>
      </c>
    </row>
    <row r="761" spans="1:8" x14ac:dyDescent="0.25">
      <c r="A761">
        <f t="shared" si="36"/>
        <v>7.4999999999998845</v>
      </c>
      <c r="B761">
        <f>$D$2*COS(($E$2*Table2[[#This Row],[t]])-$L$2)</f>
        <v>-1.451544688700553</v>
      </c>
      <c r="C761">
        <f>($D$3*EXP($E$3*Table2[[#This Row],[t]]))*COS(($F$3*Table2[[#This Row],[t]])-$L$3)</f>
        <v>-3.3915431161905256E-2</v>
      </c>
      <c r="D761" t="e">
        <f>($F$4*EXP($D$4*Table2[[#This Row],[t]]))+($G$4*EXP($E$4*Table2[[#This Row],[t]]))</f>
        <v>#NUM!</v>
      </c>
      <c r="E761">
        <f>EXP($D$5*Table2[[#This Row],[t]])*($E$5+($F$5*Table2[[#This Row],[t]]))</f>
        <v>0.417439988944179</v>
      </c>
      <c r="G761" s="17">
        <f t="shared" si="37"/>
        <v>7.4999999999998845</v>
      </c>
      <c r="H761">
        <f t="shared" ca="1" si="35"/>
        <v>-3.3915431161905256E-2</v>
      </c>
    </row>
    <row r="762" spans="1:8" x14ac:dyDescent="0.25">
      <c r="A762">
        <f t="shared" si="36"/>
        <v>7.5099999999998843</v>
      </c>
      <c r="B762">
        <f>$D$2*COS(($E$2*Table2[[#This Row],[t]])-$L$2)</f>
        <v>-1.4357546499819647</v>
      </c>
      <c r="C762">
        <f>($D$3*EXP($E$3*Table2[[#This Row],[t]]))*COS(($F$3*Table2[[#This Row],[t]])-$L$3)</f>
        <v>-3.3784329327184295E-2</v>
      </c>
      <c r="D762" t="e">
        <f>($F$4*EXP($D$4*Table2[[#This Row],[t]]))+($G$4*EXP($E$4*Table2[[#This Row],[t]]))</f>
        <v>#NUM!</v>
      </c>
      <c r="E762">
        <f>EXP($D$5*Table2[[#This Row],[t]])*($E$5+($F$5*Table2[[#This Row],[t]]))</f>
        <v>0.41594300957874375</v>
      </c>
      <c r="G762" s="17">
        <f t="shared" si="37"/>
        <v>7.5099999999998843</v>
      </c>
      <c r="H762">
        <f t="shared" ca="1" si="35"/>
        <v>-3.3784329327184295E-2</v>
      </c>
    </row>
    <row r="763" spans="1:8" x14ac:dyDescent="0.25">
      <c r="A763">
        <f t="shared" si="36"/>
        <v>7.5199999999998841</v>
      </c>
      <c r="B763">
        <f>$D$2*COS(($E$2*Table2[[#This Row],[t]])-$L$2)</f>
        <v>-1.4191032015451635</v>
      </c>
      <c r="C763">
        <f>($D$3*EXP($E$3*Table2[[#This Row],[t]]))*COS(($F$3*Table2[[#This Row],[t]])-$L$3)</f>
        <v>-3.3634363404363148E-2</v>
      </c>
      <c r="D763" t="e">
        <f>($F$4*EXP($D$4*Table2[[#This Row],[t]]))+($G$4*EXP($E$4*Table2[[#This Row],[t]]))</f>
        <v>#NUM!</v>
      </c>
      <c r="E763">
        <f>EXP($D$5*Table2[[#This Row],[t]])*($E$5+($F$5*Table2[[#This Row],[t]]))</f>
        <v>0.41445057867318391</v>
      </c>
      <c r="G763" s="17">
        <f t="shared" si="37"/>
        <v>7.5199999999998841</v>
      </c>
      <c r="H763">
        <f t="shared" ca="1" si="35"/>
        <v>-3.3634363404363148E-2</v>
      </c>
    </row>
    <row r="764" spans="1:8" x14ac:dyDescent="0.25">
      <c r="A764">
        <f t="shared" si="36"/>
        <v>7.5299999999998839</v>
      </c>
      <c r="B764">
        <f>$D$2*COS(($E$2*Table2[[#This Row],[t]])-$L$2)</f>
        <v>-1.4016003337596792</v>
      </c>
      <c r="C764">
        <f>($D$3*EXP($E$3*Table2[[#This Row],[t]]))*COS(($F$3*Table2[[#This Row],[t]])-$L$3)</f>
        <v>-3.3465810620929924E-2</v>
      </c>
      <c r="D764" t="e">
        <f>($F$4*EXP($D$4*Table2[[#This Row],[t]]))+($G$4*EXP($E$4*Table2[[#This Row],[t]]))</f>
        <v>#NUM!</v>
      </c>
      <c r="E764">
        <f>EXP($D$5*Table2[[#This Row],[t]])*($E$5+($F$5*Table2[[#This Row],[t]]))</f>
        <v>0.41296268809432929</v>
      </c>
      <c r="G764" s="17">
        <f t="shared" si="37"/>
        <v>7.5299999999998839</v>
      </c>
      <c r="H764">
        <f t="shared" ca="1" si="35"/>
        <v>-3.3465810620929924E-2</v>
      </c>
    </row>
    <row r="765" spans="1:8" x14ac:dyDescent="0.25">
      <c r="A765">
        <f t="shared" si="36"/>
        <v>7.5399999999998837</v>
      </c>
      <c r="B765">
        <f>$D$2*COS(($E$2*Table2[[#This Row],[t]])-$L$2)</f>
        <v>-1.383256547821111</v>
      </c>
      <c r="C765">
        <f>($D$3*EXP($E$3*Table2[[#This Row],[t]]))*COS(($F$3*Table2[[#This Row],[t]])-$L$3)</f>
        <v>-3.3278956541899579E-2</v>
      </c>
      <c r="D765" t="e">
        <f>($F$4*EXP($D$4*Table2[[#This Row],[t]]))+($G$4*EXP($E$4*Table2[[#This Row],[t]]))</f>
        <v>#NUM!</v>
      </c>
      <c r="E765">
        <f>EXP($D$5*Table2[[#This Row],[t]])*($E$5+($F$5*Table2[[#This Row],[t]]))</f>
        <v>0.41147932967699369</v>
      </c>
      <c r="G765" s="17">
        <f t="shared" si="37"/>
        <v>7.5399999999998837</v>
      </c>
      <c r="H765">
        <f t="shared" ca="1" si="35"/>
        <v>-3.3278956541899579E-2</v>
      </c>
    </row>
    <row r="766" spans="1:8" x14ac:dyDescent="0.25">
      <c r="A766">
        <f t="shared" si="36"/>
        <v>7.5499999999998835</v>
      </c>
      <c r="B766">
        <f>$D$2*COS(($E$2*Table2[[#This Row],[t]])-$L$2)</f>
        <v>-1.364082849450714</v>
      </c>
      <c r="C766">
        <f>($D$3*EXP($E$3*Table2[[#This Row],[t]]))*COS(($F$3*Table2[[#This Row],[t]])-$L$3)</f>
        <v>-3.3074094816377388E-2</v>
      </c>
      <c r="D766" t="e">
        <f>($F$4*EXP($D$4*Table2[[#This Row],[t]]))+($G$4*EXP($E$4*Table2[[#This Row],[t]]))</f>
        <v>#NUM!</v>
      </c>
      <c r="E766">
        <f>EXP($D$5*Table2[[#This Row],[t]])*($E$5+($F$5*Table2[[#This Row],[t]]))</f>
        <v>0.41000049522449683</v>
      </c>
      <c r="G766" s="17">
        <f t="shared" si="37"/>
        <v>7.5499999999998835</v>
      </c>
      <c r="H766">
        <f t="shared" ca="1" si="35"/>
        <v>-3.3074094816377388E-2</v>
      </c>
    </row>
    <row r="767" spans="1:8" x14ac:dyDescent="0.25">
      <c r="A767">
        <f t="shared" si="36"/>
        <v>7.5599999999998833</v>
      </c>
      <c r="B767">
        <f>$D$2*COS(($E$2*Table2[[#This Row],[t]])-$L$2)</f>
        <v>-1.3440907422923136</v>
      </c>
      <c r="C767">
        <f>($D$3*EXP($E$3*Table2[[#This Row],[t]]))*COS(($F$3*Table2[[#This Row],[t]])-$L$3)</f>
        <v>-3.2851526921818294E-2</v>
      </c>
      <c r="D767" t="e">
        <f>($F$4*EXP($D$4*Table2[[#This Row],[t]]))+($G$4*EXP($E$4*Table2[[#This Row],[t]]))</f>
        <v>#NUM!</v>
      </c>
      <c r="E767">
        <f>EXP($D$5*Table2[[#This Row],[t]])*($E$5+($F$5*Table2[[#This Row],[t]]))</f>
        <v>0.40852617650918144</v>
      </c>
      <c r="G767" s="17">
        <f t="shared" si="37"/>
        <v>7.5599999999998833</v>
      </c>
      <c r="H767">
        <f t="shared" ca="1" si="35"/>
        <v>-3.2851526921818294E-2</v>
      </c>
    </row>
    <row r="768" spans="1:8" x14ac:dyDescent="0.25">
      <c r="A768">
        <f t="shared" si="36"/>
        <v>7.569999999999883</v>
      </c>
      <c r="B768">
        <f>$D$2*COS(($E$2*Table2[[#This Row],[t]])-$L$2)</f>
        <v>-1.3232922210104567</v>
      </c>
      <c r="C768">
        <f>($D$3*EXP($E$3*Table2[[#This Row],[t]]))*COS(($F$3*Table2[[#This Row],[t]])-$L$3)</f>
        <v>-3.2611561906157431E-2</v>
      </c>
      <c r="D768" t="e">
        <f>($F$4*EXP($D$4*Table2[[#This Row],[t]]))+($G$4*EXP($E$4*Table2[[#This Row],[t]]))</f>
        <v>#NUM!</v>
      </c>
      <c r="E768">
        <f>EXP($D$5*Table2[[#This Row],[t]])*($E$5+($F$5*Table2[[#This Row],[t]]))</f>
        <v>0.40705636527292627</v>
      </c>
      <c r="G768" s="17">
        <f t="shared" si="37"/>
        <v>7.569999999999883</v>
      </c>
      <c r="H768">
        <f t="shared" ca="1" si="35"/>
        <v>-3.2611561906157431E-2</v>
      </c>
    </row>
    <row r="769" spans="1:8" x14ac:dyDescent="0.25">
      <c r="A769">
        <f t="shared" si="36"/>
        <v>7.5799999999998828</v>
      </c>
      <c r="B769">
        <f>$D$2*COS(($E$2*Table2[[#This Row],[t]])-$L$2)</f>
        <v>-1.3016997640939632</v>
      </c>
      <c r="C769">
        <f>($D$3*EXP($E$3*Table2[[#This Row],[t]]))*COS(($F$3*Table2[[#This Row],[t]])-$L$3)</f>
        <v>-3.2354516127987135E-2</v>
      </c>
      <c r="D769" t="e">
        <f>($F$4*EXP($D$4*Table2[[#This Row],[t]]))+($G$4*EXP($E$4*Table2[[#This Row],[t]]))</f>
        <v>#NUM!</v>
      </c>
      <c r="E769">
        <f>EXP($D$5*Table2[[#This Row],[t]])*($E$5+($F$5*Table2[[#This Row],[t]]))</f>
        <v>0.40559105322765465</v>
      </c>
      <c r="G769" s="17">
        <f t="shared" si="37"/>
        <v>7.5799999999998828</v>
      </c>
      <c r="H769">
        <f t="shared" ca="1" si="35"/>
        <v>-3.2354516127987135E-2</v>
      </c>
    </row>
    <row r="770" spans="1:8" x14ac:dyDescent="0.25">
      <c r="A770">
        <f t="shared" si="36"/>
        <v>7.5899999999998826</v>
      </c>
      <c r="B770">
        <f>$D$2*COS(($E$2*Table2[[#This Row],[t]])-$L$2)</f>
        <v>-1.2793263263692252</v>
      </c>
      <c r="C770">
        <f>($D$3*EXP($E$3*Table2[[#This Row],[t]]))*COS(($F$3*Table2[[#This Row],[t]])-$L$3)</f>
        <v>-3.2080712994954914E-2</v>
      </c>
      <c r="D770" t="e">
        <f>($F$4*EXP($D$4*Table2[[#This Row],[t]]))+($G$4*EXP($E$4*Table2[[#This Row],[t]]))</f>
        <v>#NUM!</v>
      </c>
      <c r="E770">
        <f>EXP($D$5*Table2[[#This Row],[t]])*($E$5+($F$5*Table2[[#This Row],[t]]))</f>
        <v>0.40413023205583826</v>
      </c>
      <c r="G770" s="17">
        <f t="shared" si="37"/>
        <v>7.5899999999998826</v>
      </c>
      <c r="H770">
        <f t="shared" ca="1" si="35"/>
        <v>-3.2080712994954914E-2</v>
      </c>
    </row>
    <row r="771" spans="1:8" x14ac:dyDescent="0.25">
      <c r="A771">
        <f t="shared" si="36"/>
        <v>7.5999999999998824</v>
      </c>
      <c r="B771">
        <f>$D$2*COS(($E$2*Table2[[#This Row],[t]])-$L$2)</f>
        <v>-1.2561853312276878</v>
      </c>
      <c r="C771">
        <f>($D$3*EXP($E$3*Table2[[#This Row],[t]]))*COS(($F$3*Table2[[#This Row],[t]])-$L$3)</f>
        <v>-3.1790482700556191E-2</v>
      </c>
      <c r="D771" t="e">
        <f>($F$4*EXP($D$4*Table2[[#This Row],[t]]))+($G$4*EXP($E$4*Table2[[#This Row],[t]]))</f>
        <v>#NUM!</v>
      </c>
      <c r="E771">
        <f>EXP($D$5*Table2[[#This Row],[t]])*($E$5+($F$5*Table2[[#This Row],[t]]))</f>
        <v>0.40267389341099785</v>
      </c>
      <c r="G771" s="17">
        <f t="shared" si="37"/>
        <v>7.5999999999998824</v>
      </c>
      <c r="H771">
        <f t="shared" ca="1" si="35"/>
        <v>-3.1790482700556191E-2</v>
      </c>
    </row>
    <row r="772" spans="1:8" x14ac:dyDescent="0.25">
      <c r="A772">
        <f t="shared" si="36"/>
        <v>7.6099999999998822</v>
      </c>
      <c r="B772">
        <f>$D$2*COS(($E$2*Table2[[#This Row],[t]])-$L$2)</f>
        <v>-1.2322906625722234</v>
      </c>
      <c r="C772">
        <f>($D$3*EXP($E$3*Table2[[#This Row],[t]]))*COS(($F$3*Table2[[#This Row],[t]])-$L$3)</f>
        <v>-3.1484161959495077E-2</v>
      </c>
      <c r="D772" t="e">
        <f>($F$4*EXP($D$4*Table2[[#This Row],[t]]))+($G$4*EXP($E$4*Table2[[#This Row],[t]]))</f>
        <v>#NUM!</v>
      </c>
      <c r="E772">
        <f>EXP($D$5*Table2[[#This Row],[t]])*($E$5+($F$5*Table2[[#This Row],[t]]))</f>
        <v>0.40122202891819836</v>
      </c>
      <c r="G772" s="17">
        <f t="shared" si="37"/>
        <v>7.6099999999998822</v>
      </c>
      <c r="H772">
        <f t="shared" ca="1" si="35"/>
        <v>-3.1484161959495077E-2</v>
      </c>
    </row>
    <row r="773" spans="1:8" x14ac:dyDescent="0.25">
      <c r="A773">
        <f t="shared" si="36"/>
        <v>7.619999999999882</v>
      </c>
      <c r="B773">
        <f>$D$2*COS(($E$2*Table2[[#This Row],[t]])-$L$2)</f>
        <v>-1.2076566564871929</v>
      </c>
      <c r="C773">
        <f>($D$3*EXP($E$3*Table2[[#This Row],[t]]))*COS(($F$3*Table2[[#This Row],[t]])-$L$3)</f>
        <v>-3.1162093741785264E-2</v>
      </c>
      <c r="D773" t="e">
        <f>($F$4*EXP($D$4*Table2[[#This Row],[t]]))+($G$4*EXP($E$4*Table2[[#This Row],[t]]))</f>
        <v>#NUM!</v>
      </c>
      <c r="E773">
        <f>EXP($D$5*Table2[[#This Row],[t]])*($E$5+($F$5*Table2[[#This Row],[t]]))</f>
        <v>0.39977463017454062</v>
      </c>
      <c r="G773" s="17">
        <f t="shared" si="37"/>
        <v>7.619999999999882</v>
      </c>
      <c r="H773">
        <f t="shared" ca="1" si="35"/>
        <v>-3.1162093741785264E-2</v>
      </c>
    </row>
    <row r="774" spans="1:8" x14ac:dyDescent="0.25">
      <c r="A774">
        <f t="shared" si="36"/>
        <v>7.6299999999998818</v>
      </c>
      <c r="B774">
        <f>$D$2*COS(($E$2*Table2[[#This Row],[t]])-$L$2)</f>
        <v>-1.1822980926372451</v>
      </c>
      <c r="C774">
        <f>($D$3*EXP($E$3*Table2[[#This Row],[t]]))*COS(($F$3*Table2[[#This Row],[t]])-$L$3)</f>
        <v>-3.0824627005762391E-2</v>
      </c>
      <c r="D774" t="e">
        <f>($F$4*EXP($D$4*Table2[[#This Row],[t]]))+($G$4*EXP($E$4*Table2[[#This Row],[t]]))</f>
        <v>#NUM!</v>
      </c>
      <c r="E774">
        <f>EXP($D$5*Table2[[#This Row],[t]])*($E$5+($F$5*Table2[[#This Row],[t]]))</f>
        <v>0.39833168874964858</v>
      </c>
      <c r="G774" s="17">
        <f t="shared" si="37"/>
        <v>7.6299999999998818</v>
      </c>
      <c r="H774">
        <f t="shared" ca="1" si="35"/>
        <v>-3.0824627005762391E-2</v>
      </c>
    </row>
    <row r="775" spans="1:8" x14ac:dyDescent="0.25">
      <c r="A775">
        <f t="shared" si="36"/>
        <v>7.6399999999998816</v>
      </c>
      <c r="B775">
        <f>$D$2*COS(($E$2*Table2[[#This Row],[t]])-$L$2)</f>
        <v>-1.1562301853999521</v>
      </c>
      <c r="C775">
        <f>($D$3*EXP($E$3*Table2[[#This Row],[t]]))*COS(($F$3*Table2[[#This Row],[t]])-$L$3)</f>
        <v>-3.0472116430177987E-2</v>
      </c>
      <c r="D775" t="e">
        <f>($F$4*EXP($D$4*Table2[[#This Row],[t]]))+($G$4*EXP($E$4*Table2[[#This Row],[t]]))</f>
        <v>#NUM!</v>
      </c>
      <c r="E775">
        <f>EXP($D$5*Table2[[#This Row],[t]])*($E$5+($F$5*Table2[[#This Row],[t]]))</f>
        <v>0.39689319618615226</v>
      </c>
      <c r="G775" s="17">
        <f t="shared" si="37"/>
        <v>7.6399999999998816</v>
      </c>
      <c r="H775">
        <f t="shared" ca="1" si="35"/>
        <v>-3.0472116430177987E-2</v>
      </c>
    </row>
    <row r="776" spans="1:8" x14ac:dyDescent="0.25">
      <c r="A776">
        <f t="shared" si="36"/>
        <v>7.6499999999998813</v>
      </c>
      <c r="B776">
        <f>$D$2*COS(($E$2*Table2[[#This Row],[t]])-$L$2)</f>
        <v>-1.1294685747376274</v>
      </c>
      <c r="C776">
        <f>($D$3*EXP($E$3*Table2[[#This Row],[t]]))*COS(($F$3*Table2[[#This Row],[t]])-$L$3)</f>
        <v>-3.0104922145544302E-2</v>
      </c>
      <c r="D776" t="e">
        <f>($F$4*EXP($D$4*Table2[[#This Row],[t]]))+($G$4*EXP($E$4*Table2[[#This Row],[t]]))</f>
        <v>#NUM!</v>
      </c>
      <c r="E776">
        <f>EXP($D$5*Table2[[#This Row],[t]])*($E$5+($F$5*Table2[[#This Row],[t]]))</f>
        <v>0.39545914400016713</v>
      </c>
      <c r="G776" s="17">
        <f t="shared" si="37"/>
        <v>7.6499999999998813</v>
      </c>
      <c r="H776">
        <f t="shared" ca="1" si="35"/>
        <v>-3.0104922145544302E-2</v>
      </c>
    </row>
    <row r="777" spans="1:8" x14ac:dyDescent="0.25">
      <c r="A777">
        <f t="shared" si="36"/>
        <v>7.6599999999998811</v>
      </c>
      <c r="B777">
        <f>$D$2*COS(($E$2*Table2[[#This Row],[t]])-$L$2)</f>
        <v>-1.1020293168138395</v>
      </c>
      <c r="C777">
        <f>($D$3*EXP($E$3*Table2[[#This Row],[t]]))*COS(($F$3*Table2[[#This Row],[t]])-$L$3)</f>
        <v>-2.9723409464897516E-2</v>
      </c>
      <c r="D777" t="e">
        <f>($F$4*EXP($D$4*Table2[[#This Row],[t]]))+($G$4*EXP($E$4*Table2[[#This Row],[t]]))</f>
        <v>#NUM!</v>
      </c>
      <c r="E777">
        <f>EXP($D$5*Table2[[#This Row],[t]])*($E$5+($F$5*Table2[[#This Row],[t]]))</f>
        <v>0.39402952368176852</v>
      </c>
      <c r="G777" s="17">
        <f t="shared" si="37"/>
        <v>7.6599999999998811</v>
      </c>
      <c r="H777">
        <f t="shared" ca="1" si="35"/>
        <v>-2.9723409464897516E-2</v>
      </c>
    </row>
    <row r="778" spans="1:8" x14ac:dyDescent="0.25">
      <c r="A778">
        <f t="shared" si="36"/>
        <v>7.6699999999998809</v>
      </c>
      <c r="B778">
        <f>$D$2*COS(($E$2*Table2[[#This Row],[t]])-$L$2)</f>
        <v>-1.0739288743601816</v>
      </c>
      <c r="C778">
        <f>($D$3*EXP($E$3*Table2[[#This Row],[t]]))*COS(($F$3*Table2[[#This Row],[t]])-$L$3)</f>
        <v>-2.9327948614146344E-2</v>
      </c>
      <c r="D778" t="e">
        <f>($F$4*EXP($D$4*Table2[[#This Row],[t]]))+($G$4*EXP($E$4*Table2[[#This Row],[t]]))</f>
        <v>#NUM!</v>
      </c>
      <c r="E778">
        <f>EXP($D$5*Table2[[#This Row],[t]])*($E$5+($F$5*Table2[[#This Row],[t]]))</f>
        <v>0.39260432669546275</v>
      </c>
      <c r="G778" s="17">
        <f t="shared" si="37"/>
        <v>7.6699999999998809</v>
      </c>
      <c r="H778">
        <f t="shared" ca="1" si="35"/>
        <v>-2.9327948614146344E-2</v>
      </c>
    </row>
    <row r="779" spans="1:8" x14ac:dyDescent="0.25">
      <c r="A779">
        <f t="shared" si="36"/>
        <v>7.6799999999998807</v>
      </c>
      <c r="B779">
        <f>$D$2*COS(($E$2*Table2[[#This Row],[t]])-$L$2)</f>
        <v>-1.0451841067991339</v>
      </c>
      <c r="C779">
        <f>($D$3*EXP($E$3*Table2[[#This Row],[t]]))*COS(($F$3*Table2[[#This Row],[t]])-$L$3)</f>
        <v>-2.8918914462170368E-2</v>
      </c>
      <c r="D779" t="e">
        <f>($F$4*EXP($D$4*Table2[[#This Row],[t]]))+($G$4*EXP($E$4*Table2[[#This Row],[t]]))</f>
        <v>#NUM!</v>
      </c>
      <c r="E779">
        <f>EXP($D$5*Table2[[#This Row],[t]])*($E$5+($F$5*Table2[[#This Row],[t]]))</f>
        <v>0.3911835444806534</v>
      </c>
      <c r="G779" s="17">
        <f t="shared" si="37"/>
        <v>7.6799999999998807</v>
      </c>
      <c r="H779">
        <f t="shared" ref="H779:H842" ca="1" si="38">INDIRECT("Table2[@["&amp;Motion&amp;"]]")</f>
        <v>-2.8918914462170368E-2</v>
      </c>
    </row>
    <row r="780" spans="1:8" x14ac:dyDescent="0.25">
      <c r="A780">
        <f t="shared" si="36"/>
        <v>7.6899999999998805</v>
      </c>
      <c r="B780">
        <f>$D$2*COS(($E$2*Table2[[#This Row],[t]])-$L$2)</f>
        <v>-1.0158122601288981</v>
      </c>
      <c r="C780">
        <f>($D$3*EXP($E$3*Table2[[#This Row],[t]]))*COS(($F$3*Table2[[#This Row],[t]])-$L$3)</f>
        <v>-2.8496686250832612E-2</v>
      </c>
      <c r="D780" t="e">
        <f>($F$4*EXP($D$4*Table2[[#This Row],[t]]))+($G$4*EXP($E$4*Table2[[#This Row],[t]]))</f>
        <v>#NUM!</v>
      </c>
      <c r="E780">
        <f>EXP($D$5*Table2[[#This Row],[t]])*($E$5+($F$5*Table2[[#This Row],[t]]))</f>
        <v>0.38976716845210491</v>
      </c>
      <c r="G780" s="17">
        <f t="shared" si="37"/>
        <v>7.6899999999998805</v>
      </c>
      <c r="H780">
        <f t="shared" ca="1" si="38"/>
        <v>-2.8496686250832612E-2</v>
      </c>
    </row>
    <row r="781" spans="1:8" x14ac:dyDescent="0.25">
      <c r="A781">
        <f t="shared" si="36"/>
        <v>7.6999999999998803</v>
      </c>
      <c r="B781">
        <f>$D$2*COS(($E$2*Table2[[#This Row],[t]])-$L$2)</f>
        <v>-0.98583095657634379</v>
      </c>
      <c r="C781">
        <f>($D$3*EXP($E$3*Table2[[#This Row],[t]]))*COS(($F$3*Table2[[#This Row],[t]])-$L$3)</f>
        <v>-2.8061647325067666E-2</v>
      </c>
      <c r="D781" t="e">
        <f>($F$4*EXP($D$4*Table2[[#This Row],[t]]))+($G$4*EXP($E$4*Table2[[#This Row],[t]]))</f>
        <v>#NUM!</v>
      </c>
      <c r="E781">
        <f>EXP($D$5*Table2[[#This Row],[t]])*($E$5+($F$5*Table2[[#This Row],[t]]))</f>
        <v>0.3883551900004002</v>
      </c>
      <c r="G781" s="17">
        <f t="shared" si="37"/>
        <v>7.6999999999998803</v>
      </c>
      <c r="H781">
        <f t="shared" ca="1" si="38"/>
        <v>-2.8061647325067666E-2</v>
      </c>
    </row>
    <row r="782" spans="1:8" x14ac:dyDescent="0.25">
      <c r="A782">
        <f t="shared" si="36"/>
        <v>7.7099999999998801</v>
      </c>
      <c r="B782">
        <f>$D$2*COS(($E$2*Table2[[#This Row],[t]])-$L$2)</f>
        <v>-0.95525818402418516</v>
      </c>
      <c r="C782">
        <f>($D$3*EXP($E$3*Table2[[#This Row],[t]]))*COS(($F$3*Table2[[#This Row],[t]])-$L$3)</f>
        <v>-2.7614184863206329E-2</v>
      </c>
      <c r="D782" t="e">
        <f>($F$4*EXP($D$4*Table2[[#This Row],[t]]))+($G$4*EXP($E$4*Table2[[#This Row],[t]]))</f>
        <v>#NUM!</v>
      </c>
      <c r="E782">
        <f>EXP($D$5*Table2[[#This Row],[t]])*($E$5+($F$5*Table2[[#This Row],[t]]))</f>
        <v>0.38694760049239635</v>
      </c>
      <c r="G782" s="17">
        <f t="shared" si="37"/>
        <v>7.7099999999998801</v>
      </c>
      <c r="H782">
        <f t="shared" ca="1" si="38"/>
        <v>-2.7614184863206329E-2</v>
      </c>
    </row>
    <row r="783" spans="1:8" x14ac:dyDescent="0.25">
      <c r="A783">
        <f t="shared" si="36"/>
        <v>7.7199999999998798</v>
      </c>
      <c r="B783">
        <f>$D$2*COS(($E$2*Table2[[#This Row],[t]])-$L$2)</f>
        <v>-0.92411228521877986</v>
      </c>
      <c r="C783">
        <f>($D$3*EXP($E$3*Table2[[#This Row],[t]]))*COS(($F$3*Table2[[#This Row],[t]])-$L$3)</f>
        <v>-2.7154689607694651E-2</v>
      </c>
      <c r="D783" t="e">
        <f>($F$4*EXP($D$4*Table2[[#This Row],[t]]))+($G$4*EXP($E$4*Table2[[#This Row],[t]]))</f>
        <v>#NUM!</v>
      </c>
      <c r="E783">
        <f>EXP($D$5*Table2[[#This Row],[t]])*($E$5+($F$5*Table2[[#This Row],[t]]))</f>
        <v>0.385544391271675</v>
      </c>
      <c r="G783" s="17">
        <f t="shared" si="37"/>
        <v>7.7199999999998798</v>
      </c>
      <c r="H783">
        <f t="shared" ca="1" si="38"/>
        <v>-2.7154689607694651E-2</v>
      </c>
    </row>
    <row r="784" spans="1:8" x14ac:dyDescent="0.25">
      <c r="A784">
        <f t="shared" si="36"/>
        <v>7.7299999999998796</v>
      </c>
      <c r="B784">
        <f>$D$2*COS(($E$2*Table2[[#This Row],[t]])-$L$2)</f>
        <v>-0.89241194676505753</v>
      </c>
      <c r="C784">
        <f>($D$3*EXP($E$3*Table2[[#This Row],[t]]))*COS(($F$3*Table2[[#This Row],[t]])-$L$3)</f>
        <v>-2.6683555596365063E-2</v>
      </c>
      <c r="D784" t="e">
        <f>($F$4*EXP($D$4*Table2[[#This Row],[t]]))+($G$4*EXP($E$4*Table2[[#This Row],[t]]))</f>
        <v>#NUM!</v>
      </c>
      <c r="E784">
        <f>EXP($D$5*Table2[[#This Row],[t]])*($E$5+($F$5*Table2[[#This Row],[t]]))</f>
        <v>0.38414555365898923</v>
      </c>
      <c r="G784" s="17">
        <f t="shared" si="37"/>
        <v>7.7299999999998796</v>
      </c>
      <c r="H784">
        <f t="shared" ca="1" si="38"/>
        <v>-2.6683555596365063E-2</v>
      </c>
    </row>
    <row r="785" spans="1:8" x14ac:dyDescent="0.25">
      <c r="A785">
        <f t="shared" si="36"/>
        <v>7.7399999999998794</v>
      </c>
      <c r="B785">
        <f>$D$2*COS(($E$2*Table2[[#This Row],[t]])-$L$2)</f>
        <v>-0.86017618791509909</v>
      </c>
      <c r="C785">
        <f>($D$3*EXP($E$3*Table2[[#This Row],[t]]))*COS(($F$3*Table2[[#This Row],[t]])-$L$3)</f>
        <v>-2.6201179894413937E-2</v>
      </c>
      <c r="D785" t="e">
        <f>($F$4*EXP($D$4*Table2[[#This Row],[t]]))+($G$4*EXP($E$4*Table2[[#This Row],[t]]))</f>
        <v>#NUM!</v>
      </c>
      <c r="E785">
        <f>EXP($D$5*Table2[[#This Row],[t]])*($E$5+($F$5*Table2[[#This Row],[t]]))</f>
        <v>0.38275107895270694</v>
      </c>
      <c r="G785" s="17">
        <f t="shared" si="37"/>
        <v>7.7399999999998794</v>
      </c>
      <c r="H785">
        <f t="shared" ca="1" si="38"/>
        <v>-2.6201179894413937E-2</v>
      </c>
    </row>
    <row r="786" spans="1:8" x14ac:dyDescent="0.25">
      <c r="A786">
        <f t="shared" si="36"/>
        <v>7.7499999999998792</v>
      </c>
      <c r="B786">
        <f>$D$2*COS(($E$2*Table2[[#This Row],[t]])-$L$2)</f>
        <v>-0.82742434915716589</v>
      </c>
      <c r="C786">
        <f>($D$3*EXP($E$3*Table2[[#This Row],[t]]))*COS(($F$3*Table2[[#This Row],[t]])-$L$3)</f>
        <v>-2.5707962327238931E-2</v>
      </c>
      <c r="D786" t="e">
        <f>($F$4*EXP($D$4*Table2[[#This Row],[t]]))+($G$4*EXP($E$4*Table2[[#This Row],[t]]))</f>
        <v>#NUM!</v>
      </c>
      <c r="E786">
        <f>EXP($D$5*Table2[[#This Row],[t]])*($E$5+($F$5*Table2[[#This Row],[t]]))</f>
        <v>0.3813609584292495</v>
      </c>
      <c r="G786" s="17">
        <f t="shared" si="37"/>
        <v>7.7499999999998792</v>
      </c>
      <c r="H786">
        <f t="shared" ca="1" si="38"/>
        <v>-2.5707962327238931E-2</v>
      </c>
    </row>
    <row r="787" spans="1:8" x14ac:dyDescent="0.25">
      <c r="A787">
        <f t="shared" si="36"/>
        <v>7.759999999999879</v>
      </c>
      <c r="B787">
        <f>$D$2*COS(($E$2*Table2[[#This Row],[t]])-$L$2)</f>
        <v>-0.79417608061196743</v>
      </c>
      <c r="C787">
        <f>($D$3*EXP($E$3*Table2[[#This Row],[t]]))*COS(($F$3*Table2[[#This Row],[t]])-$L$3)</f>
        <v>-2.5204305214286456E-2</v>
      </c>
      <c r="D787" t="e">
        <f>($F$4*EXP($D$4*Table2[[#This Row],[t]]))+($G$4*EXP($E$4*Table2[[#This Row],[t]]))</f>
        <v>#NUM!</v>
      </c>
      <c r="E787">
        <f>EXP($D$5*Table2[[#This Row],[t]])*($E$5+($F$5*Table2[[#This Row],[t]]))</f>
        <v>0.37997518334352787</v>
      </c>
      <c r="G787" s="17">
        <f t="shared" si="37"/>
        <v>7.759999999999879</v>
      </c>
      <c r="H787">
        <f t="shared" ca="1" si="38"/>
        <v>-2.5204305214286456E-2</v>
      </c>
    </row>
    <row r="788" spans="1:8" x14ac:dyDescent="0.25">
      <c r="A788">
        <f t="shared" si="36"/>
        <v>7.7699999999998788</v>
      </c>
      <c r="B788">
        <f>$D$2*COS(($E$2*Table2[[#This Row],[t]])-$L$2)</f>
        <v>-0.76045133024320799</v>
      </c>
      <c r="C788">
        <f>($D$3*EXP($E$3*Table2[[#This Row],[t]]))*COS(($F$3*Table2[[#This Row],[t]])-$L$3)</f>
        <v>-2.4690613104058921E-2</v>
      </c>
      <c r="D788" t="e">
        <f>($F$4*EXP($D$4*Table2[[#This Row],[t]]))+($G$4*EXP($E$4*Table2[[#This Row],[t]]))</f>
        <v>#NUM!</v>
      </c>
      <c r="E788">
        <f>EXP($D$5*Table2[[#This Row],[t]])*($E$5+($F$5*Table2[[#This Row],[t]]))</f>
        <v>0.37859374492937359</v>
      </c>
      <c r="G788" s="17">
        <f t="shared" si="37"/>
        <v>7.7699999999998788</v>
      </c>
      <c r="H788">
        <f t="shared" ca="1" si="38"/>
        <v>-2.4690613104058921E-2</v>
      </c>
    </row>
    <row r="789" spans="1:8" x14ac:dyDescent="0.25">
      <c r="A789">
        <f t="shared" si="36"/>
        <v>7.7799999999998786</v>
      </c>
      <c r="B789">
        <f>$D$2*COS(($E$2*Table2[[#This Row],[t]])-$L$2)</f>
        <v>-0.72627033188939116</v>
      </c>
      <c r="C789">
        <f>($D$3*EXP($E$3*Table2[[#This Row],[t]]))*COS(($F$3*Table2[[#This Row],[t]])-$L$3)</f>
        <v>-2.4167292510427759E-2</v>
      </c>
      <c r="D789" t="e">
        <f>($F$4*EXP($D$4*Table2[[#This Row],[t]]))+($G$4*EXP($E$4*Table2[[#This Row],[t]]))</f>
        <v>#NUM!</v>
      </c>
      <c r="E789">
        <f>EXP($D$5*Table2[[#This Row],[t]])*($E$5+($F$5*Table2[[#This Row],[t]]))</f>
        <v>0.3772166343999665</v>
      </c>
      <c r="G789" s="17">
        <f t="shared" si="37"/>
        <v>7.7799999999998786</v>
      </c>
      <c r="H789">
        <f t="shared" ca="1" si="38"/>
        <v>-2.4167292510427759E-2</v>
      </c>
    </row>
    <row r="790" spans="1:8" x14ac:dyDescent="0.25">
      <c r="A790">
        <f t="shared" si="36"/>
        <v>7.7899999999998784</v>
      </c>
      <c r="B790">
        <f>$D$2*COS(($E$2*Table2[[#This Row],[t]])-$L$2)</f>
        <v>-0.6916535931241099</v>
      </c>
      <c r="C790">
        <f>($D$3*EXP($E$3*Table2[[#This Row],[t]]))*COS(($F$3*Table2[[#This Row],[t]])-$L$3)</f>
        <v>-2.3634751650397197E-2</v>
      </c>
      <c r="D790" t="e">
        <f>($F$4*EXP($D$4*Table2[[#This Row],[t]]))+($G$4*EXP($E$4*Table2[[#This Row],[t]]))</f>
        <v>#NUM!</v>
      </c>
      <c r="E790">
        <f>EXP($D$5*Table2[[#This Row],[t]])*($E$5+($F$5*Table2[[#This Row],[t]]))</f>
        <v>0.37584384294825934</v>
      </c>
      <c r="G790" s="17">
        <f t="shared" si="37"/>
        <v>7.7899999999998784</v>
      </c>
      <c r="H790">
        <f t="shared" ca="1" si="38"/>
        <v>-2.3634751650397197E-2</v>
      </c>
    </row>
    <row r="791" spans="1:8" x14ac:dyDescent="0.25">
      <c r="A791">
        <f t="shared" si="36"/>
        <v>7.7999999999998781</v>
      </c>
      <c r="B791">
        <f>$D$2*COS(($E$2*Table2[[#This Row],[t]])-$L$2)</f>
        <v>-0.65662188295214696</v>
      </c>
      <c r="C791">
        <f>($D$3*EXP($E$3*Table2[[#This Row],[t]]))*COS(($F$3*Table2[[#This Row],[t]])-$L$3)</f>
        <v>-2.3093400183460035E-2</v>
      </c>
      <c r="D791" t="e">
        <f>($F$4*EXP($D$4*Table2[[#This Row],[t]]))+($G$4*EXP($E$4*Table2[[#This Row],[t]]))</f>
        <v>#NUM!</v>
      </c>
      <c r="E791">
        <f>EXP($D$5*Table2[[#This Row],[t]])*($E$5+($F$5*Table2[[#This Row],[t]]))</f>
        <v>0.37447536174739782</v>
      </c>
      <c r="G791" s="17">
        <f t="shared" si="37"/>
        <v>7.7999999999998781</v>
      </c>
      <c r="H791">
        <f t="shared" ca="1" si="38"/>
        <v>-2.3093400183460035E-2</v>
      </c>
    </row>
    <row r="792" spans="1:8" x14ac:dyDescent="0.25">
      <c r="A792">
        <f t="shared" si="36"/>
        <v>7.8099999999998779</v>
      </c>
      <c r="B792">
        <f>$D$2*COS(($E$2*Table2[[#This Row],[t]])-$L$2)</f>
        <v>-0.6211962193486753</v>
      </c>
      <c r="C792">
        <f>($D$3*EXP($E$3*Table2[[#This Row],[t]]))*COS(($F$3*Table2[[#This Row],[t]])-$L$3)</f>
        <v>-2.2543648952686256E-2</v>
      </c>
      <c r="D792" t="e">
        <f>($F$4*EXP($D$4*Table2[[#This Row],[t]]))+($G$4*EXP($E$4*Table2[[#This Row],[t]]))</f>
        <v>#NUM!</v>
      </c>
      <c r="E792">
        <f>EXP($D$5*Table2[[#This Row],[t]])*($E$5+($F$5*Table2[[#This Row],[t]]))</f>
        <v>0.37311118195113707</v>
      </c>
      <c r="G792" s="17">
        <f t="shared" si="37"/>
        <v>7.8099999999998779</v>
      </c>
      <c r="H792">
        <f t="shared" ca="1" si="38"/>
        <v>-2.2543648952686256E-2</v>
      </c>
    </row>
    <row r="793" spans="1:8" x14ac:dyDescent="0.25">
      <c r="A793">
        <f t="shared" si="36"/>
        <v>7.8199999999998777</v>
      </c>
      <c r="B793">
        <f>$D$2*COS(($E$2*Table2[[#This Row],[t]])-$L$2)</f>
        <v>-0.58539785664911348</v>
      </c>
      <c r="C793">
        <f>($D$3*EXP($E$3*Table2[[#This Row],[t]]))*COS(($F$3*Table2[[#This Row],[t]])-$L$3)</f>
        <v>-2.1985909727681083E-2</v>
      </c>
      <c r="D793" t="e">
        <f>($F$4*EXP($D$4*Table2[[#This Row],[t]]))+($G$4*EXP($E$4*Table2[[#This Row],[t]]))</f>
        <v>#NUM!</v>
      </c>
      <c r="E793">
        <f>EXP($D$5*Table2[[#This Row],[t]])*($E$5+($F$5*Table2[[#This Row],[t]]))</f>
        <v>0.37175129469425516</v>
      </c>
      <c r="G793" s="17">
        <f t="shared" si="37"/>
        <v>7.8199999999998777</v>
      </c>
      <c r="H793">
        <f t="shared" ca="1" si="38"/>
        <v>-2.1985909727681083E-2</v>
      </c>
    </row>
    <row r="794" spans="1:8" x14ac:dyDescent="0.25">
      <c r="A794">
        <f t="shared" si="36"/>
        <v>7.8299999999998775</v>
      </c>
      <c r="B794">
        <f>$D$2*COS(($E$2*Table2[[#This Row],[t]])-$L$2)</f>
        <v>-0.5492482727971415</v>
      </c>
      <c r="C794">
        <f>($D$3*EXP($E$3*Table2[[#This Row],[t]]))*COS(($F$3*Table2[[#This Row],[t]])-$L$3)</f>
        <v>-2.1420594949547438E-2</v>
      </c>
      <c r="D794" t="e">
        <f>($F$4*EXP($D$4*Table2[[#This Row],[t]]))+($G$4*EXP($E$4*Table2[[#This Row],[t]]))</f>
        <v>#NUM!</v>
      </c>
      <c r="E794">
        <f>EXP($D$5*Table2[[#This Row],[t]])*($E$5+($F$5*Table2[[#This Row],[t]]))</f>
        <v>0.37039569109296155</v>
      </c>
      <c r="G794" s="17">
        <f t="shared" si="37"/>
        <v>7.8299999999998775</v>
      </c>
      <c r="H794">
        <f t="shared" ca="1" si="38"/>
        <v>-2.1420594949547438E-2</v>
      </c>
    </row>
    <row r="795" spans="1:8" x14ac:dyDescent="0.25">
      <c r="A795">
        <f t="shared" si="36"/>
        <v>7.8399999999998773</v>
      </c>
      <c r="B795">
        <f>$D$2*COS(($E$2*Table2[[#This Row],[t]])-$L$2)</f>
        <v>-0.51276915645860977</v>
      </c>
      <c r="C795">
        <f>($D$3*EXP($E$3*Table2[[#This Row],[t]]))*COS(($F$3*Table2[[#This Row],[t]])-$L$3)</f>
        <v>-2.0848117477985546E-2</v>
      </c>
      <c r="D795" t="e">
        <f>($F$4*EXP($D$4*Table2[[#This Row],[t]]))+($G$4*EXP($E$4*Table2[[#This Row],[t]]))</f>
        <v>#NUM!</v>
      </c>
      <c r="E795">
        <f>EXP($D$5*Table2[[#This Row],[t]])*($E$5+($F$5*Table2[[#This Row],[t]]))</f>
        <v>0.3690443622453039</v>
      </c>
      <c r="G795" s="17">
        <f t="shared" si="37"/>
        <v>7.8399999999998773</v>
      </c>
      <c r="H795">
        <f t="shared" ca="1" si="38"/>
        <v>-2.0848117477985546E-2</v>
      </c>
    </row>
    <row r="796" spans="1:8" x14ac:dyDescent="0.25">
      <c r="A796">
        <f t="shared" si="36"/>
        <v>7.8499999999998771</v>
      </c>
      <c r="B796">
        <f>$D$2*COS(($E$2*Table2[[#This Row],[t]])-$L$2)</f>
        <v>-0.4759823940089753</v>
      </c>
      <c r="C796">
        <f>($D$3*EXP($E$3*Table2[[#This Row],[t]]))*COS(($F$3*Table2[[#This Row],[t]])-$L$3)</f>
        <v>-2.0268890340658402E-2</v>
      </c>
      <c r="D796" t="e">
        <f>($F$4*EXP($D$4*Table2[[#This Row],[t]]))+($G$4*EXP($E$4*Table2[[#This Row],[t]]))</f>
        <v>#NUM!</v>
      </c>
      <c r="E796">
        <f>EXP($D$5*Table2[[#This Row],[t]])*($E$5+($F$5*Table2[[#This Row],[t]]))</f>
        <v>0.36769729923156957</v>
      </c>
      <c r="G796" s="17">
        <f t="shared" si="37"/>
        <v>7.8499999999998771</v>
      </c>
      <c r="H796">
        <f t="shared" ca="1" si="38"/>
        <v>-2.0268890340658402E-2</v>
      </c>
    </row>
    <row r="797" spans="1:8" x14ac:dyDescent="0.25">
      <c r="A797">
        <f t="shared" si="36"/>
        <v>7.8599999999998769</v>
      </c>
      <c r="B797">
        <f>$D$2*COS(($E$2*Table2[[#This Row],[t]])-$L$2)</f>
        <v>-0.43891005640211639</v>
      </c>
      <c r="C797">
        <f>($D$3*EXP($E$3*Table2[[#This Row],[t]]))*COS(($F$3*Table2[[#This Row],[t]])-$L$3)</f>
        <v>-1.9683326484951469E-2</v>
      </c>
      <c r="D797" t="e">
        <f>($F$4*EXP($D$4*Table2[[#This Row],[t]]))+($G$4*EXP($E$4*Table2[[#This Row],[t]]))</f>
        <v>#NUM!</v>
      </c>
      <c r="E797">
        <f>EXP($D$5*Table2[[#This Row],[t]])*($E$5+($F$5*Table2[[#This Row],[t]]))</f>
        <v>0.36635449311468427</v>
      </c>
      <c r="G797" s="17">
        <f t="shared" si="37"/>
        <v>7.8599999999998769</v>
      </c>
      <c r="H797">
        <f t="shared" ca="1" si="38"/>
        <v>-1.9683326484951469E-2</v>
      </c>
    </row>
    <row r="798" spans="1:8" x14ac:dyDescent="0.25">
      <c r="A798">
        <f t="shared" si="36"/>
        <v>7.8699999999998766</v>
      </c>
      <c r="B798">
        <f>$D$2*COS(($E$2*Table2[[#This Row],[t]])-$L$2)</f>
        <v>-0.40157438592845457</v>
      </c>
      <c r="C798">
        <f>($D$3*EXP($E$3*Table2[[#This Row],[t]]))*COS(($F$3*Table2[[#This Row],[t]])-$L$3)</f>
        <v>-1.9091838532249931E-2</v>
      </c>
      <c r="D798" t="e">
        <f>($F$4*EXP($D$4*Table2[[#This Row],[t]]))+($G$4*EXP($E$4*Table2[[#This Row],[t]]))</f>
        <v>#NUM!</v>
      </c>
      <c r="E798">
        <f>EXP($D$5*Table2[[#This Row],[t]])*($E$5+($F$5*Table2[[#This Row],[t]]))</f>
        <v>0.36501593494060736</v>
      </c>
      <c r="G798" s="17">
        <f t="shared" si="37"/>
        <v>7.8699999999998766</v>
      </c>
      <c r="H798">
        <f t="shared" ca="1" si="38"/>
        <v>-1.9091838532249931E-2</v>
      </c>
    </row>
    <row r="799" spans="1:8" x14ac:dyDescent="0.25">
      <c r="A799">
        <f t="shared" si="36"/>
        <v>7.8799999999998764</v>
      </c>
      <c r="B799">
        <f>$D$2*COS(($E$2*Table2[[#This Row],[t]])-$L$2)</f>
        <v>-0.36399778287022622</v>
      </c>
      <c r="C799">
        <f>($D$3*EXP($E$3*Table2[[#This Row],[t]]))*COS(($F$3*Table2[[#This Row],[t]])-$L$3)</f>
        <v>-1.8494838534855965E-2</v>
      </c>
      <c r="D799" t="e">
        <f>($F$4*EXP($D$4*Table2[[#This Row],[t]]))+($G$4*EXP($E$4*Table2[[#This Row],[t]]))</f>
        <v>#NUM!</v>
      </c>
      <c r="E799">
        <f>EXP($D$5*Table2[[#This Row],[t]])*($E$5+($F$5*Table2[[#This Row],[t]]))</f>
        <v>0.36368161573872321</v>
      </c>
      <c r="G799" s="17">
        <f t="shared" si="37"/>
        <v>7.8799999999998764</v>
      </c>
      <c r="H799">
        <f t="shared" ca="1" si="38"/>
        <v>-1.8494838534855965E-2</v>
      </c>
    </row>
    <row r="800" spans="1:8" x14ac:dyDescent="0.25">
      <c r="A800">
        <f t="shared" si="36"/>
        <v>7.8899999999998762</v>
      </c>
      <c r="B800">
        <f>$D$2*COS(($E$2*Table2[[#This Row],[t]])-$L$2)</f>
        <v>-0.32620279206199637</v>
      </c>
      <c r="C800">
        <f>($D$3*EXP($E$3*Table2[[#This Row],[t]]))*COS(($F$3*Table2[[#This Row],[t]])-$L$3)</f>
        <v>-1.7892737735663765E-2</v>
      </c>
      <c r="D800" t="e">
        <f>($F$4*EXP($D$4*Table2[[#This Row],[t]]))+($G$4*EXP($E$4*Table2[[#This Row],[t]]))</f>
        <v>#NUM!</v>
      </c>
      <c r="E800">
        <f>EXP($D$5*Table2[[#This Row],[t]])*($E$5+($F$5*Table2[[#This Row],[t]]))</f>
        <v>0.36235152652222941</v>
      </c>
      <c r="G800" s="17">
        <f t="shared" si="37"/>
        <v>7.8899999999998762</v>
      </c>
      <c r="H800">
        <f t="shared" ca="1" si="38"/>
        <v>-1.7892737735663765E-2</v>
      </c>
    </row>
    <row r="801" spans="1:8" x14ac:dyDescent="0.25">
      <c r="A801">
        <f t="shared" si="36"/>
        <v>7.899999999999876</v>
      </c>
      <c r="B801">
        <f>$D$2*COS(($E$2*Table2[[#This Row],[t]])-$L$2)</f>
        <v>-0.28821208936441184</v>
      </c>
      <c r="C801">
        <f>($D$3*EXP($E$3*Table2[[#This Row],[t]]))*COS(($F$3*Table2[[#This Row],[t]])-$L$3)</f>
        <v>-1.7285946330709717E-2</v>
      </c>
      <c r="D801" t="e">
        <f>($F$4*EXP($D$4*Table2[[#This Row],[t]]))+($G$4*EXP($E$4*Table2[[#This Row],[t]]))</f>
        <v>#NUM!</v>
      </c>
      <c r="E801">
        <f>EXP($D$5*Table2[[#This Row],[t]])*($E$5+($F$5*Table2[[#This Row],[t]]))</f>
        <v>0.36102565828852123</v>
      </c>
      <c r="G801" s="17">
        <f t="shared" si="37"/>
        <v>7.899999999999876</v>
      </c>
      <c r="H801">
        <f t="shared" ca="1" si="38"/>
        <v>-1.7285946330709717E-2</v>
      </c>
    </row>
    <row r="802" spans="1:8" x14ac:dyDescent="0.25">
      <c r="A802">
        <f t="shared" si="36"/>
        <v>7.9099999999998758</v>
      </c>
      <c r="B802">
        <f>$D$2*COS(($E$2*Table2[[#This Row],[t]])-$L$2)</f>
        <v>-0.25004846805939845</v>
      </c>
      <c r="C802">
        <f>($D$3*EXP($E$3*Table2[[#This Row],[t]]))*COS(($F$3*Table2[[#This Row],[t]])-$L$3)</f>
        <v>-1.6674873234709786E-2</v>
      </c>
      <c r="D802" t="e">
        <f>($F$4*EXP($D$4*Table2[[#This Row],[t]]))+($G$4*EXP($E$4*Table2[[#This Row],[t]]))</f>
        <v>#NUM!</v>
      </c>
      <c r="E802">
        <f>EXP($D$5*Table2[[#This Row],[t]])*($E$5+($F$5*Table2[[#This Row],[t]]))</f>
        <v>0.35970400201957281</v>
      </c>
      <c r="G802" s="17">
        <f t="shared" si="37"/>
        <v>7.9099999999998758</v>
      </c>
      <c r="H802">
        <f t="shared" ca="1" si="38"/>
        <v>-1.6674873234709786E-2</v>
      </c>
    </row>
    <row r="803" spans="1:8" x14ac:dyDescent="0.25">
      <c r="A803">
        <f t="shared" si="36"/>
        <v>7.9199999999998756</v>
      </c>
      <c r="B803">
        <f>$D$2*COS(($E$2*Table2[[#This Row],[t]])-$L$2)</f>
        <v>-0.21173482517485898</v>
      </c>
      <c r="C803">
        <f>($D$3*EXP($E$3*Table2[[#This Row],[t]]))*COS(($F$3*Table2[[#This Row],[t]])-$L$3)</f>
        <v>-1.605992584969523E-2</v>
      </c>
      <c r="D803" t="e">
        <f>($F$4*EXP($D$4*Table2[[#This Row],[t]]))+($G$4*EXP($E$4*Table2[[#This Row],[t]]))</f>
        <v>#NUM!</v>
      </c>
      <c r="E803">
        <f>EXP($D$5*Table2[[#This Row],[t]])*($E$5+($F$5*Table2[[#This Row],[t]]))</f>
        <v>0.35838654868231506</v>
      </c>
      <c r="G803" s="17">
        <f t="shared" si="37"/>
        <v>7.9199999999998756</v>
      </c>
      <c r="H803">
        <f t="shared" ca="1" si="38"/>
        <v>-1.605992584969523E-2</v>
      </c>
    </row>
    <row r="804" spans="1:8" x14ac:dyDescent="0.25">
      <c r="A804">
        <f t="shared" ref="A804:A867" si="39">A803+$B$9</f>
        <v>7.9299999999998754</v>
      </c>
      <c r="B804">
        <f>$D$2*COS(($E$2*Table2[[#This Row],[t]])-$L$2)</f>
        <v>-0.17329414774712676</v>
      </c>
      <c r="C804">
        <f>($D$3*EXP($E$3*Table2[[#This Row],[t]]))*COS(($F$3*Table2[[#This Row],[t]])-$L$3)</f>
        <v>-1.5441509836852664E-2</v>
      </c>
      <c r="D804" t="e">
        <f>($F$4*EXP($D$4*Table2[[#This Row],[t]]))+($G$4*EXP($E$4*Table2[[#This Row],[t]]))</f>
        <v>#NUM!</v>
      </c>
      <c r="E804">
        <f>EXP($D$5*Table2[[#This Row],[t]])*($E$5+($F$5*Table2[[#This Row],[t]]))</f>
        <v>0.35707328922901016</v>
      </c>
      <c r="G804" s="17">
        <f t="shared" ref="G804:G867" si="40">G803+$B$9</f>
        <v>7.9299999999998754</v>
      </c>
      <c r="H804">
        <f t="shared" ca="1" si="38"/>
        <v>-1.5441509836852664E-2</v>
      </c>
    </row>
    <row r="805" spans="1:8" x14ac:dyDescent="0.25">
      <c r="A805">
        <f t="shared" si="39"/>
        <v>7.9399999999998752</v>
      </c>
      <c r="B805">
        <f>$D$2*COS(($E$2*Table2[[#This Row],[t]])-$L$2)</f>
        <v>-0.13474949902946673</v>
      </c>
      <c r="C805">
        <f>($D$3*EXP($E$3*Table2[[#This Row],[t]]))*COS(($F$3*Table2[[#This Row],[t]])-$L$3)</f>
        <v>-1.4820028891674409E-2</v>
      </c>
      <c r="D805" t="e">
        <f>($F$4*EXP($D$4*Table2[[#This Row],[t]]))+($G$4*EXP($E$4*Table2[[#This Row],[t]]))</f>
        <v>#NUM!</v>
      </c>
      <c r="E805">
        <f>EXP($D$5*Table2[[#This Row],[t]])*($E$5+($F$5*Table2[[#This Row],[t]]))</f>
        <v>0.35576421459762192</v>
      </c>
      <c r="G805" s="17">
        <f t="shared" si="40"/>
        <v>7.9399999999998752</v>
      </c>
      <c r="H805">
        <f t="shared" ca="1" si="38"/>
        <v>-1.4820028891674409E-2</v>
      </c>
    </row>
    <row r="806" spans="1:8" x14ac:dyDescent="0.25">
      <c r="A806">
        <f t="shared" si="39"/>
        <v>7.9499999999998749</v>
      </c>
      <c r="B806">
        <f>$D$2*COS(($E$2*Table2[[#This Row],[t]])-$L$2)</f>
        <v>-9.6124004654798742E-2</v>
      </c>
      <c r="C806">
        <f>($D$3*EXP($E$3*Table2[[#This Row],[t]]))*COS(($F$3*Table2[[#This Row],[t]])-$L$3)</f>
        <v>-1.4195884522519129E-2</v>
      </c>
      <c r="D806" t="e">
        <f>($F$4*EXP($D$4*Table2[[#This Row],[t]]))+($G$4*EXP($E$4*Table2[[#This Row],[t]]))</f>
        <v>#NUM!</v>
      </c>
      <c r="E806">
        <f>EXP($D$5*Table2[[#This Row],[t]])*($E$5+($F$5*Table2[[#This Row],[t]]))</f>
        <v>0.35445931571218436</v>
      </c>
      <c r="G806" s="17">
        <f t="shared" si="40"/>
        <v>7.9499999999998749</v>
      </c>
      <c r="H806">
        <f t="shared" ca="1" si="38"/>
        <v>-1.4195884522519129E-2</v>
      </c>
    </row>
    <row r="807" spans="1:8" x14ac:dyDescent="0.25">
      <c r="A807">
        <f t="shared" si="39"/>
        <v>7.9599999999998747</v>
      </c>
      <c r="B807">
        <f>$D$2*COS(($E$2*Table2[[#This Row],[t]])-$L$2)</f>
        <v>-5.7440838760994734E-2</v>
      </c>
      <c r="C807">
        <f>($D$3*EXP($E$3*Table2[[#This Row],[t]]))*COS(($F$3*Table2[[#This Row],[t]])-$L$3)</f>
        <v>-1.3569475832682001E-2</v>
      </c>
      <c r="D807" t="e">
        <f>($F$4*EXP($D$4*Table2[[#This Row],[t]]))+($G$4*EXP($E$4*Table2[[#This Row],[t]]))</f>
        <v>#NUM!</v>
      </c>
      <c r="E807">
        <f>EXP($D$5*Table2[[#This Row],[t]])*($E$5+($F$5*Table2[[#This Row],[t]]))</f>
        <v>0.35315858348316564</v>
      </c>
      <c r="G807" s="17">
        <f t="shared" si="40"/>
        <v>7.9599999999998747</v>
      </c>
      <c r="H807">
        <f t="shared" ca="1" si="38"/>
        <v>-1.3569475832682001E-2</v>
      </c>
    </row>
    <row r="808" spans="1:8" x14ac:dyDescent="0.25">
      <c r="A808">
        <f t="shared" si="39"/>
        <v>7.9699999999998745</v>
      </c>
      <c r="B808">
        <f>$D$2*COS(($E$2*Table2[[#This Row],[t]])-$L$2)</f>
        <v>-1.8723210087124825E-2</v>
      </c>
      <c r="C808">
        <f>($D$3*EXP($E$3*Table2[[#This Row],[t]]))*COS(($F$3*Table2[[#This Row],[t]])-$L$3)</f>
        <v>-1.2941199306068251E-2</v>
      </c>
      <c r="D808" t="e">
        <f>($F$4*EXP($D$4*Table2[[#This Row],[t]]))+($G$4*EXP($E$4*Table2[[#This Row],[t]]))</f>
        <v>#NUM!</v>
      </c>
      <c r="E808">
        <f>EXP($D$5*Table2[[#This Row],[t]])*($E$5+($F$5*Table2[[#This Row],[t]]))</f>
        <v>0.35186200880782897</v>
      </c>
      <c r="G808" s="17">
        <f t="shared" si="40"/>
        <v>7.9699999999998745</v>
      </c>
      <c r="H808">
        <f t="shared" ca="1" si="38"/>
        <v>-1.2941199306068251E-2</v>
      </c>
    </row>
    <row r="809" spans="1:8" x14ac:dyDescent="0.25">
      <c r="A809">
        <f t="shared" si="39"/>
        <v>7.9799999999998743</v>
      </c>
      <c r="B809">
        <f>$D$2*COS(($E$2*Table2[[#This Row],[t]])-$L$2)</f>
        <v>2.0005651951112289E-2</v>
      </c>
      <c r="C809">
        <f>($D$3*EXP($E$3*Table2[[#This Row],[t]]))*COS(($F$3*Table2[[#This Row],[t]])-$L$3)</f>
        <v>-1.231144859656386E-2</v>
      </c>
      <c r="D809" t="e">
        <f>($F$4*EXP($D$4*Table2[[#This Row],[t]]))+($G$4*EXP($E$4*Table2[[#This Row],[t]]))</f>
        <v>#NUM!</v>
      </c>
      <c r="E809">
        <f>EXP($D$5*Table2[[#This Row],[t]])*($E$5+($F$5*Table2[[#This Row],[t]]))</f>
        <v>0.3505695825705909</v>
      </c>
      <c r="G809" s="17">
        <f t="shared" si="40"/>
        <v>7.9799999999998743</v>
      </c>
      <c r="H809">
        <f t="shared" ca="1" si="38"/>
        <v>-1.231144859656386E-2</v>
      </c>
    </row>
    <row r="810" spans="1:8" x14ac:dyDescent="0.25">
      <c r="A810">
        <f t="shared" si="39"/>
        <v>7.9899999999998741</v>
      </c>
      <c r="B810">
        <f>$D$2*COS(($E$2*Table2[[#This Row],[t]])-$L$2)</f>
        <v>5.8722511198330676E-2</v>
      </c>
      <c r="C810">
        <f>($D$3*EXP($E$3*Table2[[#This Row],[t]]))*COS(($F$3*Table2[[#This Row],[t]])-$L$3)</f>
        <v>-1.1680614321190986E-2</v>
      </c>
      <c r="D810" t="e">
        <f>($F$4*EXP($D$4*Table2[[#This Row],[t]]))+($G$4*EXP($E$4*Table2[[#This Row],[t]]))</f>
        <v>#NUM!</v>
      </c>
      <c r="E810">
        <f>EXP($D$5*Table2[[#This Row],[t]])*($E$5+($F$5*Table2[[#This Row],[t]]))</f>
        <v>0.3492812956433754</v>
      </c>
      <c r="G810" s="17">
        <f t="shared" si="40"/>
        <v>7.9899999999998741</v>
      </c>
      <c r="H810">
        <f t="shared" ca="1" si="38"/>
        <v>-1.1680614321190986E-2</v>
      </c>
    </row>
    <row r="811" spans="1:8" x14ac:dyDescent="0.25">
      <c r="A811">
        <f t="shared" si="39"/>
        <v>7.9999999999998739</v>
      </c>
      <c r="B811">
        <f>$D$2*COS(($E$2*Table2[[#This Row],[t]])-$L$2)</f>
        <v>9.7404138700475776E-2</v>
      </c>
      <c r="C811">
        <f>($D$3*EXP($E$3*Table2[[#This Row],[t]]))*COS(($F$3*Table2[[#This Row],[t]])-$L$3)</f>
        <v>-1.1049083857135027E-2</v>
      </c>
      <c r="D811" t="e">
        <f>($F$4*EXP($D$4*Table2[[#This Row],[t]]))+($G$4*EXP($E$4*Table2[[#This Row],[t]]))</f>
        <v>#NUM!</v>
      </c>
      <c r="E811">
        <f>EXP($D$5*Table2[[#This Row],[t]])*($E$5+($F$5*Table2[[#This Row],[t]]))</f>
        <v>0.34799713888596556</v>
      </c>
      <c r="G811" s="17">
        <f t="shared" si="40"/>
        <v>7.9999999999998739</v>
      </c>
      <c r="H811">
        <f t="shared" ca="1" si="38"/>
        <v>-1.1049083857135027E-2</v>
      </c>
    </row>
    <row r="812" spans="1:8" x14ac:dyDescent="0.25">
      <c r="A812">
        <f t="shared" si="39"/>
        <v>8.0099999999998737</v>
      </c>
      <c r="B812">
        <f>$D$2*COS(($E$2*Table2[[#This Row],[t]])-$L$2)</f>
        <v>0.13602732664146633</v>
      </c>
      <c r="C812">
        <f>($D$3*EXP($E$3*Table2[[#This Row],[t]]))*COS(($F$3*Table2[[#This Row],[t]])-$L$3)</f>
        <v>-1.0417241142724534E-2</v>
      </c>
      <c r="D812" t="e">
        <f>($F$4*EXP($D$4*Table2[[#This Row],[t]]))+($G$4*EXP($E$4*Table2[[#This Row],[t]]))</f>
        <v>#NUM!</v>
      </c>
      <c r="E812">
        <f>EXP($D$5*Table2[[#This Row],[t]])*($E$5+($F$5*Table2[[#This Row],[t]]))</f>
        <v>0.34671710314635179</v>
      </c>
      <c r="G812" s="17">
        <f t="shared" si="40"/>
        <v>8.0099999999998737</v>
      </c>
      <c r="H812">
        <f t="shared" ca="1" si="38"/>
        <v>-1.0417241142724534E-2</v>
      </c>
    </row>
    <row r="813" spans="1:8" x14ac:dyDescent="0.25">
      <c r="A813">
        <f t="shared" si="39"/>
        <v>8.0199999999998735</v>
      </c>
      <c r="B813">
        <f>$D$2*COS(($E$2*Table2[[#This Row],[t]])-$L$2)</f>
        <v>0.17456890226720456</v>
      </c>
      <c r="C813">
        <f>($D$3*EXP($E$3*Table2[[#This Row],[t]]))*COS(($F$3*Table2[[#This Row],[t]])-$L$3)</f>
        <v>-9.7854664824452049E-3</v>
      </c>
      <c r="D813" t="e">
        <f>($F$4*EXP($D$4*Table2[[#This Row],[t]]))+($G$4*EXP($E$4*Table2[[#This Row],[t]]))</f>
        <v>#NUM!</v>
      </c>
      <c r="E813">
        <f>EXP($D$5*Table2[[#This Row],[t]])*($E$5+($F$5*Table2[[#This Row],[t]]))</f>
        <v>0.34544117926107659</v>
      </c>
      <c r="G813" s="17">
        <f t="shared" si="40"/>
        <v>8.0199999999998735</v>
      </c>
      <c r="H813">
        <f t="shared" ca="1" si="38"/>
        <v>-9.7854664824452049E-3</v>
      </c>
    </row>
    <row r="814" spans="1:8" x14ac:dyDescent="0.25">
      <c r="A814">
        <f t="shared" si="39"/>
        <v>8.0299999999998732</v>
      </c>
      <c r="B814">
        <f>$D$2*COS(($E$2*Table2[[#This Row],[t]])-$L$2)</f>
        <v>0.21300574178855042</v>
      </c>
      <c r="C814">
        <f>($D$3*EXP($E$3*Table2[[#This Row],[t]]))*COS(($F$3*Table2[[#This Row],[t]])-$L$3)</f>
        <v>-9.1541363560628183E-3</v>
      </c>
      <c r="D814" t="e">
        <f>($F$4*EXP($D$4*Table2[[#This Row],[t]]))+($G$4*EXP($E$4*Table2[[#This Row],[t]]))</f>
        <v>#NUM!</v>
      </c>
      <c r="E814">
        <f>EXP($D$5*Table2[[#This Row],[t]])*($E$5+($F$5*Table2[[#This Row],[t]]))</f>
        <v>0.34416935805557636</v>
      </c>
      <c r="G814" s="17">
        <f t="shared" si="40"/>
        <v>8.0299999999998732</v>
      </c>
      <c r="H814">
        <f t="shared" ca="1" si="38"/>
        <v>-9.1541363560628183E-3</v>
      </c>
    </row>
    <row r="815" spans="1:8" x14ac:dyDescent="0.25">
      <c r="A815">
        <f t="shared" si="39"/>
        <v>8.039999999999873</v>
      </c>
      <c r="B815">
        <f>$D$2*COS(($E$2*Table2[[#This Row],[t]])-$L$2)</f>
        <v>0.25131478425486764</v>
      </c>
      <c r="C815">
        <f>($D$3*EXP($E$3*Table2[[#This Row],[t]]))*COS(($F$3*Table2[[#This Row],[t]])-$L$3)</f>
        <v>-8.5236232319292633E-3</v>
      </c>
      <c r="D815" t="e">
        <f>($F$4*EXP($D$4*Table2[[#This Row],[t]]))+($G$4*EXP($E$4*Table2[[#This Row],[t]]))</f>
        <v>#NUM!</v>
      </c>
      <c r="E815">
        <f>EXP($D$5*Table2[[#This Row],[t]])*($E$5+($F$5*Table2[[#This Row],[t]]))</f>
        <v>0.34290163034452065</v>
      </c>
      <c r="G815" s="17">
        <f t="shared" si="40"/>
        <v>8.039999999999873</v>
      </c>
      <c r="H815">
        <f t="shared" ca="1" si="38"/>
        <v>-8.5236232319292633E-3</v>
      </c>
    </row>
    <row r="816" spans="1:8" x14ac:dyDescent="0.25">
      <c r="A816">
        <f t="shared" si="39"/>
        <v>8.0499999999998728</v>
      </c>
      <c r="B816">
        <f>$D$2*COS(($E$2*Table2[[#This Row],[t]])-$L$2)</f>
        <v>0.28947304538992458</v>
      </c>
      <c r="C816">
        <f>($D$3*EXP($E$3*Table2[[#This Row],[t]]))*COS(($F$3*Table2[[#This Row],[t]])-$L$3)</f>
        <v>-7.8942953845400309E-3</v>
      </c>
      <c r="D816" t="e">
        <f>($F$4*EXP($D$4*Table2[[#This Row],[t]]))+($G$4*EXP($E$4*Table2[[#This Row],[t]]))</f>
        <v>#NUM!</v>
      </c>
      <c r="E816">
        <f>EXP($D$5*Table2[[#This Row],[t]])*($E$5+($F$5*Table2[[#This Row],[t]]))</f>
        <v>0.34163798693214709</v>
      </c>
      <c r="G816" s="17">
        <f t="shared" si="40"/>
        <v>8.0499999999998728</v>
      </c>
      <c r="H816">
        <f t="shared" ca="1" si="38"/>
        <v>-7.8942953845400309E-3</v>
      </c>
    </row>
    <row r="817" spans="1:8" x14ac:dyDescent="0.25">
      <c r="A817">
        <f t="shared" si="39"/>
        <v>8.0599999999998726</v>
      </c>
      <c r="B817">
        <f>$D$2*COS(($E$2*Table2[[#This Row],[t]])-$L$2)</f>
        <v>0.32745763138175982</v>
      </c>
      <c r="C817">
        <f>($D$3*EXP($E$3*Table2[[#This Row],[t]]))*COS(($F$3*Table2[[#This Row],[t]])-$L$3)</f>
        <v>-7.2665167164115878E-3</v>
      </c>
      <c r="D817" t="e">
        <f>($F$4*EXP($D$4*Table2[[#This Row],[t]]))+($G$4*EXP($E$4*Table2[[#This Row],[t]]))</f>
        <v>#NUM!</v>
      </c>
      <c r="E817">
        <f>EXP($D$5*Table2[[#This Row],[t]])*($E$5+($F$5*Table2[[#This Row],[t]]))</f>
        <v>0.34037841861259444</v>
      </c>
      <c r="G817" s="17">
        <f t="shared" si="40"/>
        <v>8.0599999999998726</v>
      </c>
      <c r="H817">
        <f t="shared" ca="1" si="38"/>
        <v>-7.2665167164115878E-3</v>
      </c>
    </row>
    <row r="818" spans="1:8" x14ac:dyDescent="0.25">
      <c r="A818">
        <f t="shared" si="39"/>
        <v>8.0699999999998724</v>
      </c>
      <c r="B818">
        <f>$D$2*COS(($E$2*Table2[[#This Row],[t]])-$L$2)</f>
        <v>0.36524575261830389</v>
      </c>
      <c r="C818">
        <f>($D$3*EXP($E$3*Table2[[#This Row],[t]]))*COS(($F$3*Table2[[#This Row],[t]])-$L$3)</f>
        <v>-6.6406465843405448E-3</v>
      </c>
      <c r="D818" t="e">
        <f>($F$4*EXP($D$4*Table2[[#This Row],[t]]))+($G$4*EXP($E$4*Table2[[#This Row],[t]]))</f>
        <v>#NUM!</v>
      </c>
      <c r="E818">
        <f>EXP($D$5*Table2[[#This Row],[t]])*($E$5+($F$5*Table2[[#This Row],[t]]))</f>
        <v>0.33912291617023177</v>
      </c>
      <c r="G818" s="17">
        <f t="shared" si="40"/>
        <v>8.0699999999998724</v>
      </c>
      <c r="H818">
        <f t="shared" ca="1" si="38"/>
        <v>-6.6406465843405448E-3</v>
      </c>
    </row>
    <row r="819" spans="1:8" x14ac:dyDescent="0.25">
      <c r="A819">
        <f t="shared" si="39"/>
        <v>8.0799999999998722</v>
      </c>
      <c r="B819">
        <f>$D$2*COS(($E$2*Table2[[#This Row],[t]])-$L$2)</f>
        <v>0.40281473736043044</v>
      </c>
      <c r="C819">
        <f>($D$3*EXP($E$3*Table2[[#This Row],[t]]))*COS(($F$3*Table2[[#This Row],[t]])-$L$3)</f>
        <v>-6.0170396301058105E-3</v>
      </c>
      <c r="D819" t="e">
        <f>($F$4*EXP($D$4*Table2[[#This Row],[t]]))+($G$4*EXP($E$4*Table2[[#This Row],[t]]))</f>
        <v>#NUM!</v>
      </c>
      <c r="E819">
        <f>EXP($D$5*Table2[[#This Row],[t]])*($E$5+($F$5*Table2[[#This Row],[t]]))</f>
        <v>0.33787147037998511</v>
      </c>
      <c r="G819" s="17">
        <f t="shared" si="40"/>
        <v>8.0799999999998722</v>
      </c>
      <c r="H819">
        <f t="shared" ca="1" si="38"/>
        <v>-6.0170396301058105E-3</v>
      </c>
    </row>
    <row r="820" spans="1:8" x14ac:dyDescent="0.25">
      <c r="A820">
        <f t="shared" si="39"/>
        <v>8.089999999999872</v>
      </c>
      <c r="B820">
        <f>$D$2*COS(($E$2*Table2[[#This Row],[t]])-$L$2)</f>
        <v>0.44014204534433582</v>
      </c>
      <c r="C820">
        <f>($D$3*EXP($E$3*Table2[[#This Row],[t]]))*COS(($F$3*Table2[[#This Row],[t]])-$L$3)</f>
        <v>-5.396045615669187E-3</v>
      </c>
      <c r="D820" t="e">
        <f>($F$4*EXP($D$4*Table2[[#This Row],[t]]))+($G$4*EXP($E$4*Table2[[#This Row],[t]]))</f>
        <v>#NUM!</v>
      </c>
      <c r="E820">
        <f>EXP($D$5*Table2[[#This Row],[t]])*($E$5+($F$5*Table2[[#This Row],[t]]))</f>
        <v>0.33662407200766087</v>
      </c>
      <c r="G820" s="17">
        <f t="shared" si="40"/>
        <v>8.089999999999872</v>
      </c>
      <c r="H820">
        <f t="shared" ca="1" si="38"/>
        <v>-5.396045615669187E-3</v>
      </c>
    </row>
    <row r="821" spans="1:8" x14ac:dyDescent="0.25">
      <c r="A821">
        <f t="shared" si="39"/>
        <v>8.0999999999998717</v>
      </c>
      <c r="B821">
        <f>$D$2*COS(($E$2*Table2[[#This Row],[t]])-$L$2)</f>
        <v>0.47720528130503731</v>
      </c>
      <c r="C821">
        <f>($D$3*EXP($E$3*Table2[[#This Row],[t]]))*COS(($F$3*Table2[[#This Row],[t]])-$L$3)</f>
        <v>-4.7780092629297636E-3</v>
      </c>
      <c r="D821" t="e">
        <f>($F$4*EXP($D$4*Table2[[#This Row],[t]]))+($G$4*EXP($E$4*Table2[[#This Row],[t]]))</f>
        <v>#NUM!</v>
      </c>
      <c r="E821">
        <f>EXP($D$5*Table2[[#This Row],[t]])*($E$5+($F$5*Table2[[#This Row],[t]]))</f>
        <v>0.33538071181026602</v>
      </c>
      <c r="G821" s="17">
        <f t="shared" si="40"/>
        <v>8.0999999999998717</v>
      </c>
      <c r="H821">
        <f t="shared" ca="1" si="38"/>
        <v>-4.7780092629297636E-3</v>
      </c>
    </row>
    <row r="822" spans="1:8" x14ac:dyDescent="0.25">
      <c r="A822">
        <f t="shared" si="39"/>
        <v>8.1099999999998715</v>
      </c>
      <c r="B822">
        <f>$D$2*COS(($E$2*Table2[[#This Row],[t]])-$L$2)</f>
        <v>0.51398220841282782</v>
      </c>
      <c r="C822">
        <f>($D$3*EXP($E$3*Table2[[#This Row],[t]]))*COS(($F$3*Table2[[#This Row],[t]])-$L$3)</f>
        <v>-4.163270098081086E-3</v>
      </c>
      <c r="D822" t="e">
        <f>($F$4*EXP($D$4*Table2[[#This Row],[t]]))+($G$4*EXP($E$4*Table2[[#This Row],[t]]))</f>
        <v>#NUM!</v>
      </c>
      <c r="E822">
        <f>EXP($D$5*Table2[[#This Row],[t]])*($E$5+($F$5*Table2[[#This Row],[t]]))</f>
        <v>0.33414138053632597</v>
      </c>
      <c r="G822" s="17">
        <f t="shared" si="40"/>
        <v>8.1099999999998715</v>
      </c>
      <c r="H822">
        <f t="shared" ca="1" si="38"/>
        <v>-4.163270098081086E-3</v>
      </c>
    </row>
    <row r="823" spans="1:8" x14ac:dyDescent="0.25">
      <c r="A823">
        <f t="shared" si="39"/>
        <v>8.1199999999998713</v>
      </c>
      <c r="B823">
        <f>$D$2*COS(($E$2*Table2[[#This Row],[t]])-$L$2)</f>
        <v>0.5504507616147285</v>
      </c>
      <c r="C823">
        <f>($D$3*EXP($E$3*Table2[[#This Row],[t]]))*COS(($F$3*Table2[[#This Row],[t]])-$L$3)</f>
        <v>-3.5521623006192528E-3</v>
      </c>
      <c r="D823" t="e">
        <f>($F$4*EXP($D$4*Table2[[#This Row],[t]]))+($G$4*EXP($E$4*Table2[[#This Row],[t]]))</f>
        <v>#NUM!</v>
      </c>
      <c r="E823">
        <f>EXP($D$5*Table2[[#This Row],[t]])*($E$5+($F$5*Table2[[#This Row],[t]]))</f>
        <v>0.33290606892619889</v>
      </c>
      <c r="G823" s="17">
        <f t="shared" si="40"/>
        <v>8.1199999999998713</v>
      </c>
      <c r="H823">
        <f t="shared" ca="1" si="38"/>
        <v>-3.5521623006192528E-3</v>
      </c>
    </row>
    <row r="824" spans="1:8" x14ac:dyDescent="0.25">
      <c r="A824">
        <f t="shared" si="39"/>
        <v>8.1299999999998711</v>
      </c>
      <c r="B824">
        <f>$D$2*COS(($E$2*Table2[[#This Row],[t]])-$L$2)</f>
        <v>0.58658906087284768</v>
      </c>
      <c r="C824">
        <f>($D$3*EXP($E$3*Table2[[#This Row],[t]]))*COS(($F$3*Table2[[#This Row],[t]])-$L$3)</f>
        <v>-2.9450145570443986E-3</v>
      </c>
      <c r="D824" t="e">
        <f>($F$4*EXP($D$4*Table2[[#This Row],[t]]))+($G$4*EXP($E$4*Table2[[#This Row],[t]]))</f>
        <v>#NUM!</v>
      </c>
      <c r="E824">
        <f>EXP($D$5*Table2[[#This Row],[t]])*($E$5+($F$5*Table2[[#This Row],[t]]))</f>
        <v>0.33167476771238724</v>
      </c>
      <c r="G824" s="17">
        <f t="shared" si="40"/>
        <v>8.1299999999998711</v>
      </c>
      <c r="H824">
        <f t="shared" ca="1" si="38"/>
        <v>-2.9450145570443986E-3</v>
      </c>
    </row>
    <row r="825" spans="1:8" x14ac:dyDescent="0.25">
      <c r="A825">
        <f t="shared" si="39"/>
        <v>8.1399999999998709</v>
      </c>
      <c r="B825">
        <f>$D$2*COS(($E$2*Table2[[#This Row],[t]])-$L$2)</f>
        <v>0.62237542429176829</v>
      </c>
      <c r="C825">
        <f>($D$3*EXP($E$3*Table2[[#This Row],[t]]))*COS(($F$3*Table2[[#This Row],[t]])-$L$3)</f>
        <v>-2.3421499192979572E-3</v>
      </c>
      <c r="D825" t="e">
        <f>($F$4*EXP($D$4*Table2[[#This Row],[t]]))+($G$4*EXP($E$4*Table2[[#This Row],[t]]))</f>
        <v>#NUM!</v>
      </c>
      <c r="E825">
        <f>EXP($D$5*Table2[[#This Row],[t]])*($E$5+($F$5*Table2[[#This Row],[t]]))</f>
        <v>0.33044746761984672</v>
      </c>
      <c r="G825" s="17">
        <f t="shared" si="40"/>
        <v>8.1399999999998709</v>
      </c>
      <c r="H825">
        <f t="shared" ca="1" si="38"/>
        <v>-2.3421499192979572E-3</v>
      </c>
    </row>
    <row r="826" spans="1:8" x14ac:dyDescent="0.25">
      <c r="A826">
        <f t="shared" si="39"/>
        <v>8.1499999999998707</v>
      </c>
      <c r="B826">
        <f>$D$2*COS(($E$2*Table2[[#This Row],[t]])-$L$2)</f>
        <v>0.65778838112700311</v>
      </c>
      <c r="C826">
        <f>($D$3*EXP($E$3*Table2[[#This Row],[t]]))*COS(($F$3*Table2[[#This Row],[t]])-$L$3)</f>
        <v>-1.7438856679716983E-3</v>
      </c>
      <c r="D826" t="e">
        <f>($F$4*EXP($D$4*Table2[[#This Row],[t]]))+($G$4*EXP($E$4*Table2[[#This Row],[t]]))</f>
        <v>#NUM!</v>
      </c>
      <c r="E826">
        <f>EXP($D$5*Table2[[#This Row],[t]])*($E$5+($F$5*Table2[[#This Row],[t]]))</f>
        <v>0.32922415936629151</v>
      </c>
      <c r="G826" s="17">
        <f t="shared" si="40"/>
        <v>8.1499999999998707</v>
      </c>
      <c r="H826">
        <f t="shared" ca="1" si="38"/>
        <v>-1.7438856679716983E-3</v>
      </c>
    </row>
    <row r="827" spans="1:8" x14ac:dyDescent="0.25">
      <c r="A827">
        <f t="shared" si="39"/>
        <v>8.1599999999998705</v>
      </c>
      <c r="B827">
        <f>$D$2*COS(($E$2*Table2[[#This Row],[t]])-$L$2)</f>
        <v>0.6928066846668135</v>
      </c>
      <c r="C827">
        <f>($D$3*EXP($E$3*Table2[[#This Row],[t]]))*COS(($F$3*Table2[[#This Row],[t]])-$L$3)</f>
        <v>-1.1505331803237551E-3</v>
      </c>
      <c r="D827" t="e">
        <f>($F$4*EXP($D$4*Table2[[#This Row],[t]]))+($G$4*EXP($E$4*Table2[[#This Row],[t]]))</f>
        <v>#NUM!</v>
      </c>
      <c r="E827">
        <f>EXP($D$5*Table2[[#This Row],[t]])*($E$5+($F$5*Table2[[#This Row],[t]]))</f>
        <v>0.32800483366249816</v>
      </c>
      <c r="G827" s="17">
        <f t="shared" si="40"/>
        <v>8.1599999999998705</v>
      </c>
      <c r="H827">
        <f t="shared" ca="1" si="38"/>
        <v>-1.1505331803237551E-3</v>
      </c>
    </row>
    <row r="828" spans="1:8" x14ac:dyDescent="0.25">
      <c r="A828">
        <f t="shared" si="39"/>
        <v>8.1699999999998703</v>
      </c>
      <c r="B828">
        <f>$D$2*COS(($E$2*Table2[[#This Row],[t]])-$L$2)</f>
        <v>0.72740932497961375</v>
      </c>
      <c r="C828">
        <f>($D$3*EXP($E$3*Table2[[#This Row],[t]]))*COS(($F$3*Table2[[#This Row],[t]])-$L$3)</f>
        <v>-5.6239780313121937E-4</v>
      </c>
      <c r="D828" t="e">
        <f>($F$4*EXP($D$4*Table2[[#This Row],[t]]))+($G$4*EXP($E$4*Table2[[#This Row],[t]]))</f>
        <v>#NUM!</v>
      </c>
      <c r="E828">
        <f>EXP($D$5*Table2[[#This Row],[t]])*($E$5+($F$5*Table2[[#This Row],[t]]))</f>
        <v>0.32678948121260482</v>
      </c>
      <c r="G828" s="17">
        <f t="shared" si="40"/>
        <v>8.1699999999998703</v>
      </c>
      <c r="H828">
        <f t="shared" ca="1" si="38"/>
        <v>-5.6239780313121937E-4</v>
      </c>
    </row>
    <row r="829" spans="1:8" x14ac:dyDescent="0.25">
      <c r="A829">
        <f t="shared" si="39"/>
        <v>8.17999999999987</v>
      </c>
      <c r="B829">
        <f>$D$2*COS(($E$2*Table2[[#This Row],[t]])-$L$2)</f>
        <v>0.76157554151926943</v>
      </c>
      <c r="C829">
        <f>($D$3*EXP($E$3*Table2[[#This Row],[t]]))*COS(($F$3*Table2[[#This Row],[t]])-$L$3)</f>
        <v>2.0221269591179125E-5</v>
      </c>
      <c r="D829" t="e">
        <f>($F$4*EXP($D$4*Table2[[#This Row],[t]]))+($G$4*EXP($E$4*Table2[[#This Row],[t]]))</f>
        <v>#NUM!</v>
      </c>
      <c r="E829">
        <f>EXP($D$5*Table2[[#This Row],[t]])*($E$5+($F$5*Table2[[#This Row],[t]]))</f>
        <v>0.32557809271440902</v>
      </c>
      <c r="G829" s="17">
        <f t="shared" si="40"/>
        <v>8.17999999999987</v>
      </c>
      <c r="H829">
        <f t="shared" ca="1" si="38"/>
        <v>2.0221269591179125E-5</v>
      </c>
    </row>
    <row r="830" spans="1:8" x14ac:dyDescent="0.25">
      <c r="A830">
        <f t="shared" si="39"/>
        <v>8.1899999999998698</v>
      </c>
      <c r="B830">
        <f>$D$2*COS(($E$2*Table2[[#This Row],[t]])-$L$2)</f>
        <v>0.79528483558082297</v>
      </c>
      <c r="C830">
        <f>($D$3*EXP($E$3*Table2[[#This Row],[t]]))*COS(($F$3*Table2[[#This Row],[t]])-$L$3)</f>
        <v>5.9703111398311758E-4</v>
      </c>
      <c r="D830" t="e">
        <f>($F$4*EXP($D$4*Table2[[#This Row],[t]]))+($G$4*EXP($E$4*Table2[[#This Row],[t]]))</f>
        <v>#NUM!</v>
      </c>
      <c r="E830">
        <f>EXP($D$5*Table2[[#This Row],[t]])*($E$5+($F$5*Table2[[#This Row],[t]]))</f>
        <v>0.32437065885966182</v>
      </c>
      <c r="G830" s="17">
        <f t="shared" si="40"/>
        <v>8.1899999999998698</v>
      </c>
      <c r="H830">
        <f t="shared" ca="1" si="38"/>
        <v>5.9703111398311758E-4</v>
      </c>
    </row>
    <row r="831" spans="1:8" x14ac:dyDescent="0.25">
      <c r="A831">
        <f t="shared" si="39"/>
        <v>8.1999999999998696</v>
      </c>
      <c r="B831">
        <f>$D$2*COS(($E$2*Table2[[#This Row],[t]])-$L$2)</f>
        <v>0.8285169825990909</v>
      </c>
      <c r="C831">
        <f>($D$3*EXP($E$3*Table2[[#This Row],[t]]))*COS(($F$3*Table2[[#This Row],[t]])-$L$3)</f>
        <v>1.1677451888189821E-3</v>
      </c>
      <c r="D831" t="e">
        <f>($F$4*EXP($D$4*Table2[[#This Row],[t]]))+($G$4*EXP($E$4*Table2[[#This Row],[t]]))</f>
        <v>#NUM!</v>
      </c>
      <c r="E831">
        <f>EXP($D$5*Table2[[#This Row],[t]])*($E$5+($F$5*Table2[[#This Row],[t]]))</f>
        <v>0.32316717033435993</v>
      </c>
      <c r="G831" s="17">
        <f t="shared" si="40"/>
        <v>8.1999999999998696</v>
      </c>
      <c r="H831">
        <f t="shared" ca="1" si="38"/>
        <v>1.1677451888189821E-3</v>
      </c>
    </row>
    <row r="832" spans="1:8" x14ac:dyDescent="0.25">
      <c r="A832">
        <f t="shared" si="39"/>
        <v>8.2099999999998694</v>
      </c>
      <c r="B832">
        <f>$D$2*COS(($E$2*Table2[[#This Row],[t]])-$L$2)</f>
        <v>0.86125204428281676</v>
      </c>
      <c r="C832">
        <f>($D$3*EXP($E$3*Table2[[#This Row],[t]]))*COS(($F$3*Table2[[#This Row],[t]])-$L$3)</f>
        <v>1.7320834430595198E-3</v>
      </c>
      <c r="D832" t="e">
        <f>($F$4*EXP($D$4*Table2[[#This Row],[t]]))+($G$4*EXP($E$4*Table2[[#This Row],[t]]))</f>
        <v>#NUM!</v>
      </c>
      <c r="E832">
        <f>EXP($D$5*Table2[[#This Row],[t]])*($E$5+($F$5*Table2[[#This Row],[t]]))</f>
        <v>0.32196761781903444</v>
      </c>
      <c r="G832" s="17">
        <f t="shared" si="40"/>
        <v>8.2099999999998694</v>
      </c>
      <c r="H832">
        <f t="shared" ca="1" si="38"/>
        <v>1.7320834430595198E-3</v>
      </c>
    </row>
    <row r="833" spans="1:8" x14ac:dyDescent="0.25">
      <c r="A833">
        <f t="shared" si="39"/>
        <v>8.2199999999998692</v>
      </c>
      <c r="B833">
        <f>$D$2*COS(($E$2*Table2[[#This Row],[t]])-$L$2)</f>
        <v>0.89347038057701744</v>
      </c>
      <c r="C833">
        <f>($D$3*EXP($E$3*Table2[[#This Row],[t]]))*COS(($F$3*Table2[[#This Row],[t]])-$L$3)</f>
        <v>2.289772418457969E-3</v>
      </c>
      <c r="D833" t="e">
        <f>($F$4*EXP($D$4*Table2[[#This Row],[t]]))+($G$4*EXP($E$4*Table2[[#This Row],[t]]))</f>
        <v>#NUM!</v>
      </c>
      <c r="E833">
        <f>EXP($D$5*Table2[[#This Row],[t]])*($E$5+($F$5*Table2[[#This Row],[t]]))</f>
        <v>0.32077199198903694</v>
      </c>
      <c r="G833" s="17">
        <f t="shared" si="40"/>
        <v>8.2199999999998692</v>
      </c>
      <c r="H833">
        <f t="shared" ca="1" si="38"/>
        <v>2.289772418457969E-3</v>
      </c>
    </row>
    <row r="834" spans="1:8" x14ac:dyDescent="0.25">
      <c r="A834">
        <f t="shared" si="39"/>
        <v>8.229999999999869</v>
      </c>
      <c r="B834">
        <f>$D$2*COS(($E$2*Table2[[#This Row],[t]])-$L$2)</f>
        <v>0.9251526614464427</v>
      </c>
      <c r="C834">
        <f>($D$3*EXP($E$3*Table2[[#This Row],[t]]))*COS(($F$3*Table2[[#This Row],[t]])-$L$3)</f>
        <v>2.8405453472099022E-3</v>
      </c>
      <c r="D834" t="e">
        <f>($F$4*EXP($D$4*Table2[[#This Row],[t]]))+($G$4*EXP($E$4*Table2[[#This Row],[t]]))</f>
        <v>#NUM!</v>
      </c>
      <c r="E834">
        <f>EXP($D$5*Table2[[#This Row],[t]])*($E$5+($F$5*Table2[[#This Row],[t]]))</f>
        <v>0.31958028351482293</v>
      </c>
      <c r="G834" s="17">
        <f t="shared" si="40"/>
        <v>8.229999999999869</v>
      </c>
      <c r="H834">
        <f t="shared" ca="1" si="38"/>
        <v>2.8405453472099022E-3</v>
      </c>
    </row>
    <row r="835" spans="1:8" x14ac:dyDescent="0.25">
      <c r="A835">
        <f t="shared" si="39"/>
        <v>8.2399999999998688</v>
      </c>
      <c r="B835">
        <f>$D$2*COS(($E$2*Table2[[#This Row],[t]])-$L$2)</f>
        <v>0.95627987847302942</v>
      </c>
      <c r="C835">
        <f>($D$3*EXP($E$3*Table2[[#This Row],[t]]))*COS(($F$3*Table2[[#This Row],[t]])-$L$3)</f>
        <v>3.3841422446373717E-3</v>
      </c>
      <c r="D835" t="e">
        <f>($F$4*EXP($D$4*Table2[[#This Row],[t]]))+($G$4*EXP($E$4*Table2[[#This Row],[t]]))</f>
        <v>#NUM!</v>
      </c>
      <c r="E835">
        <f>EXP($D$5*Table2[[#This Row],[t]])*($E$5+($F$5*Table2[[#This Row],[t]]))</f>
        <v>0.31839248306223306</v>
      </c>
      <c r="G835" s="17">
        <f t="shared" si="40"/>
        <v>8.2399999999998688</v>
      </c>
      <c r="H835">
        <f t="shared" ca="1" si="38"/>
        <v>3.3841422446373717E-3</v>
      </c>
    </row>
    <row r="836" spans="1:8" x14ac:dyDescent="0.25">
      <c r="A836">
        <f t="shared" si="39"/>
        <v>8.2499999999998685</v>
      </c>
      <c r="B836">
        <f>$D$2*COS(($E$2*Table2[[#This Row],[t]])-$L$2)</f>
        <v>0.98683335626035495</v>
      </c>
      <c r="C836">
        <f>($D$3*EXP($E$3*Table2[[#This Row],[t]]))*COS(($F$3*Table2[[#This Row],[t]])-$L$3)</f>
        <v>3.9203099969010273E-3</v>
      </c>
      <c r="D836" t="e">
        <f>($F$4*EXP($D$4*Table2[[#This Row],[t]]))+($G$4*EXP($E$4*Table2[[#This Row],[t]]))</f>
        <v>#NUM!</v>
      </c>
      <c r="E836">
        <f>EXP($D$5*Table2[[#This Row],[t]])*($E$5+($F$5*Table2[[#This Row],[t]]))</f>
        <v>0.31720858129277085</v>
      </c>
      <c r="G836" s="17">
        <f t="shared" si="40"/>
        <v>8.2499999999998685</v>
      </c>
      <c r="H836">
        <f t="shared" ca="1" si="38"/>
        <v>3.9203099969010273E-3</v>
      </c>
    </row>
    <row r="837" spans="1:8" x14ac:dyDescent="0.25">
      <c r="A837">
        <f t="shared" si="39"/>
        <v>8.2599999999998683</v>
      </c>
      <c r="B837">
        <f>$D$2*COS(($E$2*Table2[[#This Row],[t]])-$L$2)</f>
        <v>1.0167947636383328</v>
      </c>
      <c r="C837">
        <f>($D$3*EXP($E$3*Table2[[#This Row],[t]]))*COS(($F$3*Table2[[#This Row],[t]])-$L$3)</f>
        <v>4.4488024437385615E-3</v>
      </c>
      <c r="D837" t="e">
        <f>($F$4*EXP($D$4*Table2[[#This Row],[t]]))+($G$4*EXP($E$4*Table2[[#This Row],[t]]))</f>
        <v>#NUM!</v>
      </c>
      <c r="E837">
        <f>EXP($D$5*Table2[[#This Row],[t]])*($E$5+($F$5*Table2[[#This Row],[t]]))</f>
        <v>0.3160285688638782</v>
      </c>
      <c r="G837" s="17">
        <f t="shared" si="40"/>
        <v>8.2599999999998683</v>
      </c>
      <c r="H837">
        <f t="shared" ca="1" si="38"/>
        <v>4.4488024437385615E-3</v>
      </c>
    </row>
    <row r="838" spans="1:8" x14ac:dyDescent="0.25">
      <c r="A838">
        <f t="shared" si="39"/>
        <v>8.2699999999998681</v>
      </c>
      <c r="B838">
        <f>$D$2*COS(($E$2*Table2[[#This Row],[t]])-$L$2)</f>
        <v>1.0461461246613561</v>
      </c>
      <c r="C838">
        <f>($D$3*EXP($E$3*Table2[[#This Row],[t]]))*COS(($F$3*Table2[[#This Row],[t]])-$L$3)</f>
        <v>4.9693804562279094E-3</v>
      </c>
      <c r="D838" t="e">
        <f>($F$4*EXP($D$4*Table2[[#This Row],[t]]))+($G$4*EXP($E$4*Table2[[#This Row],[t]]))</f>
        <v>#NUM!</v>
      </c>
      <c r="E838">
        <f>EXP($D$5*Table2[[#This Row],[t]])*($E$5+($F$5*Table2[[#This Row],[t]]))</f>
        <v>0.31485243642920829</v>
      </c>
      <c r="G838" s="17">
        <f t="shared" si="40"/>
        <v>8.2699999999998681</v>
      </c>
      <c r="H838">
        <f t="shared" ca="1" si="38"/>
        <v>4.9693804562279094E-3</v>
      </c>
    </row>
    <row r="839" spans="1:8" x14ac:dyDescent="0.25">
      <c r="A839">
        <f t="shared" si="39"/>
        <v>8.2799999999998679</v>
      </c>
      <c r="B839">
        <f>$D$2*COS(($E$2*Table2[[#This Row],[t]])-$L$2)</f>
        <v>1.0748698293933432</v>
      </c>
      <c r="C839">
        <f>($D$3*EXP($E$3*Table2[[#This Row],[t]]))*COS(($F$3*Table2[[#This Row],[t]])-$L$3)</f>
        <v>5.4818120095796244E-3</v>
      </c>
      <c r="D839" t="e">
        <f>($F$4*EXP($D$4*Table2[[#This Row],[t]]))+($G$4*EXP($E$4*Table2[[#This Row],[t]]))</f>
        <v>#NUM!</v>
      </c>
      <c r="E839">
        <f>EXP($D$5*Table2[[#This Row],[t]])*($E$5+($F$5*Table2[[#This Row],[t]]))</f>
        <v>0.31368017463889575</v>
      </c>
      <c r="G839" s="17">
        <f t="shared" si="40"/>
        <v>8.2799999999998679</v>
      </c>
      <c r="H839">
        <f t="shared" ca="1" si="38"/>
        <v>5.4818120095796244E-3</v>
      </c>
    </row>
    <row r="840" spans="1:8" x14ac:dyDescent="0.25">
      <c r="A840">
        <f t="shared" si="39"/>
        <v>8.2899999999998677</v>
      </c>
      <c r="B840">
        <f>$D$2*COS(($E$2*Table2[[#This Row],[t]])-$L$2)</f>
        <v>1.102948644473144</v>
      </c>
      <c r="C840">
        <f>($D$3*EXP($E$3*Table2[[#This Row],[t]]))*COS(($F$3*Table2[[#This Row],[t]])-$L$3)</f>
        <v>5.9858722509634503E-3</v>
      </c>
      <c r="D840" t="e">
        <f>($F$4*EXP($D$4*Table2[[#This Row],[t]]))+($G$4*EXP($E$4*Table2[[#This Row],[t]]))</f>
        <v>#NUM!</v>
      </c>
      <c r="E840">
        <f>EXP($D$5*Table2[[#This Row],[t]])*($E$5+($F$5*Table2[[#This Row],[t]]))</f>
        <v>0.31251177413982434</v>
      </c>
      <c r="G840" s="17">
        <f t="shared" si="40"/>
        <v>8.2899999999998677</v>
      </c>
      <c r="H840">
        <f t="shared" ca="1" si="38"/>
        <v>5.9858722509634503E-3</v>
      </c>
    </row>
    <row r="841" spans="1:8" x14ac:dyDescent="0.25">
      <c r="A841">
        <f t="shared" si="39"/>
        <v>8.2999999999998675</v>
      </c>
      <c r="B841">
        <f>$D$2*COS(($E$2*Table2[[#This Row],[t]])-$L$2)</f>
        <v>1.1303657234540547</v>
      </c>
      <c r="C841">
        <f>($D$3*EXP($E$3*Table2[[#This Row],[t]]))*COS(($F$3*Table2[[#This Row],[t]])-$L$3)</f>
        <v>6.4813435623792713E-3</v>
      </c>
      <c r="D841" t="e">
        <f>($F$4*EXP($D$4*Table2[[#This Row],[t]]))+($G$4*EXP($E$4*Table2[[#This Row],[t]]))</f>
        <v>#NUM!</v>
      </c>
      <c r="E841">
        <f>EXP($D$5*Table2[[#This Row],[t]])*($E$5+($F$5*Table2[[#This Row],[t]]))</f>
        <v>0.31134722557589156</v>
      </c>
      <c r="G841" s="17">
        <f t="shared" si="40"/>
        <v>8.2999999999998675</v>
      </c>
      <c r="H841">
        <f t="shared" ca="1" si="38"/>
        <v>6.4813435623792713E-3</v>
      </c>
    </row>
    <row r="842" spans="1:8" x14ac:dyDescent="0.25">
      <c r="A842">
        <f t="shared" si="39"/>
        <v>8.3099999999998673</v>
      </c>
      <c r="B842">
        <f>$D$2*COS(($E$2*Table2[[#This Row],[t]])-$L$2)</f>
        <v>1.1571046169111905</v>
      </c>
      <c r="C842">
        <f>($D$3*EXP($E$3*Table2[[#This Row],[t]]))*COS(($F$3*Table2[[#This Row],[t]])-$L$3)</f>
        <v>6.9680156185826705E-3</v>
      </c>
      <c r="D842" t="e">
        <f>($F$4*EXP($D$4*Table2[[#This Row],[t]]))+($G$4*EXP($E$4*Table2[[#This Row],[t]]))</f>
        <v>#NUM!</v>
      </c>
      <c r="E842">
        <f>EXP($D$5*Table2[[#This Row],[t]])*($E$5+($F$5*Table2[[#This Row],[t]]))</f>
        <v>0.31018651958827181</v>
      </c>
      <c r="G842" s="17">
        <f t="shared" si="40"/>
        <v>8.3099999999998673</v>
      </c>
      <c r="H842">
        <f t="shared" ca="1" si="38"/>
        <v>6.9680156185826705E-3</v>
      </c>
    </row>
    <row r="843" spans="1:8" x14ac:dyDescent="0.25">
      <c r="A843">
        <f t="shared" si="39"/>
        <v>8.3199999999998671</v>
      </c>
      <c r="B843">
        <f>$D$2*COS(($E$2*Table2[[#This Row],[t]])-$L$2)</f>
        <v>1.1831492823106238</v>
      </c>
      <c r="C843">
        <f>($D$3*EXP($E$3*Table2[[#This Row],[t]]))*COS(($F$3*Table2[[#This Row],[t]])-$L$3)</f>
        <v>7.4456854400809245E-3</v>
      </c>
      <c r="D843" t="e">
        <f>($F$4*EXP($D$4*Table2[[#This Row],[t]]))+($G$4*EXP($E$4*Table2[[#This Row],[t]]))</f>
        <v>#NUM!</v>
      </c>
      <c r="E843">
        <f>EXP($D$5*Table2[[#This Row],[t]])*($E$5+($F$5*Table2[[#This Row],[t]]))</f>
        <v>0.30902964681567541</v>
      </c>
      <c r="G843" s="17">
        <f t="shared" si="40"/>
        <v>8.3199999999998671</v>
      </c>
      <c r="H843">
        <f t="shared" ref="H843:H906" ca="1" si="41">INDIRECT("Table2[@["&amp;Motion&amp;"]]")</f>
        <v>7.4456854400809245E-3</v>
      </c>
    </row>
    <row r="844" spans="1:8" x14ac:dyDescent="0.25">
      <c r="A844">
        <f t="shared" si="39"/>
        <v>8.3299999999998668</v>
      </c>
      <c r="B844">
        <f>$D$2*COS(($E$2*Table2[[#This Row],[t]])-$L$2)</f>
        <v>1.2084840936344354</v>
      </c>
      <c r="C844">
        <f>($D$3*EXP($E$3*Table2[[#This Row],[t]]))*COS(($F$3*Table2[[#This Row],[t]])-$L$3)</f>
        <v>7.9141574412159854E-3</v>
      </c>
      <c r="D844" t="e">
        <f>($F$4*EXP($D$4*Table2[[#This Row],[t]]))+($G$4*EXP($E$4*Table2[[#This Row],[t]]))</f>
        <v>#NUM!</v>
      </c>
      <c r="E844">
        <f>EXP($D$5*Table2[[#This Row],[t]])*($E$5+($F$5*Table2[[#This Row],[t]]))</f>
        <v>0.30787659789460692</v>
      </c>
      <c r="G844" s="17">
        <f t="shared" si="40"/>
        <v>8.3299999999998668</v>
      </c>
      <c r="H844">
        <f t="shared" ca="1" si="41"/>
        <v>7.9141574412159854E-3</v>
      </c>
    </row>
    <row r="845" spans="1:8" x14ac:dyDescent="0.25">
      <c r="A845">
        <f t="shared" si="39"/>
        <v>8.3399999999998666</v>
      </c>
      <c r="B845">
        <f>$D$2*COS(($E$2*Table2[[#This Row],[t]])-$L$2)</f>
        <v>1.233093850755868</v>
      </c>
      <c r="C845">
        <f>($D$3*EXP($E$3*Table2[[#This Row],[t]]))*COS(($F$3*Table2[[#This Row],[t]])-$L$3)</f>
        <v>8.3732434733558032E-3</v>
      </c>
      <c r="D845" t="e">
        <f>($F$4*EXP($D$4*Table2[[#This Row],[t]]))+($G$4*EXP($E$4*Table2[[#This Row],[t]]))</f>
        <v>#NUM!</v>
      </c>
      <c r="E845">
        <f>EXP($D$5*Table2[[#This Row],[t]])*($E$5+($F$5*Table2[[#This Row],[t]]))</f>
        <v>0.30672736345961921</v>
      </c>
      <c r="G845" s="17">
        <f t="shared" si="40"/>
        <v>8.3399999999998666</v>
      </c>
      <c r="H845">
        <f t="shared" ca="1" si="41"/>
        <v>8.3732434733558032E-3</v>
      </c>
    </row>
    <row r="846" spans="1:8" x14ac:dyDescent="0.25">
      <c r="A846">
        <f t="shared" si="39"/>
        <v>8.3499999999998664</v>
      </c>
      <c r="B846">
        <f>$D$2*COS(($E$2*Table2[[#This Row],[t]])-$L$2)</f>
        <v>1.2569637885589227</v>
      </c>
      <c r="C846">
        <f>($D$3*EXP($E$3*Table2[[#This Row],[t]]))*COS(($F$3*Table2[[#This Row],[t]])-$L$3)</f>
        <v>8.8227628632153565E-3</v>
      </c>
      <c r="D846" t="e">
        <f>($F$4*EXP($D$4*Table2[[#This Row],[t]]))+($G$4*EXP($E$4*Table2[[#This Row],[t]]))</f>
        <v>#NUM!</v>
      </c>
      <c r="E846">
        <f>EXP($D$5*Table2[[#This Row],[t]])*($E$5+($F$5*Table2[[#This Row],[t]]))</f>
        <v>0.30558193414356621</v>
      </c>
      <c r="G846" s="17">
        <f t="shared" si="40"/>
        <v>8.3499999999998664</v>
      </c>
      <c r="H846">
        <f t="shared" ca="1" si="41"/>
        <v>8.8227628632153565E-3</v>
      </c>
    </row>
    <row r="847" spans="1:8" x14ac:dyDescent="0.25">
      <c r="A847">
        <f t="shared" si="39"/>
        <v>8.3599999999998662</v>
      </c>
      <c r="B847">
        <f>$D$2*COS(($E$2*Table2[[#This Row],[t]])-$L$2)</f>
        <v>1.2800795857970013</v>
      </c>
      <c r="C847">
        <f>($D$3*EXP($E$3*Table2[[#This Row],[t]]))*COS(($F$3*Table2[[#This Row],[t]])-$L$3)</f>
        <v>9.2625424463342338E-3</v>
      </c>
      <c r="D847" t="e">
        <f>($F$4*EXP($D$4*Table2[[#This Row],[t]]))+($G$4*EXP($E$4*Table2[[#This Row],[t]]))</f>
        <v>#NUM!</v>
      </c>
      <c r="E847">
        <f>EXP($D$5*Table2[[#This Row],[t]])*($E$5+($F$5*Table2[[#This Row],[t]]))</f>
        <v>0.30444030057785298</v>
      </c>
      <c r="G847" s="17">
        <f t="shared" si="40"/>
        <v>8.3599999999998662</v>
      </c>
      <c r="H847">
        <f t="shared" ca="1" si="41"/>
        <v>9.2625424463342338E-3</v>
      </c>
    </row>
    <row r="848" spans="1:8" x14ac:dyDescent="0.25">
      <c r="A848">
        <f t="shared" si="39"/>
        <v>8.369999999999866</v>
      </c>
      <c r="B848">
        <f>$D$2*COS(($E$2*Table2[[#This Row],[t]])-$L$2)</f>
        <v>1.3024273736852181</v>
      </c>
      <c r="C848">
        <f>($D$3*EXP($E$3*Table2[[#This Row],[t]]))*COS(($F$3*Table2[[#This Row],[t]])-$L$3)</f>
        <v>9.692416595738022E-3</v>
      </c>
      <c r="D848" t="e">
        <f>($F$4*EXP($D$4*Table2[[#This Row],[t]]))+($G$4*EXP($E$4*Table2[[#This Row],[t]]))</f>
        <v>#NUM!</v>
      </c>
      <c r="E848">
        <f>EXP($D$5*Table2[[#This Row],[t]])*($E$5+($F$5*Table2[[#This Row],[t]]))</f>
        <v>0.3033024533926828</v>
      </c>
      <c r="G848" s="17">
        <f t="shared" si="40"/>
        <v>8.369999999999866</v>
      </c>
      <c r="H848">
        <f t="shared" ca="1" si="41"/>
        <v>9.692416595738022E-3</v>
      </c>
    </row>
    <row r="849" spans="1:8" x14ac:dyDescent="0.25">
      <c r="A849">
        <f t="shared" si="39"/>
        <v>8.3799999999998658</v>
      </c>
      <c r="B849">
        <f>$D$2*COS(($E$2*Table2[[#This Row],[t]])-$L$2)</f>
        <v>1.323993744221267</v>
      </c>
      <c r="C849">
        <f>($D$3*EXP($E$3*Table2[[#This Row],[t]]))*COS(($F$3*Table2[[#This Row],[t]])-$L$3)</f>
        <v>1.0112227245815513E-2</v>
      </c>
      <c r="D849" t="e">
        <f>($F$4*EXP($D$4*Table2[[#This Row],[t]]))+($G$4*EXP($E$4*Table2[[#This Row],[t]]))</f>
        <v>#NUM!</v>
      </c>
      <c r="E849">
        <f>EXP($D$5*Table2[[#This Row],[t]])*($E$5+($F$5*Table2[[#This Row],[t]]))</f>
        <v>0.30216838321730255</v>
      </c>
      <c r="G849" s="17">
        <f t="shared" si="40"/>
        <v>8.3799999999998658</v>
      </c>
      <c r="H849">
        <f t="shared" ca="1" si="41"/>
        <v>1.0112227245815513E-2</v>
      </c>
    </row>
    <row r="850" spans="1:8" x14ac:dyDescent="0.25">
      <c r="A850">
        <f t="shared" si="39"/>
        <v>8.3899999999998656</v>
      </c>
      <c r="B850">
        <f>$D$2*COS(($E$2*Table2[[#This Row],[t]])-$L$2)</f>
        <v>1.3447657582298007</v>
      </c>
      <c r="C850">
        <f>($D$3*EXP($E$3*Table2[[#This Row],[t]]))*COS(($F$3*Table2[[#This Row],[t]])-$L$3)</f>
        <v>1.0521823911443628E-2</v>
      </c>
      <c r="D850" t="e">
        <f>($F$4*EXP($D$4*Table2[[#This Row],[t]]))+($G$4*EXP($E$4*Table2[[#This Row],[t]]))</f>
        <v>#NUM!</v>
      </c>
      <c r="E850">
        <f>EXP($D$5*Table2[[#This Row],[t]])*($E$5+($F$5*Table2[[#This Row],[t]]))</f>
        <v>0.30103808068024496</v>
      </c>
      <c r="G850" s="17">
        <f t="shared" si="40"/>
        <v>8.3899999999998656</v>
      </c>
      <c r="H850">
        <f t="shared" ca="1" si="41"/>
        <v>1.0521823911443628E-2</v>
      </c>
    </row>
    <row r="851" spans="1:8" x14ac:dyDescent="0.25">
      <c r="A851">
        <f t="shared" si="39"/>
        <v>8.3999999999998654</v>
      </c>
      <c r="B851">
        <f>$D$2*COS(($E$2*Table2[[#This Row],[t]])-$L$2)</f>
        <v>1.3647309531255598</v>
      </c>
      <c r="C851">
        <f>($D$3*EXP($E$3*Table2[[#This Row],[t]]))*COS(($F$3*Table2[[#This Row],[t]])-$L$3)</f>
        <v>1.0921063702397062E-2</v>
      </c>
      <c r="D851" t="e">
        <f>($F$4*EXP($D$4*Table2[[#This Row],[t]]))+($G$4*EXP($E$4*Table2[[#This Row],[t]]))</f>
        <v>#NUM!</v>
      </c>
      <c r="E851">
        <f>EXP($D$5*Table2[[#This Row],[t]])*($E$5+($F$5*Table2[[#This Row],[t]]))</f>
        <v>0.29991153640956925</v>
      </c>
      <c r="G851" s="17">
        <f t="shared" si="40"/>
        <v>8.3999999999998654</v>
      </c>
      <c r="H851">
        <f t="shared" ca="1" si="41"/>
        <v>1.0921063702397062E-2</v>
      </c>
    </row>
    <row r="852" spans="1:8" x14ac:dyDescent="0.25">
      <c r="A852">
        <f t="shared" si="39"/>
        <v>8.4099999999998651</v>
      </c>
      <c r="B852">
        <f>$D$2*COS(($E$2*Table2[[#This Row],[t]])-$L$2)</f>
        <v>1.3838773503905564</v>
      </c>
      <c r="C852">
        <f>($D$3*EXP($E$3*Table2[[#This Row],[t]]))*COS(($F$3*Table2[[#This Row],[t]])-$L$3)</f>
        <v>1.1309811333080143E-2</v>
      </c>
      <c r="D852" t="e">
        <f>($F$4*EXP($D$4*Table2[[#This Row],[t]]))+($G$4*EXP($E$4*Table2[[#This Row],[t]]))</f>
        <v>#NUM!</v>
      </c>
      <c r="E852">
        <f>EXP($D$5*Table2[[#This Row],[t]])*($E$5+($F$5*Table2[[#This Row],[t]]))</f>
        <v>0.29878874103309871</v>
      </c>
      <c r="G852" s="17">
        <f t="shared" si="40"/>
        <v>8.4099999999998651</v>
      </c>
      <c r="H852">
        <f t="shared" ca="1" si="41"/>
        <v>1.1309811333080143E-2</v>
      </c>
    </row>
    <row r="853" spans="1:8" x14ac:dyDescent="0.25">
      <c r="A853">
        <f t="shared" si="39"/>
        <v>8.4199999999998649</v>
      </c>
      <c r="B853">
        <f>$D$2*COS(($E$2*Table2[[#This Row],[t]])-$L$2)</f>
        <v>1.4021934627608086</v>
      </c>
      <c r="C853">
        <f>($D$3*EXP($E$3*Table2[[#This Row],[t]]))*COS(($F$3*Table2[[#This Row],[t]])-$L$3)</f>
        <v>1.1687939127622723E-2</v>
      </c>
      <c r="D853" t="e">
        <f>($F$4*EXP($D$4*Table2[[#This Row],[t]]))+($G$4*EXP($E$4*Table2[[#This Row],[t]]))</f>
        <v>#NUM!</v>
      </c>
      <c r="E853">
        <f>EXP($D$5*Table2[[#This Row],[t]])*($E$5+($F$5*Table2[[#This Row],[t]]))</f>
        <v>0.29766968517865605</v>
      </c>
      <c r="G853" s="17">
        <f t="shared" si="40"/>
        <v>8.4199999999998649</v>
      </c>
      <c r="H853">
        <f t="shared" ca="1" si="41"/>
        <v>1.1687939127622723E-2</v>
      </c>
    </row>
    <row r="854" spans="1:8" x14ac:dyDescent="0.25">
      <c r="A854">
        <f t="shared" si="39"/>
        <v>8.4299999999998647</v>
      </c>
      <c r="B854">
        <f>$D$2*COS(($E$2*Table2[[#This Row],[t]])-$L$2)</f>
        <v>1.4196683011183668</v>
      </c>
      <c r="C854">
        <f>($D$3*EXP($E$3*Table2[[#This Row],[t]]))*COS(($F$3*Table2[[#This Row],[t]])-$L$3)</f>
        <v>1.2055327020381829E-2</v>
      </c>
      <c r="D854" t="e">
        <f>($F$4*EXP($D$4*Table2[[#This Row],[t]]))+($G$4*EXP($E$4*Table2[[#This Row],[t]]))</f>
        <v>#NUM!</v>
      </c>
      <c r="E854">
        <f>EXP($D$5*Table2[[#This Row],[t]])*($E$5+($F$5*Table2[[#This Row],[t]]))</f>
        <v>0.29655435947429704</v>
      </c>
      <c r="G854" s="17">
        <f t="shared" si="40"/>
        <v>8.4299999999998647</v>
      </c>
      <c r="H854">
        <f t="shared" ca="1" si="41"/>
        <v>1.2055327020381829E-2</v>
      </c>
    </row>
    <row r="855" spans="1:8" x14ac:dyDescent="0.25">
      <c r="A855">
        <f t="shared" si="39"/>
        <v>8.4399999999998645</v>
      </c>
      <c r="B855">
        <f>$D$2*COS(($E$2*Table2[[#This Row],[t]])-$L$2)</f>
        <v>1.4362913810844491</v>
      </c>
      <c r="C855">
        <f>($D$3*EXP($E$3*Table2[[#This Row],[t]]))*COS(($F$3*Table2[[#This Row],[t]])-$L$3)</f>
        <v>1.2411862551895577E-2</v>
      </c>
      <c r="D855" t="e">
        <f>($F$4*EXP($D$4*Table2[[#This Row],[t]]))+($G$4*EXP($E$4*Table2[[#This Row],[t]]))</f>
        <v>#NUM!</v>
      </c>
      <c r="E855">
        <f>EXP($D$5*Table2[[#This Row],[t]])*($E$5+($F$5*Table2[[#This Row],[t]]))</f>
        <v>0.2954427545485408</v>
      </c>
      <c r="G855" s="17">
        <f t="shared" si="40"/>
        <v>8.4399999999998645</v>
      </c>
      <c r="H855">
        <f t="shared" ca="1" si="41"/>
        <v>1.2411862551895577E-2</v>
      </c>
    </row>
    <row r="856" spans="1:8" x14ac:dyDescent="0.25">
      <c r="A856">
        <f t="shared" si="39"/>
        <v>8.4499999999998643</v>
      </c>
      <c r="B856">
        <f>$D$2*COS(($E$2*Table2[[#This Row],[t]])-$L$2)</f>
        <v>1.4520527293097625</v>
      </c>
      <c r="C856">
        <f>($D$3*EXP($E$3*Table2[[#This Row],[t]]))*COS(($F$3*Table2[[#This Row],[t]])-$L$3)</f>
        <v>1.2757440860336202E-2</v>
      </c>
      <c r="D856" t="e">
        <f>($F$4*EXP($D$4*Table2[[#This Row],[t]]))+($G$4*EXP($E$4*Table2[[#This Row],[t]]))</f>
        <v>#NUM!</v>
      </c>
      <c r="E856">
        <f>EXP($D$5*Table2[[#This Row],[t]])*($E$5+($F$5*Table2[[#This Row],[t]]))</f>
        <v>0.29433486103059858</v>
      </c>
      <c r="G856" s="17">
        <f t="shared" si="40"/>
        <v>8.4499999999998643</v>
      </c>
      <c r="H856">
        <f t="shared" ca="1" si="41"/>
        <v>1.2757440860336202E-2</v>
      </c>
    </row>
    <row r="857" spans="1:8" x14ac:dyDescent="0.25">
      <c r="A857">
        <f t="shared" si="39"/>
        <v>8.4599999999998641</v>
      </c>
      <c r="B857">
        <f>$D$2*COS(($E$2*Table2[[#This Row],[t]])-$L$2)</f>
        <v>1.4669428894582011</v>
      </c>
      <c r="C857">
        <f>($D$3*EXP($E$3*Table2[[#This Row],[t]]))*COS(($F$3*Table2[[#This Row],[t]])-$L$3)</f>
        <v>1.3091964668513152E-2</v>
      </c>
      <c r="D857" t="e">
        <f>($F$4*EXP($D$4*Table2[[#This Row],[t]]))+($G$4*EXP($E$4*Table2[[#This Row],[t]]))</f>
        <v>#NUM!</v>
      </c>
      <c r="E857">
        <f>EXP($D$5*Table2[[#This Row],[t]])*($E$5+($F$5*Table2[[#This Row],[t]]))</f>
        <v>0.29323066955060001</v>
      </c>
      <c r="G857" s="17">
        <f t="shared" si="40"/>
        <v>8.4599999999998641</v>
      </c>
      <c r="H857">
        <f t="shared" ca="1" si="41"/>
        <v>1.3091964668513152E-2</v>
      </c>
    </row>
    <row r="858" spans="1:8" x14ac:dyDescent="0.25">
      <c r="A858">
        <f t="shared" si="39"/>
        <v>8.4699999999998639</v>
      </c>
      <c r="B858">
        <f>$D$2*COS(($E$2*Table2[[#This Row],[t]])-$L$2)</f>
        <v>1.4809529278803688</v>
      </c>
      <c r="C858">
        <f>($D$3*EXP($E$3*Table2[[#This Row],[t]]))*COS(($F$3*Table2[[#This Row],[t]])-$L$3)</f>
        <v>1.3415344266476984E-2</v>
      </c>
      <c r="D858" t="e">
        <f>($F$4*EXP($D$4*Table2[[#This Row],[t]]))+($G$4*EXP($E$4*Table2[[#This Row],[t]]))</f>
        <v>#NUM!</v>
      </c>
      <c r="E858">
        <f>EXP($D$5*Table2[[#This Row],[t]])*($E$5+($F$5*Table2[[#This Row],[t]]))</f>
        <v>0.29213017073981673</v>
      </c>
      <c r="G858" s="17">
        <f t="shared" si="40"/>
        <v>8.4699999999998639</v>
      </c>
      <c r="H858">
        <f t="shared" ca="1" si="41"/>
        <v>1.3415344266476984E-2</v>
      </c>
    </row>
    <row r="859" spans="1:8" x14ac:dyDescent="0.25">
      <c r="A859">
        <f t="shared" si="39"/>
        <v>8.4799999999998636</v>
      </c>
      <c r="B859">
        <f>$D$2*COS(($E$2*Table2[[#This Row],[t]])-$L$2)</f>
        <v>1.4940744389735099</v>
      </c>
      <c r="C859">
        <f>($D$3*EXP($E$3*Table2[[#This Row],[t]]))*COS(($F$3*Table2[[#This Row],[t]])-$L$3)</f>
        <v>1.3727497489779233E-2</v>
      </c>
      <c r="D859" t="e">
        <f>($F$4*EXP($D$4*Table2[[#This Row],[t]]))+($G$4*EXP($E$4*Table2[[#This Row],[t]]))</f>
        <v>#NUM!</v>
      </c>
      <c r="E859">
        <f>EXP($D$5*Table2[[#This Row],[t]])*($E$5+($F$5*Table2[[#This Row],[t]]))</f>
        <v>0.29103335523088447</v>
      </c>
      <c r="G859" s="17">
        <f t="shared" si="40"/>
        <v>8.4799999999998636</v>
      </c>
      <c r="H859">
        <f t="shared" ca="1" si="41"/>
        <v>1.3727497489779233E-2</v>
      </c>
    </row>
    <row r="860" spans="1:8" x14ac:dyDescent="0.25">
      <c r="A860">
        <f t="shared" si="39"/>
        <v>8.4899999999998634</v>
      </c>
      <c r="B860">
        <f>$D$2*COS(($E$2*Table2[[#This Row],[t]])-$L$2)</f>
        <v>1.5062995502246035</v>
      </c>
      <c r="C860">
        <f>($D$3*EXP($E$3*Table2[[#This Row],[t]]))*COS(($F$3*Table2[[#This Row],[t]])-$L$3)</f>
        <v>1.4028349693443735E-2</v>
      </c>
      <c r="D860" t="e">
        <f>($F$4*EXP($D$4*Table2[[#This Row],[t]]))+($G$4*EXP($E$4*Table2[[#This Row],[t]]))</f>
        <v>#NUM!</v>
      </c>
      <c r="E860">
        <f>EXP($D$5*Table2[[#This Row],[t]])*($E$5+($F$5*Table2[[#This Row],[t]]))</f>
        <v>0.28994021365802231</v>
      </c>
      <c r="G860" s="17">
        <f t="shared" si="40"/>
        <v>8.4899999999998634</v>
      </c>
      <c r="H860">
        <f t="shared" ca="1" si="41"/>
        <v>1.4028349693443735E-2</v>
      </c>
    </row>
    <row r="861" spans="1:8" x14ac:dyDescent="0.25">
      <c r="A861">
        <f t="shared" si="39"/>
        <v>8.4999999999998632</v>
      </c>
      <c r="B861">
        <f>$D$2*COS(($E$2*Table2[[#This Row],[t]])-$L$2)</f>
        <v>1.5176209269336451</v>
      </c>
      <c r="C861">
        <f>($D$3*EXP($E$3*Table2[[#This Row],[t]]))*COS(($F$3*Table2[[#This Row],[t]])-$L$3)</f>
        <v>1.4317833721708532E-2</v>
      </c>
      <c r="D861" t="e">
        <f>($F$4*EXP($D$4*Table2[[#This Row],[t]]))+($G$4*EXP($E$4*Table2[[#This Row],[t]]))</f>
        <v>#NUM!</v>
      </c>
      <c r="E861">
        <f>EXP($D$5*Table2[[#This Row],[t]])*($E$5+($F$5*Table2[[#This Row],[t]]))</f>
        <v>0.28885073665724981</v>
      </c>
      <c r="G861" s="17">
        <f t="shared" si="40"/>
        <v>8.4999999999998632</v>
      </c>
      <c r="H861">
        <f t="shared" ca="1" si="41"/>
        <v>1.4317833721708532E-2</v>
      </c>
    </row>
    <row r="862" spans="1:8" x14ac:dyDescent="0.25">
      <c r="A862">
        <f t="shared" si="39"/>
        <v>8.509999999999863</v>
      </c>
      <c r="B862">
        <f>$D$2*COS(($E$2*Table2[[#This Row],[t]])-$L$2)</f>
        <v>1.5280317766142422</v>
      </c>
      <c r="C862">
        <f>($D$3*EXP($E$3*Table2[[#This Row],[t]]))*COS(($F$3*Table2[[#This Row],[t]])-$L$3)</f>
        <v>1.4595889873597386E-2</v>
      </c>
      <c r="D862" t="e">
        <f>($F$4*EXP($D$4*Table2[[#This Row],[t]]))+($G$4*EXP($E$4*Table2[[#This Row],[t]]))</f>
        <v>#NUM!</v>
      </c>
      <c r="E862">
        <f>EXP($D$5*Table2[[#This Row],[t]])*($E$5+($F$5*Table2[[#This Row],[t]]))</f>
        <v>0.28776491486660222</v>
      </c>
      <c r="G862" s="17">
        <f t="shared" si="40"/>
        <v>8.509999999999863</v>
      </c>
      <c r="H862">
        <f t="shared" ca="1" si="41"/>
        <v>1.4595889873597386E-2</v>
      </c>
    </row>
    <row r="863" spans="1:8" x14ac:dyDescent="0.25">
      <c r="A863">
        <f t="shared" si="39"/>
        <v>8.5199999999998628</v>
      </c>
      <c r="B863">
        <f>$D$2*COS(($E$2*Table2[[#This Row],[t]])-$L$2)</f>
        <v>1.5375258530689089</v>
      </c>
      <c r="C863">
        <f>($D$3*EXP($E$3*Table2[[#This Row],[t]]))*COS(($F$3*Table2[[#This Row],[t]])-$L$3)</f>
        <v>1.4862465864383816E-2</v>
      </c>
      <c r="D863" t="e">
        <f>($F$4*EXP($D$4*Table2[[#This Row],[t]]))+($G$4*EXP($E$4*Table2[[#This Row],[t]]))</f>
        <v>#NUM!</v>
      </c>
      <c r="E863">
        <f>EXP($D$5*Table2[[#This Row],[t]])*($E$5+($F$5*Table2[[#This Row],[t]]))</f>
        <v>0.28668273892634316</v>
      </c>
      <c r="G863" s="17">
        <f t="shared" si="40"/>
        <v>8.5199999999998628</v>
      </c>
      <c r="H863">
        <f t="shared" ca="1" si="41"/>
        <v>1.4862465864383816E-2</v>
      </c>
    </row>
    <row r="864" spans="1:8" x14ac:dyDescent="0.25">
      <c r="A864">
        <f t="shared" si="39"/>
        <v>8.5299999999998626</v>
      </c>
      <c r="B864">
        <f>$D$2*COS(($E$2*Table2[[#This Row],[t]])-$L$2)</f>
        <v>1.5460974601365873</v>
      </c>
      <c r="C864">
        <f>($D$3*EXP($E$3*Table2[[#This Row],[t]]))*COS(($F$3*Table2[[#This Row],[t]])-$L$3)</f>
        <v>1.5117516783010923E-2</v>
      </c>
      <c r="D864" t="e">
        <f>($F$4*EXP($D$4*Table2[[#This Row],[t]]))+($G$4*EXP($E$4*Table2[[#This Row],[t]]))</f>
        <v>#NUM!</v>
      </c>
      <c r="E864">
        <f>EXP($D$5*Table2[[#This Row],[t]])*($E$5+($F$5*Table2[[#This Row],[t]]))</f>
        <v>0.28560419947917537</v>
      </c>
      <c r="G864" s="17">
        <f t="shared" si="40"/>
        <v>8.5299999999998626</v>
      </c>
      <c r="H864">
        <f t="shared" ca="1" si="41"/>
        <v>1.5117516783010923E-2</v>
      </c>
    </row>
    <row r="865" spans="1:8" x14ac:dyDescent="0.25">
      <c r="A865">
        <f t="shared" si="39"/>
        <v>8.5399999999998624</v>
      </c>
      <c r="B865">
        <f>$D$2*COS(($E$2*Table2[[#This Row],[t]])-$L$2)</f>
        <v>1.5537414551101785</v>
      </c>
      <c r="C865">
        <f>($D$3*EXP($E$3*Table2[[#This Row],[t]]))*COS(($F$3*Table2[[#This Row],[t]])-$L$3)</f>
        <v>1.5361005045533459E-2</v>
      </c>
      <c r="D865" t="e">
        <f>($F$4*EXP($D$4*Table2[[#This Row],[t]]))+($G$4*EXP($E$4*Table2[[#This Row],[t]]))</f>
        <v>#NUM!</v>
      </c>
      <c r="E865">
        <f>EXP($D$5*Table2[[#This Row],[t]])*($E$5+($F$5*Table2[[#This Row],[t]]))</f>
        <v>0.28452928717044923</v>
      </c>
      <c r="G865" s="17">
        <f t="shared" si="40"/>
        <v>8.5399999999998624</v>
      </c>
      <c r="H865">
        <f t="shared" ca="1" si="41"/>
        <v>1.5361005045533459E-2</v>
      </c>
    </row>
    <row r="866" spans="1:8" x14ac:dyDescent="0.25">
      <c r="A866">
        <f t="shared" si="39"/>
        <v>8.5499999999998622</v>
      </c>
      <c r="B866">
        <f>$D$2*COS(($E$2*Table2[[#This Row],[t]])-$L$2)</f>
        <v>1.5604532518220164</v>
      </c>
      <c r="C866">
        <f>($D$3*EXP($E$3*Table2[[#This Row],[t]]))*COS(($F$3*Table2[[#This Row],[t]])-$L$3)</f>
        <v>1.559290034464852E-2</v>
      </c>
      <c r="D866" t="e">
        <f>($F$4*EXP($D$4*Table2[[#This Row],[t]]))+($G$4*EXP($E$4*Table2[[#This Row],[t]]))</f>
        <v>#NUM!</v>
      </c>
      <c r="E866">
        <f>EXP($D$5*Table2[[#This Row],[t]])*($E$5+($F$5*Table2[[#This Row],[t]]))</f>
        <v>0.2834579926483688</v>
      </c>
      <c r="G866" s="17">
        <f t="shared" si="40"/>
        <v>8.5499999999998622</v>
      </c>
      <c r="H866">
        <f t="shared" ca="1" si="41"/>
        <v>1.559290034464852E-2</v>
      </c>
    </row>
    <row r="867" spans="1:8" x14ac:dyDescent="0.25">
      <c r="A867">
        <f t="shared" si="39"/>
        <v>8.5599999999998619</v>
      </c>
      <c r="B867">
        <f>$D$2*COS(($E$2*Table2[[#This Row],[t]])-$L$2)</f>
        <v>1.5662288233954225</v>
      </c>
      <c r="C867">
        <f>($D$3*EXP($E$3*Table2[[#This Row],[t]]))*COS(($F$3*Table2[[#This Row],[t]])-$L$3)</f>
        <v>1.58131795953847E-2</v>
      </c>
      <c r="D867" t="e">
        <f>($F$4*EXP($D$4*Table2[[#This Row],[t]]))+($G$4*EXP($E$4*Table2[[#This Row],[t]]))</f>
        <v>#NUM!</v>
      </c>
      <c r="E867">
        <f>EXP($D$5*Table2[[#This Row],[t]])*($E$5+($F$5*Table2[[#This Row],[t]]))</f>
        <v>0.28239030656419661</v>
      </c>
      <c r="G867" s="17">
        <f t="shared" si="40"/>
        <v>8.5599999999998619</v>
      </c>
      <c r="H867">
        <f t="shared" ca="1" si="41"/>
        <v>1.58131795953847E-2</v>
      </c>
    </row>
    <row r="868" spans="1:8" x14ac:dyDescent="0.25">
      <c r="A868">
        <f t="shared" ref="A868:A931" si="42">A867+$B$9</f>
        <v>8.5699999999998617</v>
      </c>
      <c r="B868">
        <f>$D$2*COS(($E$2*Table2[[#This Row],[t]])-$L$2)</f>
        <v>1.571064704660716</v>
      </c>
      <c r="C868">
        <f>($D$3*EXP($E$3*Table2[[#This Row],[t]]))*COS(($F$3*Table2[[#This Row],[t]])-$L$3)</f>
        <v>1.6021826877019772E-2</v>
      </c>
      <c r="D868" t="e">
        <f>($F$4*EXP($D$4*Table2[[#This Row],[t]]))+($G$4*EXP($E$4*Table2[[#This Row],[t]]))</f>
        <v>#NUM!</v>
      </c>
      <c r="E868">
        <f>EXP($D$5*Table2[[#This Row],[t]])*($E$5+($F$5*Table2[[#This Row],[t]]))</f>
        <v>0.28132621957245529</v>
      </c>
      <c r="G868" s="17">
        <f t="shared" ref="G868:G931" si="43">G867+$B$9</f>
        <v>8.5699999999998617</v>
      </c>
      <c r="H868">
        <f t="shared" ca="1" si="41"/>
        <v>1.6021826877019772E-2</v>
      </c>
    </row>
    <row r="869" spans="1:8" x14ac:dyDescent="0.25">
      <c r="A869">
        <f t="shared" si="42"/>
        <v>8.5799999999998615</v>
      </c>
      <c r="B869">
        <f>$D$2*COS(($E$2*Table2[[#This Row],[t]])-$L$2)</f>
        <v>1.5749579942342113</v>
      </c>
      <c r="C869">
        <f>($D$3*EXP($E$3*Table2[[#This Row],[t]]))*COS(($F$3*Table2[[#This Row],[t]])-$L$3)</f>
        <v>1.621883337129985E-2</v>
      </c>
      <c r="D869" t="e">
        <f>($F$4*EXP($D$4*Table2[[#This Row],[t]]))+($G$4*EXP($E$4*Table2[[#This Row],[t]]))</f>
        <v>#NUM!</v>
      </c>
      <c r="E869">
        <f>EXP($D$5*Table2[[#This Row],[t]])*($E$5+($F$5*Table2[[#This Row],[t]]))</f>
        <v>0.28026572233112779</v>
      </c>
      <c r="G869" s="17">
        <f t="shared" si="43"/>
        <v>8.5799999999998615</v>
      </c>
      <c r="H869">
        <f t="shared" ca="1" si="41"/>
        <v>1.621883337129985E-2</v>
      </c>
    </row>
    <row r="870" spans="1:8" x14ac:dyDescent="0.25">
      <c r="A870">
        <f t="shared" si="42"/>
        <v>8.5899999999998613</v>
      </c>
      <c r="B870">
        <f>$D$2*COS(($E$2*Table2[[#This Row],[t]])-$L$2)</f>
        <v>1.5779063562589615</v>
      </c>
      <c r="C870">
        <f>($D$3*EXP($E$3*Table2[[#This Row],[t]]))*COS(($F$3*Table2[[#This Row],[t]])-$L$3)</f>
        <v>1.640419729703279E-2</v>
      </c>
      <c r="D870" t="e">
        <f>($F$4*EXP($D$4*Table2[[#This Row],[t]]))+($G$4*EXP($E$4*Table2[[#This Row],[t]]))</f>
        <v>#NUM!</v>
      </c>
      <c r="E870">
        <f>EXP($D$5*Table2[[#This Row],[t]])*($E$5+($F$5*Table2[[#This Row],[t]]))</f>
        <v>0.27920880550185545</v>
      </c>
      <c r="G870" s="17">
        <f t="shared" si="43"/>
        <v>8.5899999999998613</v>
      </c>
      <c r="H870">
        <f t="shared" ca="1" si="41"/>
        <v>1.640419729703279E-2</v>
      </c>
    </row>
    <row r="871" spans="1:8" x14ac:dyDescent="0.25">
      <c r="A871">
        <f t="shared" si="42"/>
        <v>8.5999999999998611</v>
      </c>
      <c r="B871">
        <f>$D$2*COS(($E$2*Table2[[#This Row],[t]])-$L$2)</f>
        <v>1.5799080218062</v>
      </c>
      <c r="C871">
        <f>($D$3*EXP($E$3*Table2[[#This Row],[t]]))*COS(($F$3*Table2[[#This Row],[t]])-$L$3)</f>
        <v>1.6577923841131621E-2</v>
      </c>
      <c r="D871" t="e">
        <f>($F$4*EXP($D$4*Table2[[#This Row],[t]]))+($G$4*EXP($E$4*Table2[[#This Row],[t]]))</f>
        <v>#NUM!</v>
      </c>
      <c r="E871">
        <f>EXP($D$5*Table2[[#This Row],[t]])*($E$5+($F$5*Table2[[#This Row],[t]]))</f>
        <v>0.27815545975013367</v>
      </c>
      <c r="G871" s="17">
        <f t="shared" si="43"/>
        <v>8.5999999999998611</v>
      </c>
      <c r="H871">
        <f t="shared" ca="1" si="41"/>
        <v>1.6577923841131621E-2</v>
      </c>
    </row>
    <row r="872" spans="1:8" x14ac:dyDescent="0.25">
      <c r="A872">
        <f t="shared" si="42"/>
        <v>8.6099999999998609</v>
      </c>
      <c r="B872">
        <f>$D$2*COS(($E$2*Table2[[#This Row],[t]])-$L$2)</f>
        <v>1.5809617899366475</v>
      </c>
      <c r="C872">
        <f>($D$3*EXP($E$3*Table2[[#This Row],[t]]))*COS(($F$3*Table2[[#This Row],[t]])-$L$3)</f>
        <v>1.6740025086184326E-2</v>
      </c>
      <c r="D872" t="e">
        <f>($F$4*EXP($D$4*Table2[[#This Row],[t]]))+($G$4*EXP($E$4*Table2[[#This Row],[t]]))</f>
        <v>#NUM!</v>
      </c>
      <c r="E872">
        <f>EXP($D$5*Table2[[#This Row],[t]])*($E$5+($F$5*Table2[[#This Row],[t]]))</f>
        <v>0.27710567574550599</v>
      </c>
      <c r="G872" s="17">
        <f t="shared" si="43"/>
        <v>8.6099999999998609</v>
      </c>
      <c r="H872">
        <f t="shared" ca="1" si="41"/>
        <v>1.6740025086184326E-2</v>
      </c>
    </row>
    <row r="873" spans="1:8" x14ac:dyDescent="0.25">
      <c r="A873">
        <f t="shared" si="42"/>
        <v>8.6199999999998607</v>
      </c>
      <c r="B873">
        <f>$D$2*COS(($E$2*Table2[[#This Row],[t]])-$L$2)</f>
        <v>1.5810670284210384</v>
      </c>
      <c r="C873">
        <f>($D$3*EXP($E$3*Table2[[#This Row],[t]]))*COS(($F$3*Table2[[#This Row],[t]])-$L$3)</f>
        <v>1.6890519934627486E-2</v>
      </c>
      <c r="D873" t="e">
        <f>($F$4*EXP($D$4*Table2[[#This Row],[t]]))+($G$4*EXP($E$4*Table2[[#This Row],[t]]))</f>
        <v>#NUM!</v>
      </c>
      <c r="E873">
        <f>EXP($D$5*Table2[[#This Row],[t]])*($E$5+($F$5*Table2[[#This Row],[t]]))</f>
        <v>0.27605944416175565</v>
      </c>
      <c r="G873" s="17">
        <f t="shared" si="43"/>
        <v>8.6199999999998607</v>
      </c>
      <c r="H873">
        <f t="shared" ca="1" si="41"/>
        <v>1.6890519934627486E-2</v>
      </c>
    </row>
    <row r="874" spans="1:8" x14ac:dyDescent="0.25">
      <c r="A874">
        <f t="shared" si="42"/>
        <v>8.6299999999998604</v>
      </c>
      <c r="B874">
        <f>$D$2*COS(($E$2*Table2[[#This Row],[t]])-$L$2)</f>
        <v>1.5802236741194389</v>
      </c>
      <c r="C874">
        <f>($D$3*EXP($E$3*Table2[[#This Row],[t]]))*COS(($F$3*Table2[[#This Row],[t]])-$L$3)</f>
        <v>1.7029434029603514E-2</v>
      </c>
      <c r="D874" t="e">
        <f>($F$4*EXP($D$4*Table2[[#This Row],[t]]))+($G$4*EXP($E$4*Table2[[#This Row],[t]]))</f>
        <v>#NUM!</v>
      </c>
      <c r="E874">
        <f>EXP($D$5*Table2[[#This Row],[t]])*($E$5+($F$5*Table2[[#This Row],[t]]))</f>
        <v>0.2750167556770956</v>
      </c>
      <c r="G874" s="17">
        <f t="shared" si="43"/>
        <v>8.6299999999998604</v>
      </c>
      <c r="H874">
        <f t="shared" ca="1" si="41"/>
        <v>1.7029434029603514E-2</v>
      </c>
    </row>
    <row r="875" spans="1:8" x14ac:dyDescent="0.25">
      <c r="A875">
        <f t="shared" si="42"/>
        <v>8.6399999999998602</v>
      </c>
      <c r="B875">
        <f>$D$2*COS(($E$2*Table2[[#This Row],[t]])-$L$2)</f>
        <v>1.5784322330191296</v>
      </c>
      <c r="C875">
        <f>($D$3*EXP($E$3*Table2[[#This Row],[t]]))*COS(($F$3*Table2[[#This Row],[t]])-$L$3)</f>
        <v>1.7156799672580901E-2</v>
      </c>
      <c r="D875" t="e">
        <f>($F$4*EXP($D$4*Table2[[#This Row],[t]]))+($G$4*EXP($E$4*Table2[[#This Row],[t]]))</f>
        <v>#NUM!</v>
      </c>
      <c r="E875">
        <f>EXP($D$5*Table2[[#This Row],[t]])*($E$5+($F$5*Table2[[#This Row],[t]]))</f>
        <v>0.27397760097435619</v>
      </c>
      <c r="G875" s="17">
        <f t="shared" si="43"/>
        <v>8.6399999999998602</v>
      </c>
      <c r="H875">
        <f t="shared" ca="1" si="41"/>
        <v>1.7156799672580901E-2</v>
      </c>
    </row>
    <row r="876" spans="1:8" x14ac:dyDescent="0.25">
      <c r="A876">
        <f t="shared" si="42"/>
        <v>8.64999999999986</v>
      </c>
      <c r="B876">
        <f>$D$2*COS(($E$2*Table2[[#This Row],[t]])-$L$2)</f>
        <v>1.5756937799310293</v>
      </c>
      <c r="C876">
        <f>($D$3*EXP($E$3*Table2[[#This Row],[t]]))*COS(($F$3*Table2[[#This Row],[t]])-$L$3)</f>
        <v>1.7272655737819522E-2</v>
      </c>
      <c r="D876" t="e">
        <f>($F$4*EXP($D$4*Table2[[#This Row],[t]]))+($G$4*EXP($E$4*Table2[[#This Row],[t]]))</f>
        <v>#NUM!</v>
      </c>
      <c r="E876">
        <f>EXP($D$5*Table2[[#This Row],[t]])*($E$5+($F$5*Table2[[#This Row],[t]]))</f>
        <v>0.27294197074117121</v>
      </c>
      <c r="G876" s="17">
        <f t="shared" si="43"/>
        <v>8.64999999999986</v>
      </c>
      <c r="H876">
        <f t="shared" ca="1" si="41"/>
        <v>1.7272655737819522E-2</v>
      </c>
    </row>
    <row r="877" spans="1:8" x14ac:dyDescent="0.25">
      <c r="A877">
        <f t="shared" si="42"/>
        <v>8.6599999999998598</v>
      </c>
      <c r="B877">
        <f>$D$2*COS(($E$2*Table2[[#This Row],[t]])-$L$2)</f>
        <v>1.5720099578448381</v>
      </c>
      <c r="C877">
        <f>($D$3*EXP($E$3*Table2[[#This Row],[t]]))*COS(($F$3*Table2[[#This Row],[t]])-$L$3)</f>
        <v>1.7377047583762954E-2</v>
      </c>
      <c r="D877" t="e">
        <f>($F$4*EXP($D$4*Table2[[#This Row],[t]]))+($G$4*EXP($E$4*Table2[[#This Row],[t]]))</f>
        <v>#NUM!</v>
      </c>
      <c r="E877">
        <f>EXP($D$5*Table2[[#This Row],[t]])*($E$5+($F$5*Table2[[#This Row],[t]]))</f>
        <v>0.27190985567016135</v>
      </c>
      <c r="G877" s="17">
        <f t="shared" si="43"/>
        <v>8.6599999999998598</v>
      </c>
      <c r="H877">
        <f t="shared" ca="1" si="41"/>
        <v>1.7377047583762954E-2</v>
      </c>
    </row>
    <row r="878" spans="1:8" x14ac:dyDescent="0.25">
      <c r="A878">
        <f t="shared" si="42"/>
        <v>8.6699999999998596</v>
      </c>
      <c r="B878">
        <f>$D$2*COS(($E$2*Table2[[#This Row],[t]])-$L$2)</f>
        <v>1.5673829769432952</v>
      </c>
      <c r="C878">
        <f>($D$3*EXP($E$3*Table2[[#This Row],[t]]))*COS(($F$3*Table2[[#This Row],[t]])-$L$3)</f>
        <v>1.7470026961441898E-2</v>
      </c>
      <c r="D878" t="e">
        <f>($F$4*EXP($D$4*Table2[[#This Row],[t]]))+($G$4*EXP($E$4*Table2[[#This Row],[t]]))</f>
        <v>#NUM!</v>
      </c>
      <c r="E878">
        <f>EXP($D$5*Table2[[#This Row],[t]])*($E$5+($F$5*Table2[[#This Row],[t]]))</f>
        <v>0.27088124645911649</v>
      </c>
      <c r="G878" s="17">
        <f t="shared" si="43"/>
        <v>8.6699999999998596</v>
      </c>
      <c r="H878">
        <f t="shared" ca="1" si="41"/>
        <v>1.7470026961441898E-2</v>
      </c>
    </row>
    <row r="879" spans="1:8" x14ac:dyDescent="0.25">
      <c r="A879">
        <f t="shared" si="42"/>
        <v>8.6799999999998594</v>
      </c>
      <c r="B879">
        <f>$D$2*COS(($E$2*Table2[[#This Row],[t]])-$L$2)</f>
        <v>1.5618156132761363</v>
      </c>
      <c r="C879">
        <f>($D$3*EXP($E$3*Table2[[#This Row],[t]]))*COS(($F$3*Table2[[#This Row],[t]])-$L$3)</f>
        <v>1.7551651919972381E-2</v>
      </c>
      <c r="D879" t="e">
        <f>($F$4*EXP($D$4*Table2[[#This Row],[t]]))+($G$4*EXP($E$4*Table2[[#This Row],[t]]))</f>
        <v>#NUM!</v>
      </c>
      <c r="E879">
        <f>EXP($D$5*Table2[[#This Row],[t]])*($E$5+($F$5*Table2[[#This Row],[t]]))</f>
        <v>0.26985613381117546</v>
      </c>
      <c r="G879" s="17">
        <f t="shared" si="43"/>
        <v>8.6799999999998594</v>
      </c>
      <c r="H879">
        <f t="shared" ca="1" si="41"/>
        <v>1.7551651919972381E-2</v>
      </c>
    </row>
    <row r="880" spans="1:8" x14ac:dyDescent="0.25">
      <c r="A880">
        <f t="shared" si="42"/>
        <v>8.6899999999998592</v>
      </c>
      <c r="B880">
        <f>$D$2*COS(($E$2*Table2[[#This Row],[t]])-$L$2)</f>
        <v>1.5553112070945423</v>
      </c>
      <c r="C880">
        <f>($D$3*EXP($E$3*Table2[[#This Row],[t]]))*COS(($F$3*Table2[[#This Row],[t]])-$L$3)</f>
        <v>1.7621986709234681E-2</v>
      </c>
      <c r="D880" t="e">
        <f>($F$4*EXP($D$4*Table2[[#This Row],[t]]))+($G$4*EXP($E$4*Table2[[#This Row],[t]]))</f>
        <v>#NUM!</v>
      </c>
      <c r="E880">
        <f>EXP($D$5*Table2[[#This Row],[t]])*($E$5+($F$5*Table2[[#This Row],[t]]))</f>
        <v>0.26883450843500417</v>
      </c>
      <c r="G880" s="17">
        <f t="shared" si="43"/>
        <v>8.6899999999998592</v>
      </c>
      <c r="H880">
        <f t="shared" ca="1" si="41"/>
        <v>1.7621986709234681E-2</v>
      </c>
    </row>
    <row r="881" spans="1:8" x14ac:dyDescent="0.25">
      <c r="A881">
        <f t="shared" si="42"/>
        <v>8.699999999999859</v>
      </c>
      <c r="B881">
        <f>$D$2*COS(($E$2*Table2[[#This Row],[t]])-$L$2)</f>
        <v>1.5478736608470944</v>
      </c>
      <c r="C881">
        <f>($D$3*EXP($E$3*Table2[[#This Row],[t]]))*COS(($F$3*Table2[[#This Row],[t]])-$L$3)</f>
        <v>1.7681101679818668E-2</v>
      </c>
      <c r="D881" t="e">
        <f>($F$4*EXP($D$4*Table2[[#This Row],[t]]))+($G$4*EXP($E$4*Table2[[#This Row],[t]]))</f>
        <v>#NUM!</v>
      </c>
      <c r="E881">
        <f>EXP($D$5*Table2[[#This Row],[t]])*($E$5+($F$5*Table2[[#This Row],[t]]))</f>
        <v>0.26781636104497164</v>
      </c>
      <c r="G881" s="17">
        <f t="shared" si="43"/>
        <v>8.699999999999859</v>
      </c>
      <c r="H881">
        <f t="shared" ca="1" si="41"/>
        <v>1.7681101679818668E-2</v>
      </c>
    </row>
    <row r="882" spans="1:8" x14ac:dyDescent="0.25">
      <c r="A882">
        <f t="shared" si="42"/>
        <v>8.7099999999998587</v>
      </c>
      <c r="B882">
        <f>$D$2*COS(($E$2*Table2[[#This Row],[t]])-$L$2)</f>
        <v>1.5395074368384207</v>
      </c>
      <c r="C882">
        <f>($D$3*EXP($E$3*Table2[[#This Row],[t]]))*COS(($F$3*Table2[[#This Row],[t]])-$L$3)</f>
        <v>1.772907318032297E-2</v>
      </c>
      <c r="D882" t="e">
        <f>($F$4*EXP($D$4*Table2[[#This Row],[t]]))+($G$4*EXP($E$4*Table2[[#This Row],[t]]))</f>
        <v>#NUM!</v>
      </c>
      <c r="E882">
        <f>EXP($D$5*Table2[[#This Row],[t]])*($E$5+($F$5*Table2[[#This Row],[t]]))</f>
        <v>0.26680168236132423</v>
      </c>
      <c r="G882" s="17">
        <f t="shared" si="43"/>
        <v>8.7099999999998587</v>
      </c>
      <c r="H882">
        <f t="shared" ca="1" si="41"/>
        <v>1.772907318032297E-2</v>
      </c>
    </row>
    <row r="883" spans="1:8" x14ac:dyDescent="0.25">
      <c r="A883">
        <f t="shared" si="42"/>
        <v>8.7199999999998585</v>
      </c>
      <c r="B883">
        <f>$D$2*COS(($E$2*Table2[[#This Row],[t]])-$L$2)</f>
        <v>1.5302175545519423</v>
      </c>
      <c r="C883">
        <f>($D$3*EXP($E$3*Table2[[#This Row],[t]]))*COS(($F$3*Table2[[#This Row],[t]])-$L$3)</f>
        <v>1.7765983452095128E-2</v>
      </c>
      <c r="D883" t="e">
        <f>($F$4*EXP($D$4*Table2[[#This Row],[t]]))+($G$4*EXP($E$4*Table2[[#This Row],[t]]))</f>
        <v>#NUM!</v>
      </c>
      <c r="E883">
        <f>EXP($D$5*Table2[[#This Row],[t]])*($E$5+($F$5*Table2[[#This Row],[t]]))</f>
        <v>0.26579046311035814</v>
      </c>
      <c r="G883" s="17">
        <f t="shared" si="43"/>
        <v>8.7199999999998585</v>
      </c>
      <c r="H883">
        <f t="shared" ca="1" si="41"/>
        <v>1.7765983452095128E-2</v>
      </c>
    </row>
    <row r="884" spans="1:8" x14ac:dyDescent="0.25">
      <c r="A884">
        <f t="shared" si="42"/>
        <v>8.7299999999998583</v>
      </c>
      <c r="B884">
        <f>$D$2*COS(($E$2*Table2[[#This Row],[t]])-$L$2)</f>
        <v>1.520009587638341</v>
      </c>
      <c r="C884">
        <f>($D$3*EXP($E$3*Table2[[#This Row],[t]]))*COS(($F$3*Table2[[#This Row],[t]])-$L$3)</f>
        <v>1.7791920521501307E-2</v>
      </c>
      <c r="D884" t="e">
        <f>($F$4*EXP($D$4*Table2[[#This Row],[t]]))+($G$4*EXP($E$4*Table2[[#This Row],[t]]))</f>
        <v>#NUM!</v>
      </c>
      <c r="E884">
        <f>EXP($D$5*Table2[[#This Row],[t]])*($E$5+($F$5*Table2[[#This Row],[t]]))</f>
        <v>0.26478269402458998</v>
      </c>
      <c r="G884" s="17">
        <f t="shared" si="43"/>
        <v>8.7299999999998583</v>
      </c>
      <c r="H884">
        <f t="shared" ca="1" si="41"/>
        <v>1.7791920521501307E-2</v>
      </c>
    </row>
    <row r="885" spans="1:8" x14ac:dyDescent="0.25">
      <c r="A885">
        <f t="shared" si="42"/>
        <v>8.7399999999998581</v>
      </c>
      <c r="B885">
        <f>$D$2*COS(($E$2*Table2[[#This Row],[t]])-$L$2)</f>
        <v>1.5088896605715323</v>
      </c>
      <c r="C885">
        <f>($D$3*EXP($E$3*Table2[[#This Row],[t]]))*COS(($F$3*Table2[[#This Row],[t]])-$L$3)</f>
        <v>1.7806978089814383E-2</v>
      </c>
      <c r="D885" t="e">
        <f>($F$4*EXP($D$4*Table2[[#This Row],[t]]))+($G$4*EXP($E$4*Table2[[#This Row],[t]]))</f>
        <v>#NUM!</v>
      </c>
      <c r="E885">
        <f>EXP($D$5*Table2[[#This Row],[t]])*($E$5+($F$5*Table2[[#This Row],[t]]))</f>
        <v>0.26377836584292486</v>
      </c>
      <c r="G885" s="17">
        <f t="shared" si="43"/>
        <v>8.7399999999998581</v>
      </c>
      <c r="H885">
        <f t="shared" ca="1" si="41"/>
        <v>1.7806978089814383E-2</v>
      </c>
    </row>
    <row r="886" spans="1:8" x14ac:dyDescent="0.25">
      <c r="A886">
        <f t="shared" si="42"/>
        <v>8.7499999999998579</v>
      </c>
      <c r="B886">
        <f>$D$2*COS(($E$2*Table2[[#This Row],[t]])-$L$2)</f>
        <v>1.4968644449741668</v>
      </c>
      <c r="C886">
        <f>($D$3*EXP($E$3*Table2[[#This Row],[t]]))*COS(($F$3*Table2[[#This Row],[t]])-$L$3)</f>
        <v>1.7811255420809958E-2</v>
      </c>
      <c r="D886" t="e">
        <f>($F$4*EXP($D$4*Table2[[#This Row],[t]]))+($G$4*EXP($E$4*Table2[[#This Row],[t]]))</f>
        <v>#NUM!</v>
      </c>
      <c r="E886">
        <f>EXP($D$5*Table2[[#This Row],[t]])*($E$5+($F$5*Table2[[#This Row],[t]]))</f>
        <v>0.26277746931082391</v>
      </c>
      <c r="G886" s="17">
        <f t="shared" si="43"/>
        <v>8.7499999999998579</v>
      </c>
      <c r="H886">
        <f t="shared" ca="1" si="41"/>
        <v>1.7811255420809958E-2</v>
      </c>
    </row>
    <row r="887" spans="1:8" x14ac:dyDescent="0.25">
      <c r="A887">
        <f t="shared" si="42"/>
        <v>8.7599999999998577</v>
      </c>
      <c r="B887">
        <f>$D$2*COS(($E$2*Table2[[#This Row],[t]])-$L$2)</f>
        <v>1.4839411556148507</v>
      </c>
      <c r="C887">
        <f>($D$3*EXP($E$3*Table2[[#This Row],[t]]))*COS(($F$3*Table2[[#This Row],[t]])-$L$3)</f>
        <v>1.780485722615997E-2</v>
      </c>
      <c r="D887" t="e">
        <f>($F$4*EXP($D$4*Table2[[#This Row],[t]]))+($G$4*EXP($E$4*Table2[[#This Row],[t]]))</f>
        <v>#NUM!</v>
      </c>
      <c r="E887">
        <f>EXP($D$5*Table2[[#This Row],[t]])*($E$5+($F$5*Table2[[#This Row],[t]]))</f>
        <v>0.26177999518046879</v>
      </c>
      <c r="G887" s="17">
        <f t="shared" si="43"/>
        <v>8.7599999999998577</v>
      </c>
      <c r="H887">
        <f t="shared" ca="1" si="41"/>
        <v>1.780485722615997E-2</v>
      </c>
    </row>
    <row r="888" spans="1:8" x14ac:dyDescent="0.25">
      <c r="A888">
        <f t="shared" si="42"/>
        <v>8.7699999999998575</v>
      </c>
      <c r="B888">
        <f>$D$2*COS(($E$2*Table2[[#This Row],[t]])-$L$2)</f>
        <v>1.4701275460795098</v>
      </c>
      <c r="C888">
        <f>($D$3*EXP($E$3*Table2[[#This Row],[t]]))*COS(($F$3*Table2[[#This Row],[t]])-$L$3)</f>
        <v>1.7787893548714462E-2</v>
      </c>
      <c r="D888" t="e">
        <f>($F$4*EXP($D$4*Table2[[#This Row],[t]]))+($G$4*EXP($E$4*Table2[[#This Row],[t]]))</f>
        <v>#NUM!</v>
      </c>
      <c r="E888">
        <f>EXP($D$5*Table2[[#This Row],[t]])*($E$5+($F$5*Table2[[#This Row],[t]]))</f>
        <v>0.26078593421092505</v>
      </c>
      <c r="G888" s="17">
        <f t="shared" si="43"/>
        <v>8.7699999999998575</v>
      </c>
      <c r="H888">
        <f t="shared" ca="1" si="41"/>
        <v>1.7787893548714462E-2</v>
      </c>
    </row>
    <row r="889" spans="1:8" x14ac:dyDescent="0.25">
      <c r="A889">
        <f t="shared" si="42"/>
        <v>8.7799999999998573</v>
      </c>
      <c r="B889">
        <f>$D$2*COS(($E$2*Table2[[#This Row],[t]])-$L$2)</f>
        <v>1.4554319041194677</v>
      </c>
      <c r="C889">
        <f>($D$3*EXP($E$3*Table2[[#This Row],[t]]))*COS(($F$3*Table2[[#This Row],[t]])-$L$3)</f>
        <v>1.7760479643762032E-2</v>
      </c>
      <c r="D889" t="e">
        <f>($F$4*EXP($D$4*Table2[[#This Row],[t]]))+($G$4*EXP($E$4*Table2[[#This Row],[t]]))</f>
        <v>#NUM!</v>
      </c>
      <c r="E889">
        <f>EXP($D$5*Table2[[#This Row],[t]])*($E$5+($F$5*Table2[[#This Row],[t]]))</f>
        <v>0.25979527716830342</v>
      </c>
      <c r="G889" s="17">
        <f t="shared" si="43"/>
        <v>8.7799999999998573</v>
      </c>
      <c r="H889">
        <f t="shared" ca="1" si="41"/>
        <v>1.7760479643762032E-2</v>
      </c>
    </row>
    <row r="890" spans="1:8" x14ac:dyDescent="0.25">
      <c r="A890">
        <f t="shared" si="42"/>
        <v>8.789999999999857</v>
      </c>
      <c r="B890">
        <f>$D$2*COS(($E$2*Table2[[#This Row],[t]])-$L$2)</f>
        <v>1.4398630466790356</v>
      </c>
      <c r="C890">
        <f>($D$3*EXP($E$3*Table2[[#This Row],[t]]))*COS(($F$3*Table2[[#This Row],[t]])-$L$3)</f>
        <v>1.7722735858360161E-2</v>
      </c>
      <c r="D890" t="e">
        <f>($F$4*EXP($D$4*Table2[[#This Row],[t]]))+($G$4*EXP($E$4*Table2[[#This Row],[t]]))</f>
        <v>#NUM!</v>
      </c>
      <c r="E890">
        <f>EXP($D$5*Table2[[#This Row],[t]])*($E$5+($F$5*Table2[[#This Row],[t]]))</f>
        <v>0.25880801482591942</v>
      </c>
      <c r="G890" s="17">
        <f t="shared" si="43"/>
        <v>8.789999999999857</v>
      </c>
      <c r="H890">
        <f t="shared" ca="1" si="41"/>
        <v>1.7722735858360161E-2</v>
      </c>
    </row>
    <row r="891" spans="1:8" x14ac:dyDescent="0.25">
      <c r="A891">
        <f t="shared" si="42"/>
        <v>8.7999999999998568</v>
      </c>
      <c r="B891">
        <f>$D$2*COS(($E$2*Table2[[#This Row],[t]])-$L$2)</f>
        <v>1.4234303146056235</v>
      </c>
      <c r="C891">
        <f>($D$3*EXP($E$3*Table2[[#This Row],[t]]))*COS(($F$3*Table2[[#This Row],[t]])-$L$3)</f>
        <v>1.7674787508826399E-2</v>
      </c>
      <c r="D891" t="e">
        <f>($F$4*EXP($D$4*Table2[[#This Row],[t]]))+($G$4*EXP($E$4*Table2[[#This Row],[t]]))</f>
        <v>#NUM!</v>
      </c>
      <c r="E891">
        <f>EXP($D$5*Table2[[#This Row],[t]])*($E$5+($F$5*Table2[[#This Row],[t]]))</f>
        <v>0.25782413796445131</v>
      </c>
      <c r="G891" s="17">
        <f t="shared" si="43"/>
        <v>8.7999999999998568</v>
      </c>
      <c r="H891">
        <f t="shared" ca="1" si="41"/>
        <v>1.7674787508826399E-2</v>
      </c>
    </row>
    <row r="892" spans="1:8" x14ac:dyDescent="0.25">
      <c r="A892">
        <f t="shared" si="42"/>
        <v>8.8099999999998566</v>
      </c>
      <c r="B892">
        <f>$D$2*COS(($E$2*Table2[[#This Row],[t]])-$L$2)</f>
        <v>1.4061435670455036</v>
      </c>
      <c r="C892">
        <f>($D$3*EXP($E$3*Table2[[#This Row],[t]]))*COS(($F$3*Table2[[#This Row],[t]])-$L$3)</f>
        <v>1.7616764756482092E-2</v>
      </c>
      <c r="D892" t="e">
        <f>($F$4*EXP($D$4*Table2[[#This Row],[t]]))+($G$4*EXP($E$4*Table2[[#This Row],[t]]))</f>
        <v>#NUM!</v>
      </c>
      <c r="E892">
        <f>EXP($D$5*Table2[[#This Row],[t]])*($E$5+($F$5*Table2[[#This Row],[t]]))</f>
        <v>0.25684363737209603</v>
      </c>
      <c r="G892" s="17">
        <f t="shared" si="43"/>
        <v>8.8099999999998566</v>
      </c>
      <c r="H892">
        <f t="shared" ca="1" si="41"/>
        <v>1.7616764756482092E-2</v>
      </c>
    </row>
    <row r="893" spans="1:8" x14ac:dyDescent="0.25">
      <c r="A893">
        <f t="shared" si="42"/>
        <v>8.8199999999998564</v>
      </c>
      <c r="B893">
        <f>$D$2*COS(($E$2*Table2[[#This Row],[t]])-$L$2)</f>
        <v>1.3880131755286222</v>
      </c>
      <c r="C893">
        <f>($D$3*EXP($E$3*Table2[[#This Row],[t]]))*COS(($F$3*Table2[[#This Row],[t]])-$L$3)</f>
        <v>1.7548802481740025E-2</v>
      </c>
      <c r="D893" t="e">
        <f>($F$4*EXP($D$4*Table2[[#This Row],[t]]))+($G$4*EXP($E$4*Table2[[#This Row],[t]]))</f>
        <v>#NUM!</v>
      </c>
      <c r="E893">
        <f>EXP($D$5*Table2[[#This Row],[t]])*($E$5+($F$5*Table2[[#This Row],[t]]))</f>
        <v>0.25586650384472348</v>
      </c>
      <c r="G893" s="17">
        <f t="shared" si="43"/>
        <v>8.8199999999998564</v>
      </c>
      <c r="H893">
        <f t="shared" ca="1" si="41"/>
        <v>1.7548802481740025E-2</v>
      </c>
    </row>
    <row r="894" spans="1:8" x14ac:dyDescent="0.25">
      <c r="A894">
        <f t="shared" si="42"/>
        <v>8.8299999999998562</v>
      </c>
      <c r="B894">
        <f>$D$2*COS(($E$2*Table2[[#This Row],[t]])-$L$2)</f>
        <v>1.3690500177459837</v>
      </c>
      <c r="C894">
        <f>($D$3*EXP($E$3*Table2[[#This Row],[t]]))*COS(($F$3*Table2[[#This Row],[t]])-$L$3)</f>
        <v>1.7471040156627812E-2</v>
      </c>
      <c r="D894" t="e">
        <f>($F$4*EXP($D$4*Table2[[#This Row],[t]]))+($G$4*EXP($E$4*Table2[[#This Row],[t]]))</f>
        <v>#NUM!</v>
      </c>
      <c r="E894">
        <f>EXP($D$5*Table2[[#This Row],[t]])*($E$5+($F$5*Table2[[#This Row],[t]]))</f>
        <v>0.25489272818602926</v>
      </c>
      <c r="G894" s="17">
        <f t="shared" si="43"/>
        <v>8.8299999999998562</v>
      </c>
      <c r="H894">
        <f t="shared" ca="1" si="41"/>
        <v>1.7471040156627812E-2</v>
      </c>
    </row>
    <row r="895" spans="1:8" x14ac:dyDescent="0.25">
      <c r="A895">
        <f t="shared" si="42"/>
        <v>8.839999999999856</v>
      </c>
      <c r="B895">
        <f>$D$2*COS(($E$2*Table2[[#This Row],[t]])-$L$2)</f>
        <v>1.3492654710233765</v>
      </c>
      <c r="C895">
        <f>($D$3*EXP($E$3*Table2[[#This Row],[t]]))*COS(($F$3*Table2[[#This Row],[t]])-$L$3)</f>
        <v>1.738362171583847E-2</v>
      </c>
      <c r="D895" t="e">
        <f>($F$4*EXP($D$4*Table2[[#This Row],[t]]))+($G$4*EXP($E$4*Table2[[#This Row],[t]]))</f>
        <v>#NUM!</v>
      </c>
      <c r="E895">
        <f>EXP($D$5*Table2[[#This Row],[t]])*($E$5+($F$5*Table2[[#This Row],[t]]))</f>
        <v>0.25392230120768555</v>
      </c>
      <c r="G895" s="17">
        <f t="shared" si="43"/>
        <v>8.839999999999856</v>
      </c>
      <c r="H895">
        <f t="shared" ca="1" si="41"/>
        <v>1.738362171583847E-2</v>
      </c>
    </row>
    <row r="896" spans="1:8" x14ac:dyDescent="0.25">
      <c r="A896">
        <f t="shared" si="42"/>
        <v>8.8499999999998558</v>
      </c>
      <c r="B896">
        <f>$D$2*COS(($E$2*Table2[[#This Row],[t]])-$L$2)</f>
        <v>1.3286714054953128</v>
      </c>
      <c r="C896">
        <f>($D$3*EXP($E$3*Table2[[#This Row],[t]]))*COS(($F$3*Table2[[#This Row],[t]])-$L$3)</f>
        <v>1.7286695426400059E-2</v>
      </c>
      <c r="D896" t="e">
        <f>($F$4*EXP($D$4*Table2[[#This Row],[t]]))+($G$4*EXP($E$4*Table2[[#This Row],[t]]))</f>
        <v>#NUM!</v>
      </c>
      <c r="E896">
        <f>EXP($D$5*Table2[[#This Row],[t]])*($E$5+($F$5*Table2[[#This Row],[t]]))</f>
        <v>0.25295521372949037</v>
      </c>
      <c r="G896" s="17">
        <f t="shared" si="43"/>
        <v>8.8499999999998558</v>
      </c>
      <c r="H896">
        <f t="shared" ca="1" si="41"/>
        <v>1.7286695426400059E-2</v>
      </c>
    </row>
    <row r="897" spans="1:8" x14ac:dyDescent="0.25">
      <c r="A897">
        <f t="shared" si="42"/>
        <v>8.8599999999998555</v>
      </c>
      <c r="B897">
        <f>$D$2*COS(($E$2*Table2[[#This Row],[t]])-$L$2)</f>
        <v>1.3072801769832938</v>
      </c>
      <c r="C897">
        <f>($D$3*EXP($E$3*Table2[[#This Row],[t]]))*COS(($F$3*Table2[[#This Row],[t]])-$L$3)</f>
        <v>1.7180413756055727E-2</v>
      </c>
      <c r="D897" t="e">
        <f>($F$4*EXP($D$4*Table2[[#This Row],[t]]))+($G$4*EXP($E$4*Table2[[#This Row],[t]]))</f>
        <v>#NUM!</v>
      </c>
      <c r="E897">
        <f>EXP($D$5*Table2[[#This Row],[t]])*($E$5+($F$5*Table2[[#This Row],[t]]))</f>
        <v>0.25199145657951488</v>
      </c>
      <c r="G897" s="17">
        <f t="shared" si="43"/>
        <v>8.8599999999998555</v>
      </c>
      <c r="H897">
        <f t="shared" ca="1" si="41"/>
        <v>1.7180413756055727E-2</v>
      </c>
    </row>
    <row r="898" spans="1:8" x14ac:dyDescent="0.25">
      <c r="A898">
        <f t="shared" si="42"/>
        <v>8.8699999999998553</v>
      </c>
      <c r="B898">
        <f>$D$2*COS(($E$2*Table2[[#This Row],[t]])-$L$2)</f>
        <v>1.2851046195827061</v>
      </c>
      <c r="C898">
        <f>($D$3*EXP($E$3*Table2[[#This Row],[t]]))*COS(($F$3*Table2[[#This Row],[t]])-$L$3)</f>
        <v>1.7064933240445695E-2</v>
      </c>
      <c r="D898" t="e">
        <f>($F$4*EXP($D$4*Table2[[#This Row],[t]]))+($G$4*EXP($E$4*Table2[[#This Row],[t]]))</f>
        <v>#NUM!</v>
      </c>
      <c r="E898">
        <f>EXP($D$5*Table2[[#This Row],[t]])*($E$5+($F$5*Table2[[#This Row],[t]]))</f>
        <v>0.2510310205942492</v>
      </c>
      <c r="G898" s="17">
        <f t="shared" si="43"/>
        <v>8.8699999999998553</v>
      </c>
      <c r="H898">
        <f t="shared" ca="1" si="41"/>
        <v>1.7064933240445695E-2</v>
      </c>
    </row>
    <row r="899" spans="1:8" x14ac:dyDescent="0.25">
      <c r="A899">
        <f t="shared" si="42"/>
        <v>8.8799999999998551</v>
      </c>
      <c r="B899">
        <f>$D$2*COS(($E$2*Table2[[#This Row],[t]])-$L$2)</f>
        <v>1.2621580379627362</v>
      </c>
      <c r="C899">
        <f>($D$3*EXP($E$3*Table2[[#This Row],[t]]))*COS(($F$3*Table2[[#This Row],[t]])-$L$3)</f>
        <v>1.6940414349182344E-2</v>
      </c>
      <c r="D899" t="e">
        <f>($F$4*EXP($D$4*Table2[[#This Row],[t]]))+($G$4*EXP($E$4*Table2[[#This Row],[t]]))</f>
        <v>#NUM!</v>
      </c>
      <c r="E899">
        <f>EXP($D$5*Table2[[#This Row],[t]])*($E$5+($F$5*Table2[[#This Row],[t]]))</f>
        <v>0.25007389661874702</v>
      </c>
      <c r="G899" s="17">
        <f t="shared" si="43"/>
        <v>8.8799999999998551</v>
      </c>
      <c r="H899">
        <f t="shared" ca="1" si="41"/>
        <v>1.6940414349182344E-2</v>
      </c>
    </row>
    <row r="900" spans="1:8" x14ac:dyDescent="0.25">
      <c r="A900">
        <f t="shared" si="42"/>
        <v>8.8899999999998549</v>
      </c>
      <c r="B900">
        <f>$D$2*COS(($E$2*Table2[[#This Row],[t]])-$L$2)</f>
        <v>1.2384541993839759</v>
      </c>
      <c r="C900">
        <f>($D$3*EXP($E$3*Table2[[#This Row],[t]]))*COS(($F$3*Table2[[#This Row],[t]])-$L$3)</f>
        <v>1.6807021350909342E-2</v>
      </c>
      <c r="D900" t="e">
        <f>($F$4*EXP($D$4*Table2[[#This Row],[t]]))+($G$4*EXP($E$4*Table2[[#This Row],[t]]))</f>
        <v>#NUM!</v>
      </c>
      <c r="E900">
        <f>EXP($D$5*Table2[[#This Row],[t]])*($E$5+($F$5*Table2[[#This Row],[t]]))</f>
        <v>0.24912007550676765</v>
      </c>
      <c r="G900" s="17">
        <f t="shared" si="43"/>
        <v>8.8899999999998549</v>
      </c>
      <c r="H900">
        <f t="shared" ca="1" si="41"/>
        <v>1.6807021350909342E-2</v>
      </c>
    </row>
    <row r="901" spans="1:8" x14ac:dyDescent="0.25">
      <c r="A901">
        <f t="shared" si="42"/>
        <v>8.8999999999998547</v>
      </c>
      <c r="B901">
        <f>$D$2*COS(($E$2*Table2[[#This Row],[t]])-$L$2)</f>
        <v>1.2140073254384647</v>
      </c>
      <c r="C901">
        <f>($D$3*EXP($E$3*Table2[[#This Row],[t]]))*COS(($F$3*Table2[[#This Row],[t]])-$L$3)</f>
        <v>1.6664922177435593E-2</v>
      </c>
      <c r="D901" t="e">
        <f>($F$4*EXP($D$4*Table2[[#This Row],[t]]))+($G$4*EXP($E$4*Table2[[#This Row],[t]]))</f>
        <v>#NUM!</v>
      </c>
      <c r="E901">
        <f>EXP($D$5*Table2[[#This Row],[t]])*($E$5+($F$5*Table2[[#This Row],[t]]))</f>
        <v>0.24816954812091702</v>
      </c>
      <c r="G901" s="17">
        <f t="shared" si="43"/>
        <v>8.8999999999998547</v>
      </c>
      <c r="H901">
        <f t="shared" ca="1" si="41"/>
        <v>1.6664922177435593E-2</v>
      </c>
    </row>
    <row r="902" spans="1:8" x14ac:dyDescent="0.25">
      <c r="A902">
        <f t="shared" si="42"/>
        <v>8.9099999999998545</v>
      </c>
      <c r="B902">
        <f>$D$2*COS(($E$2*Table2[[#This Row],[t]])-$L$2)</f>
        <v>1.1888320835171817</v>
      </c>
      <c r="C902">
        <f>($D$3*EXP($E$3*Table2[[#This Row],[t]]))*COS(($F$3*Table2[[#This Row],[t]])-$L$3)</f>
        <v>1.6514288287034117E-2</v>
      </c>
      <c r="D902" t="e">
        <f>($F$4*EXP($D$4*Table2[[#This Row],[t]]))+($G$4*EXP($E$4*Table2[[#This Row],[t]]))</f>
        <v>#NUM!</v>
      </c>
      <c r="E902">
        <f>EXP($D$5*Table2[[#This Row],[t]])*($E$5+($F$5*Table2[[#This Row],[t]]))</f>
        <v>0.24722230533278713</v>
      </c>
      <c r="G902" s="17">
        <f t="shared" si="43"/>
        <v>8.9099999999998545</v>
      </c>
      <c r="H902">
        <f t="shared" ca="1" si="41"/>
        <v>1.6514288287034117E-2</v>
      </c>
    </row>
    <row r="903" spans="1:8" x14ac:dyDescent="0.25">
      <c r="A903">
        <f t="shared" si="42"/>
        <v>8.9199999999998543</v>
      </c>
      <c r="B903">
        <f>$D$2*COS(($E$2*Table2[[#This Row],[t]])-$L$2)</f>
        <v>1.1629435780100414</v>
      </c>
      <c r="C903">
        <f>($D$3*EXP($E$3*Table2[[#This Row],[t]]))*COS(($F$3*Table2[[#This Row],[t]])-$L$3)</f>
        <v>1.6355294526995995E-2</v>
      </c>
      <c r="D903" t="e">
        <f>($F$4*EXP($D$4*Table2[[#This Row],[t]]))+($G$4*EXP($E$4*Table2[[#This Row],[t]]))</f>
        <v>#NUM!</v>
      </c>
      <c r="E903">
        <f>EXP($D$5*Table2[[#This Row],[t]])*($E$5+($F$5*Table2[[#This Row],[t]]))</f>
        <v>0.24627833802309354</v>
      </c>
      <c r="G903" s="17">
        <f t="shared" si="43"/>
        <v>8.9199999999998543</v>
      </c>
      <c r="H903">
        <f t="shared" ca="1" si="41"/>
        <v>1.6355294526995995E-2</v>
      </c>
    </row>
    <row r="904" spans="1:8" x14ac:dyDescent="0.25">
      <c r="A904">
        <f t="shared" si="42"/>
        <v>8.9299999999998541</v>
      </c>
      <c r="B904">
        <f>$D$2*COS(($E$2*Table2[[#This Row],[t]])-$L$2)</f>
        <v>1.1363573412437011</v>
      </c>
      <c r="C904">
        <f>($D$3*EXP($E$3*Table2[[#This Row],[t]]))*COS(($F$3*Table2[[#This Row],[t]])-$L$3)</f>
        <v>1.6188118995528713E-2</v>
      </c>
      <c r="D904" t="e">
        <f>($F$4*EXP($D$4*Table2[[#This Row],[t]]))+($G$4*EXP($E$4*Table2[[#This Row],[t]]))</f>
        <v>#NUM!</v>
      </c>
      <c r="E904">
        <f>EXP($D$5*Table2[[#This Row],[t]])*($E$5+($F$5*Table2[[#This Row],[t]]))</f>
        <v>0.24533763708181153</v>
      </c>
      <c r="G904" s="17">
        <f t="shared" si="43"/>
        <v>8.9299999999998541</v>
      </c>
      <c r="H904">
        <f t="shared" ca="1" si="41"/>
        <v>1.6188118995528713E-2</v>
      </c>
    </row>
    <row r="905" spans="1:8" x14ac:dyDescent="0.25">
      <c r="A905">
        <f t="shared" si="42"/>
        <v>8.9399999999998538</v>
      </c>
      <c r="B905">
        <f>$D$2*COS(($E$2*Table2[[#This Row],[t]])-$L$2)</f>
        <v>1.1090893241626529</v>
      </c>
      <c r="C905">
        <f>($D$3*EXP($E$3*Table2[[#This Row],[t]]))*COS(($F$3*Table2[[#This Row],[t]])-$L$3)</f>
        <v>1.6012942903087943E-2</v>
      </c>
      <c r="D905" t="e">
        <f>($F$4*EXP($D$4*Table2[[#This Row],[t]]))+($G$4*EXP($E$4*Table2[[#This Row],[t]]))</f>
        <v>#NUM!</v>
      </c>
      <c r="E905">
        <f>EXP($D$5*Table2[[#This Row],[t]])*($E$5+($F$5*Table2[[#This Row],[t]]))</f>
        <v>0.24440019340831057</v>
      </c>
      <c r="G905" s="17">
        <f t="shared" si="43"/>
        <v>8.9399999999998538</v>
      </c>
      <c r="H905">
        <f t="shared" ca="1" si="41"/>
        <v>1.6012942903087943E-2</v>
      </c>
    </row>
    <row r="906" spans="1:8" x14ac:dyDescent="0.25">
      <c r="A906">
        <f t="shared" si="42"/>
        <v>8.9499999999998536</v>
      </c>
      <c r="B906">
        <f>$D$2*COS(($E$2*Table2[[#This Row],[t]])-$L$2)</f>
        <v>1.0811558867591213</v>
      </c>
      <c r="C906">
        <f>($D$3*EXP($E$3*Table2[[#This Row],[t]]))*COS(($F$3*Table2[[#This Row],[t]])-$L$3)</f>
        <v>1.5829950433231058E-2</v>
      </c>
      <c r="D906" t="e">
        <f>($F$4*EXP($D$4*Table2[[#This Row],[t]]))+($G$4*EXP($E$4*Table2[[#This Row],[t]]))</f>
        <v>#NUM!</v>
      </c>
      <c r="E906">
        <f>EXP($D$5*Table2[[#This Row],[t]])*($E$5+($F$5*Table2[[#This Row],[t]]))</f>
        <v>0.24346599791148699</v>
      </c>
      <c r="G906" s="17">
        <f t="shared" si="43"/>
        <v>8.9499999999998536</v>
      </c>
      <c r="H906">
        <f t="shared" ca="1" si="41"/>
        <v>1.5829950433231058E-2</v>
      </c>
    </row>
    <row r="907" spans="1:8" x14ac:dyDescent="0.25">
      <c r="A907">
        <f t="shared" si="42"/>
        <v>8.9599999999998534</v>
      </c>
      <c r="B907">
        <f>$D$2*COS(($E$2*Table2[[#This Row],[t]])-$L$2)</f>
        <v>1.0525737882575663</v>
      </c>
      <c r="C907">
        <f>($D$3*EXP($E$3*Table2[[#This Row],[t]]))*COS(($F$3*Table2[[#This Row],[t]])-$L$3)</f>
        <v>1.5639328603080392E-2</v>
      </c>
      <c r="D907" t="e">
        <f>($F$4*EXP($D$4*Table2[[#This Row],[t]]))+($G$4*EXP($E$4*Table2[[#This Row],[t]]))</f>
        <v>#NUM!</v>
      </c>
      <c r="E907">
        <f>EXP($D$5*Table2[[#This Row],[t]])*($E$5+($F$5*Table2[[#This Row],[t]]))</f>
        <v>0.2425350415098958</v>
      </c>
      <c r="G907" s="17">
        <f t="shared" si="43"/>
        <v>8.9599999999998534</v>
      </c>
      <c r="H907">
        <f t="shared" ref="H907:H970" ca="1" si="44">INDIRECT("Table2[@["&amp;Motion&amp;"]]")</f>
        <v>1.5639328603080392E-2</v>
      </c>
    </row>
    <row r="908" spans="1:8" x14ac:dyDescent="0.25">
      <c r="A908">
        <f t="shared" si="42"/>
        <v>8.9699999999998532</v>
      </c>
      <c r="B908">
        <f>$D$2*COS(($E$2*Table2[[#This Row],[t]])-$L$2)</f>
        <v>1.0233601770596348</v>
      </c>
      <c r="C908">
        <f>($D$3*EXP($E$3*Table2[[#This Row],[t]]))*COS(($F$3*Table2[[#This Row],[t]])-$L$3)</f>
        <v>1.5441267123483272E-2</v>
      </c>
      <c r="D908" t="e">
        <f>($F$4*EXP($D$4*Table2[[#This Row],[t]]))+($G$4*EXP($E$4*Table2[[#This Row],[t]]))</f>
        <v>#NUM!</v>
      </c>
      <c r="E908">
        <f>EXP($D$5*Table2[[#This Row],[t]])*($E$5+($F$5*Table2[[#This Row],[t]]))</f>
        <v>0.24160731513188013</v>
      </c>
      <c r="G908" s="17">
        <f t="shared" si="43"/>
        <v>8.9699999999998532</v>
      </c>
      <c r="H908">
        <f t="shared" ca="1" si="44"/>
        <v>1.5441267123483272E-2</v>
      </c>
    </row>
    <row r="909" spans="1:8" x14ac:dyDescent="0.25">
      <c r="A909">
        <f t="shared" si="42"/>
        <v>8.979999999999853</v>
      </c>
      <c r="B909">
        <f>$D$2*COS(($E$2*Table2[[#This Row],[t]])-$L$2)</f>
        <v>0.99353258045565884</v>
      </c>
      <c r="C909">
        <f>($D$3*EXP($E$3*Table2[[#This Row],[t]]))*COS(($F$3*Table2[[#This Row],[t]])-$L$3)</f>
        <v>1.5235958258955452E-2</v>
      </c>
      <c r="D909" t="e">
        <f>($F$4*EXP($D$4*Table2[[#This Row],[t]]))+($G$4*EXP($E$4*Table2[[#This Row],[t]]))</f>
        <v>#NUM!</v>
      </c>
      <c r="E909">
        <f>EXP($D$5*Table2[[#This Row],[t]])*($E$5+($F$5*Table2[[#This Row],[t]]))</f>
        <v>0.2406828097156995</v>
      </c>
      <c r="G909" s="17">
        <f t="shared" si="43"/>
        <v>8.979999999999853</v>
      </c>
      <c r="H909">
        <f t="shared" ca="1" si="44"/>
        <v>1.5235958258955452E-2</v>
      </c>
    </row>
    <row r="910" spans="1:8" x14ac:dyDescent="0.25">
      <c r="A910">
        <f t="shared" si="42"/>
        <v>8.9899999999998528</v>
      </c>
      <c r="B910">
        <f>$D$2*COS(($E$2*Table2[[#This Row],[t]])-$L$2)</f>
        <v>0.96310889410879508</v>
      </c>
      <c r="C910">
        <f>($D$3*EXP($E$3*Table2[[#This Row],[t]]))*COS(($F$3*Table2[[#This Row],[t]])-$L$3)</f>
        <v>1.5023596687493515E-2</v>
      </c>
      <c r="D910" t="e">
        <f>($F$4*EXP($D$4*Table2[[#This Row],[t]]))+($G$4*EXP($E$4*Table2[[#This Row],[t]]))</f>
        <v>#NUM!</v>
      </c>
      <c r="E910">
        <f>EXP($D$5*Table2[[#This Row],[t]])*($E$5+($F$5*Table2[[#This Row],[t]]))</f>
        <v>0.23976151620965672</v>
      </c>
      <c r="G910" s="17">
        <f t="shared" si="43"/>
        <v>8.9899999999998528</v>
      </c>
      <c r="H910">
        <f t="shared" ca="1" si="44"/>
        <v>1.5023596687493515E-2</v>
      </c>
    </row>
    <row r="911" spans="1:8" x14ac:dyDescent="0.25">
      <c r="A911">
        <f t="shared" si="42"/>
        <v>8.9999999999998526</v>
      </c>
      <c r="B911">
        <f>$D$2*COS(($E$2*Table2[[#This Row],[t]])-$L$2)</f>
        <v>0.93210737131815069</v>
      </c>
      <c r="C911">
        <f>($D$3*EXP($E$3*Table2[[#This Row],[t]]))*COS(($F$3*Table2[[#This Row],[t]])-$L$3)</f>
        <v>1.4804379360341489E-2</v>
      </c>
      <c r="D911" t="e">
        <f>($F$4*EXP($D$4*Table2[[#This Row],[t]]))+($G$4*EXP($E$4*Table2[[#This Row],[t]]))</f>
        <v>#NUM!</v>
      </c>
      <c r="E911">
        <f>EXP($D$5*Table2[[#This Row],[t]])*($E$5+($F$5*Table2[[#This Row],[t]]))</f>
        <v>0.23884342557222307</v>
      </c>
      <c r="G911" s="17">
        <f t="shared" si="43"/>
        <v>8.9999999999998526</v>
      </c>
      <c r="H911">
        <f t="shared" ca="1" si="44"/>
        <v>1.4804379360341489E-2</v>
      </c>
    </row>
    <row r="912" spans="1:8" x14ac:dyDescent="0.25">
      <c r="A912">
        <f t="shared" si="42"/>
        <v>9.0099999999998523</v>
      </c>
      <c r="B912">
        <f>$D$2*COS(($E$2*Table2[[#This Row],[t]])-$L$2)</f>
        <v>0.90054661206737729</v>
      </c>
      <c r="C912">
        <f>($D$3*EXP($E$3*Table2[[#This Row],[t]]))*COS(($F$3*Table2[[#This Row],[t]])-$L$3)</f>
        <v>1.4578505361795672E-2</v>
      </c>
      <c r="D912" t="e">
        <f>($F$4*EXP($D$4*Table2[[#This Row],[t]]))+($G$4*EXP($E$4*Table2[[#This Row],[t]]))</f>
        <v>#NUM!</v>
      </c>
      <c r="E912">
        <f>EXP($D$5*Table2[[#This Row],[t]])*($E$5+($F$5*Table2[[#This Row],[t]]))</f>
        <v>0.23792852877216211</v>
      </c>
      <c r="G912" s="17">
        <f t="shared" si="43"/>
        <v>9.0099999999998523</v>
      </c>
      <c r="H912">
        <f t="shared" ca="1" si="44"/>
        <v>1.4578505361795672E-2</v>
      </c>
    </row>
    <row r="913" spans="1:8" x14ac:dyDescent="0.25">
      <c r="A913">
        <f t="shared" si="42"/>
        <v>9.0199999999998521</v>
      </c>
      <c r="B913">
        <f>$D$2*COS(($E$2*Table2[[#This Row],[t]])-$L$2)</f>
        <v>0.86844555186522154</v>
      </c>
      <c r="C913">
        <f>($D$3*EXP($E$3*Table2[[#This Row],[t]]))*COS(($F$3*Table2[[#This Row],[t]])-$L$3)</f>
        <v>1.4346175769131024E-2</v>
      </c>
      <c r="D913" t="e">
        <f>($F$4*EXP($D$4*Table2[[#This Row],[t]]))+($G$4*EXP($E$4*Table2[[#This Row],[t]]))</f>
        <v>#NUM!</v>
      </c>
      <c r="E913">
        <f>EXP($D$5*Table2[[#This Row],[t]])*($E$5+($F$5*Table2[[#This Row],[t]]))</f>
        <v>0.23701681678865172</v>
      </c>
      <c r="G913" s="17">
        <f t="shared" si="43"/>
        <v>9.0199999999998521</v>
      </c>
      <c r="H913">
        <f t="shared" ca="1" si="44"/>
        <v>1.4346175769131024E-2</v>
      </c>
    </row>
    <row r="914" spans="1:8" x14ac:dyDescent="0.25">
      <c r="A914">
        <f t="shared" si="42"/>
        <v>9.0299999999998519</v>
      </c>
      <c r="B914">
        <f>$D$2*COS(($E$2*Table2[[#This Row],[t]])-$L$2)</f>
        <v>0.83582345038479677</v>
      </c>
      <c r="C914">
        <f>($D$3*EXP($E$3*Table2[[#This Row],[t]]))*COS(($F$3*Table2[[#This Row],[t]])-$L$3)</f>
        <v>1.4107593512731633E-2</v>
      </c>
      <c r="D914" t="e">
        <f>($F$4*EXP($D$4*Table2[[#This Row],[t]]))+($G$4*EXP($E$4*Table2[[#This Row],[t]]))</f>
        <v>#NUM!</v>
      </c>
      <c r="E914">
        <f>EXP($D$5*Table2[[#This Row],[t]])*($E$5+($F$5*Table2[[#This Row],[t]]))</f>
        <v>0.23610828061140493</v>
      </c>
      <c r="G914" s="17">
        <f t="shared" si="43"/>
        <v>9.0299999999998519</v>
      </c>
      <c r="H914">
        <f t="shared" ca="1" si="44"/>
        <v>1.4107593512731633E-2</v>
      </c>
    </row>
    <row r="915" spans="1:8" x14ac:dyDescent="0.25">
      <c r="A915">
        <f t="shared" si="42"/>
        <v>9.0399999999998517</v>
      </c>
      <c r="B915">
        <f>$D$2*COS(($E$2*Table2[[#This Row],[t]])-$L$2)</f>
        <v>0.80269987990833847</v>
      </c>
      <c r="C915">
        <f>($D$3*EXP($E$3*Table2[[#This Row],[t]]))*COS(($F$3*Table2[[#This Row],[t]])-$L$3)</f>
        <v>1.3862963236506444E-2</v>
      </c>
      <c r="D915" t="e">
        <f>($F$4*EXP($D$4*Table2[[#This Row],[t]]))+($G$4*EXP($E$4*Table2[[#This Row],[t]]))</f>
        <v>#NUM!</v>
      </c>
      <c r="E915">
        <f>EXP($D$5*Table2[[#This Row],[t]])*($E$5+($F$5*Table2[[#This Row],[t]]))</f>
        <v>0.23520291124078943</v>
      </c>
      <c r="G915" s="17">
        <f t="shared" si="43"/>
        <v>9.0399999999998517</v>
      </c>
      <c r="H915">
        <f t="shared" ca="1" si="44"/>
        <v>1.3862963236506444E-2</v>
      </c>
    </row>
    <row r="916" spans="1:8" x14ac:dyDescent="0.25">
      <c r="A916">
        <f t="shared" si="42"/>
        <v>9.0499999999998515</v>
      </c>
      <c r="B916">
        <f>$D$2*COS(($E$2*Table2[[#This Row],[t]])-$L$2)</f>
        <v>0.76909471358444992</v>
      </c>
      <c r="C916">
        <f>($D$3*EXP($E$3*Table2[[#This Row],[t]]))*COS(($F$3*Table2[[#This Row],[t]])-$L$3)</f>
        <v>1.3612491158671138E-2</v>
      </c>
      <c r="D916" t="e">
        <f>($F$4*EXP($D$4*Table2[[#This Row],[t]]))+($G$4*EXP($E$4*Table2[[#This Row],[t]]))</f>
        <v>#NUM!</v>
      </c>
      <c r="E916">
        <f>EXP($D$5*Table2[[#This Row],[t]])*($E$5+($F$5*Table2[[#This Row],[t]]))</f>
        <v>0.23430069968794526</v>
      </c>
      <c r="G916" s="17">
        <f t="shared" si="43"/>
        <v>9.0499999999998515</v>
      </c>
      <c r="H916">
        <f t="shared" ca="1" si="44"/>
        <v>1.3612491158671138E-2</v>
      </c>
    </row>
    <row r="917" spans="1:8" x14ac:dyDescent="0.25">
      <c r="A917">
        <f t="shared" si="42"/>
        <v>9.0599999999998513</v>
      </c>
      <c r="B917">
        <f>$D$2*COS(($E$2*Table2[[#This Row],[t]])-$L$2)</f>
        <v>0.73502811350479558</v>
      </c>
      <c r="C917">
        <f>($D$3*EXP($E$3*Table2[[#This Row],[t]]))*COS(($F$3*Table2[[#This Row],[t]])-$L$3)</f>
        <v>1.33563849329753E-2</v>
      </c>
      <c r="D917" t="e">
        <f>($F$4*EXP($D$4*Table2[[#This Row],[t]]))+($G$4*EXP($E$4*Table2[[#This Row],[t]]))</f>
        <v>#NUM!</v>
      </c>
      <c r="E917">
        <f>EXP($D$5*Table2[[#This Row],[t]])*($E$5+($F$5*Table2[[#This Row],[t]]))</f>
        <v>0.23340163697490116</v>
      </c>
      <c r="G917" s="17">
        <f t="shared" si="43"/>
        <v>9.0599999999998513</v>
      </c>
      <c r="H917">
        <f t="shared" ca="1" si="44"/>
        <v>1.33563849329753E-2</v>
      </c>
    </row>
    <row r="918" spans="1:8" x14ac:dyDescent="0.25">
      <c r="A918">
        <f t="shared" si="42"/>
        <v>9.0699999999998511</v>
      </c>
      <c r="B918">
        <f>$D$2*COS(($E$2*Table2[[#This Row],[t]])-$L$2)</f>
        <v>0.70052051860743592</v>
      </c>
      <c r="C918">
        <f>($D$3*EXP($E$3*Table2[[#This Row],[t]]))*COS(($F$3*Table2[[#This Row],[t]])-$L$3)</f>
        <v>1.3094853510453558E-2</v>
      </c>
      <c r="D918" t="e">
        <f>($F$4*EXP($D$4*Table2[[#This Row],[t]]))+($G$4*EXP($E$4*Table2[[#This Row],[t]]))</f>
        <v>#NUM!</v>
      </c>
      <c r="E918">
        <f>EXP($D$5*Table2[[#This Row],[t]])*($E$5+($F$5*Table2[[#This Row],[t]]))</f>
        <v>0.23250571413468968</v>
      </c>
      <c r="G918" s="17">
        <f t="shared" si="43"/>
        <v>9.0699999999998511</v>
      </c>
      <c r="H918">
        <f t="shared" ca="1" si="44"/>
        <v>1.3094853510453558E-2</v>
      </c>
    </row>
    <row r="919" spans="1:8" x14ac:dyDescent="0.25">
      <c r="A919">
        <f t="shared" si="42"/>
        <v>9.0799999999998509</v>
      </c>
      <c r="B919">
        <f>$D$2*COS(($E$2*Table2[[#This Row],[t]])-$L$2)</f>
        <v>0.66559263241410693</v>
      </c>
      <c r="C919">
        <f>($D$3*EXP($E$3*Table2[[#This Row],[t]]))*COS(($F$3*Table2[[#This Row],[t]])-$L$3)</f>
        <v>1.2828107001777602E-2</v>
      </c>
      <c r="D919" t="e">
        <f>($F$4*EXP($D$4*Table2[[#This Row],[t]]))+($G$4*EXP($E$4*Table2[[#This Row],[t]]))</f>
        <v>#NUM!</v>
      </c>
      <c r="E919">
        <f>EXP($D$5*Table2[[#This Row],[t]])*($E$5+($F$5*Table2[[#This Row],[t]]))</f>
        <v>0.23161292221146076</v>
      </c>
      <c r="G919" s="17">
        <f t="shared" si="43"/>
        <v>9.0799999999998509</v>
      </c>
      <c r="H919">
        <f t="shared" ca="1" si="44"/>
        <v>1.2828107001777602E-2</v>
      </c>
    </row>
    <row r="920" spans="1:8" x14ac:dyDescent="0.25">
      <c r="A920">
        <f t="shared" si="42"/>
        <v>9.0899999999998506</v>
      </c>
      <c r="B920">
        <f>$D$2*COS(($E$2*Table2[[#This Row],[t]])-$L$2)</f>
        <v>0.63026541060871433</v>
      </c>
      <c r="C920">
        <f>($D$3*EXP($E$3*Table2[[#This Row],[t]]))*COS(($F$3*Table2[[#This Row],[t]])-$L$3)</f>
        <v>1.2556356540285833E-2</v>
      </c>
      <c r="D920" t="e">
        <f>($F$4*EXP($D$4*Table2[[#This Row],[t]]))+($G$4*EXP($E$4*Table2[[#This Row],[t]]))</f>
        <v>#NUM!</v>
      </c>
      <c r="E920">
        <f>EXP($D$5*Table2[[#This Row],[t]])*($E$5+($F$5*Table2[[#This Row],[t]]))</f>
        <v>0.23072325226059381</v>
      </c>
      <c r="G920" s="17">
        <f t="shared" si="43"/>
        <v>9.0899999999998506</v>
      </c>
      <c r="H920">
        <f t="shared" ca="1" si="44"/>
        <v>1.2556356540285833E-2</v>
      </c>
    </row>
    <row r="921" spans="1:8" x14ac:dyDescent="0.25">
      <c r="A921">
        <f t="shared" si="42"/>
        <v>9.0999999999998504</v>
      </c>
      <c r="B921">
        <f>$D$2*COS(($E$2*Table2[[#This Row],[t]])-$L$2)</f>
        <v>0.59456004846453547</v>
      </c>
      <c r="C921">
        <f>($D$3*EXP($E$3*Table2[[#This Row],[t]]))*COS(($F$3*Table2[[#This Row],[t]])-$L$3)</f>
        <v>1.2279814145765166E-2</v>
      </c>
      <c r="D921" t="e">
        <f>($F$4*EXP($D$4*Table2[[#This Row],[t]]))+($G$4*EXP($E$4*Table2[[#This Row],[t]]))</f>
        <v>#NUM!</v>
      </c>
      <c r="E921">
        <f>EXP($D$5*Table2[[#This Row],[t]])*($E$5+($F$5*Table2[[#This Row],[t]]))</f>
        <v>0.22983669534880846</v>
      </c>
      <c r="G921" s="17">
        <f t="shared" si="43"/>
        <v>9.0999999999998504</v>
      </c>
      <c r="H921">
        <f t="shared" ca="1" si="44"/>
        <v>1.2279814145765166E-2</v>
      </c>
    </row>
    <row r="922" spans="1:8" x14ac:dyDescent="0.25">
      <c r="A922">
        <f t="shared" si="42"/>
        <v>9.1099999999998502</v>
      </c>
      <c r="B922">
        <f>$D$2*COS(($E$2*Table2[[#This Row],[t]])-$L$2)</f>
        <v>0.55849796812772268</v>
      </c>
      <c r="C922">
        <f>($D$3*EXP($E$3*Table2[[#This Row],[t]]))*COS(($F$3*Table2[[#This Row],[t]])-$L$3)</f>
        <v>1.1998692589059265E-2</v>
      </c>
      <c r="D922" t="e">
        <f>($F$4*EXP($D$4*Table2[[#This Row],[t]]))+($G$4*EXP($E$4*Table2[[#This Row],[t]]))</f>
        <v>#NUM!</v>
      </c>
      <c r="E922">
        <f>EXP($D$5*Table2[[#This Row],[t]])*($E$5+($F$5*Table2[[#This Row],[t]]))</f>
        <v>0.22895324255427399</v>
      </c>
      <c r="G922" s="17">
        <f t="shared" si="43"/>
        <v>9.1099999999998502</v>
      </c>
      <c r="H922">
        <f t="shared" ca="1" si="44"/>
        <v>1.1998692589059265E-2</v>
      </c>
    </row>
    <row r="923" spans="1:8" x14ac:dyDescent="0.25">
      <c r="A923">
        <f t="shared" si="42"/>
        <v>9.11999999999985</v>
      </c>
      <c r="B923">
        <f>$D$2*COS(($E$2*Table2[[#This Row],[t]])-$L$2)</f>
        <v>0.52210080576463724</v>
      </c>
      <c r="C923">
        <f>($D$3*EXP($E$3*Table2[[#This Row],[t]]))*COS(($F$3*Table2[[#This Row],[t]])-$L$3)</f>
        <v>1.1713205257575254E-2</v>
      </c>
      <c r="D923" t="e">
        <f>($F$4*EXP($D$4*Table2[[#This Row],[t]]))+($G$4*EXP($E$4*Table2[[#This Row],[t]]))</f>
        <v>#NUM!</v>
      </c>
      <c r="E923">
        <f>EXP($D$5*Table2[[#This Row],[t]])*($E$5+($F$5*Table2[[#This Row],[t]]))</f>
        <v>0.2280728849667174</v>
      </c>
      <c r="G923" s="17">
        <f t="shared" si="43"/>
        <v>9.11999999999985</v>
      </c>
      <c r="H923">
        <f t="shared" ca="1" si="44"/>
        <v>1.1713205257575254E-2</v>
      </c>
    </row>
    <row r="924" spans="1:8" x14ac:dyDescent="0.25">
      <c r="A924">
        <f t="shared" si="42"/>
        <v>9.1299999999998498</v>
      </c>
      <c r="B924">
        <f>$D$2*COS(($E$2*Table2[[#This Row],[t]])-$L$2)</f>
        <v>0.48539039858080907</v>
      </c>
      <c r="C924">
        <f>($D$3*EXP($E$3*Table2[[#This Row],[t]]))*COS(($F$3*Table2[[#This Row],[t]])-$L$3)</f>
        <v>1.1423566021760883E-2</v>
      </c>
      <c r="D924" t="e">
        <f>($F$4*EXP($D$4*Table2[[#This Row],[t]]))+($G$4*EXP($E$4*Table2[[#This Row],[t]]))</f>
        <v>#NUM!</v>
      </c>
      <c r="E924">
        <f>EXP($D$5*Table2[[#This Row],[t]])*($E$5+($F$5*Table2[[#This Row],[t]]))</f>
        <v>0.22719561368752997</v>
      </c>
      <c r="G924" s="17">
        <f t="shared" si="43"/>
        <v>9.1299999999998498</v>
      </c>
      <c r="H924">
        <f t="shared" ca="1" si="44"/>
        <v>1.1423566021760883E-2</v>
      </c>
    </row>
    <row r="925" spans="1:8" x14ac:dyDescent="0.25">
      <c r="A925">
        <f t="shared" si="42"/>
        <v>9.1399999999998496</v>
      </c>
      <c r="B925">
        <f>$D$2*COS(($E$2*Table2[[#This Row],[t]])-$L$2)</f>
        <v>0.44838877171924801</v>
      </c>
      <c r="C925">
        <f>($D$3*EXP($E$3*Table2[[#This Row],[t]]))*COS(($F$3*Table2[[#This Row],[t]])-$L$3)</f>
        <v>1.1129989102621711E-2</v>
      </c>
      <c r="D925" t="e">
        <f>($F$4*EXP($D$4*Table2[[#This Row],[t]]))+($G$4*EXP($E$4*Table2[[#This Row],[t]]))</f>
        <v>#NUM!</v>
      </c>
      <c r="E925">
        <f>EXP($D$5*Table2[[#This Row],[t]])*($E$5+($F$5*Table2[[#This Row],[t]]))</f>
        <v>0.22632141982987247</v>
      </c>
      <c r="G925" s="17">
        <f t="shared" si="43"/>
        <v>9.1399999999998496</v>
      </c>
      <c r="H925">
        <f t="shared" ca="1" si="44"/>
        <v>1.1129989102621711E-2</v>
      </c>
    </row>
    <row r="926" spans="1:8" x14ac:dyDescent="0.25">
      <c r="A926">
        <f t="shared" si="42"/>
        <v>9.1499999999998494</v>
      </c>
      <c r="B926">
        <f>$D$2*COS(($E$2*Table2[[#This Row],[t]])-$L$2)</f>
        <v>0.41111812504604933</v>
      </c>
      <c r="C926">
        <f>($D$3*EXP($E$3*Table2[[#This Row],[t]]))*COS(($F$3*Table2[[#This Row],[t]])-$L$3)</f>
        <v>1.0832688940347487E-2</v>
      </c>
      <c r="D926" t="e">
        <f>($F$4*EXP($D$4*Table2[[#This Row],[t]]))+($G$4*EXP($E$4*Table2[[#This Row],[t]]))</f>
        <v>#NUM!</v>
      </c>
      <c r="E926">
        <f>EXP($D$5*Table2[[#This Row],[t]])*($E$5+($F$5*Table2[[#This Row],[t]]))</f>
        <v>0.22545029451877935</v>
      </c>
      <c r="G926" s="17">
        <f t="shared" si="43"/>
        <v>9.1499999999998494</v>
      </c>
      <c r="H926">
        <f t="shared" ca="1" si="44"/>
        <v>1.0832688940347487E-2</v>
      </c>
    </row>
    <row r="927" spans="1:8" x14ac:dyDescent="0.25">
      <c r="A927">
        <f t="shared" si="42"/>
        <v>9.1599999999998492</v>
      </c>
      <c r="B927">
        <f>$D$2*COS(($E$2*Table2[[#This Row],[t]])-$L$2)</f>
        <v>0.3736008198311257</v>
      </c>
      <c r="C927">
        <f>($D$3*EXP($E$3*Table2[[#This Row],[t]]))*COS(($F$3*Table2[[#This Row],[t]])-$L$3)</f>
        <v>1.0531880064114449E-2</v>
      </c>
      <c r="D927" t="e">
        <f>($F$4*EXP($D$4*Table2[[#This Row],[t]]))+($G$4*EXP($E$4*Table2[[#This Row],[t]]))</f>
        <v>#NUM!</v>
      </c>
      <c r="E927">
        <f>EXP($D$5*Table2[[#This Row],[t]])*($E$5+($F$5*Table2[[#This Row],[t]]))</f>
        <v>0.22458222889126114</v>
      </c>
      <c r="G927" s="17">
        <f t="shared" si="43"/>
        <v>9.1599999999998492</v>
      </c>
      <c r="H927">
        <f t="shared" ca="1" si="44"/>
        <v>1.0531880064114449E-2</v>
      </c>
    </row>
    <row r="928" spans="1:8" x14ac:dyDescent="0.25">
      <c r="A928">
        <f t="shared" si="42"/>
        <v>9.1699999999998489</v>
      </c>
      <c r="B928">
        <f>$D$2*COS(($E$2*Table2[[#This Row],[t]])-$L$2)</f>
        <v>0.33585936533209837</v>
      </c>
      <c r="C928">
        <f>($D$3*EXP($E$3*Table2[[#This Row],[t]]))*COS(($F$3*Table2[[#This Row],[t]])-$L$3)</f>
        <v>1.0227776963130413E-2</v>
      </c>
      <c r="D928" t="e">
        <f>($F$4*EXP($D$4*Table2[[#This Row],[t]]))+($G$4*EXP($E$4*Table2[[#This Row],[t]]))</f>
        <v>#NUM!</v>
      </c>
      <c r="E928">
        <f>EXP($D$5*Table2[[#This Row],[t]])*($E$5+($F$5*Table2[[#This Row],[t]]))</f>
        <v>0.22371721409640596</v>
      </c>
      <c r="G928" s="17">
        <f t="shared" si="43"/>
        <v>9.1699999999998489</v>
      </c>
      <c r="H928">
        <f t="shared" ca="1" si="44"/>
        <v>1.0227776963130413E-2</v>
      </c>
    </row>
    <row r="929" spans="1:8" x14ac:dyDescent="0.25">
      <c r="A929">
        <f t="shared" si="42"/>
        <v>9.1799999999998487</v>
      </c>
      <c r="B929">
        <f>$D$2*COS(($E$2*Table2[[#This Row],[t]])-$L$2)</f>
        <v>0.29791640528945118</v>
      </c>
      <c r="C929">
        <f>($D$3*EXP($E$3*Table2[[#This Row],[t]]))*COS(($F$3*Table2[[#This Row],[t]])-$L$3)</f>
        <v>9.9205939589865778E-3</v>
      </c>
      <c r="D929" t="e">
        <f>($F$4*EXP($D$4*Table2[[#This Row],[t]]))+($G$4*EXP($E$4*Table2[[#This Row],[t]]))</f>
        <v>#NUM!</v>
      </c>
      <c r="E929">
        <f>EXP($D$5*Table2[[#This Row],[t]])*($E$5+($F$5*Table2[[#This Row],[t]]))</f>
        <v>0.22285524129547929</v>
      </c>
      <c r="G929" s="17">
        <f t="shared" si="43"/>
        <v>9.1799999999998487</v>
      </c>
      <c r="H929">
        <f t="shared" ca="1" si="44"/>
        <v>9.9205939589865778E-3</v>
      </c>
    </row>
    <row r="930" spans="1:8" x14ac:dyDescent="0.25">
      <c r="A930">
        <f t="shared" si="42"/>
        <v>9.1899999999998485</v>
      </c>
      <c r="B930">
        <f>$D$2*COS(($E$2*Table2[[#This Row],[t]])-$L$2)</f>
        <v>0.25979470434094376</v>
      </c>
      <c r="C930">
        <f>($D$3*EXP($E$3*Table2[[#This Row],[t]]))*COS(($F$3*Table2[[#This Row],[t]])-$L$3)</f>
        <v>9.6105450793797682E-3</v>
      </c>
      <c r="D930" t="e">
        <f>($F$4*EXP($D$4*Table2[[#This Row],[t]]))+($G$4*EXP($E$4*Table2[[#This Row],[t]]))</f>
        <v>#NUM!</v>
      </c>
      <c r="E930">
        <f>EXP($D$5*Table2[[#This Row],[t]])*($E$5+($F$5*Table2[[#This Row],[t]]))</f>
        <v>0.22199630166202278</v>
      </c>
      <c r="G930" s="17">
        <f t="shared" si="43"/>
        <v>9.1899999999998485</v>
      </c>
      <c r="H930">
        <f t="shared" ca="1" si="44"/>
        <v>9.6105450793797682E-3</v>
      </c>
    </row>
    <row r="931" spans="1:8" x14ac:dyDescent="0.25">
      <c r="A931">
        <f t="shared" si="42"/>
        <v>9.1999999999998483</v>
      </c>
      <c r="B931">
        <f>$D$2*COS(($E$2*Table2[[#This Row],[t]])-$L$2)</f>
        <v>0.22151713436352255</v>
      </c>
      <c r="C931">
        <f>($D$3*EXP($E$3*Table2[[#This Row],[t]]))*COS(($F$3*Table2[[#This Row],[t]])-$L$3)</f>
        <v>9.2978439332662248E-3</v>
      </c>
      <c r="D931" t="e">
        <f>($F$4*EXP($D$4*Table2[[#This Row],[t]]))+($G$4*EXP($E$4*Table2[[#This Row],[t]]))</f>
        <v>#NUM!</v>
      </c>
      <c r="E931">
        <f>EXP($D$5*Table2[[#This Row],[t]])*($E$5+($F$5*Table2[[#This Row],[t]]))</f>
        <v>0.22114038638195174</v>
      </c>
      <c r="G931" s="17">
        <f t="shared" si="43"/>
        <v>9.1999999999998483</v>
      </c>
      <c r="H931">
        <f t="shared" ca="1" si="44"/>
        <v>9.2978439332662248E-3</v>
      </c>
    </row>
    <row r="932" spans="1:8" x14ac:dyDescent="0.25">
      <c r="A932">
        <f t="shared" ref="A932:A995" si="45">A931+$B$9</f>
        <v>9.2099999999998481</v>
      </c>
      <c r="B932">
        <f>$D$2*COS(($E$2*Table2[[#This Row],[t]])-$L$2)</f>
        <v>0.18310666075085885</v>
      </c>
      <c r="C932">
        <f>($D$3*EXP($E$3*Table2[[#This Row],[t]]))*COS(($F$3*Table2[[#This Row],[t]])-$L$3)</f>
        <v>8.9827035875079831E-3</v>
      </c>
      <c r="D932" t="e">
        <f>($F$4*EXP($D$4*Table2[[#This Row],[t]]))+($G$4*EXP($E$4*Table2[[#This Row],[t]]))</f>
        <v>#NUM!</v>
      </c>
      <c r="E932">
        <f>EXP($D$5*Table2[[#This Row],[t]])*($E$5+($F$5*Table2[[#This Row],[t]]))</f>
        <v>0.22028748665365119</v>
      </c>
      <c r="G932" s="17">
        <f t="shared" ref="G932:G995" si="46">G931+$B$9</f>
        <v>9.2099999999998481</v>
      </c>
      <c r="H932">
        <f t="shared" ca="1" si="44"/>
        <v>8.9827035875079831E-3</v>
      </c>
    </row>
    <row r="933" spans="1:8" x14ac:dyDescent="0.25">
      <c r="A933">
        <f t="shared" si="45"/>
        <v>9.2199999999998479</v>
      </c>
      <c r="B933">
        <f>$D$2*COS(($E$2*Table2[[#This Row],[t]])-$L$2)</f>
        <v>0.14458632863483456</v>
      </c>
      <c r="C933">
        <f>($D$3*EXP($E$3*Table2[[#This Row],[t]]))*COS(($F$3*Table2[[#This Row],[t]])-$L$3)</f>
        <v>8.6653364450700564E-3</v>
      </c>
      <c r="D933" t="e">
        <f>($F$4*EXP($D$4*Table2[[#This Row],[t]]))+($G$4*EXP($E$4*Table2[[#This Row],[t]]))</f>
        <v>#NUM!</v>
      </c>
      <c r="E933">
        <f>EXP($D$5*Table2[[#This Row],[t]])*($E$5+($F$5*Table2[[#This Row],[t]]))</f>
        <v>0.21943759368807064</v>
      </c>
      <c r="G933" s="17">
        <f t="shared" si="46"/>
        <v>9.2199999999998479</v>
      </c>
      <c r="H933">
        <f t="shared" ca="1" si="44"/>
        <v>8.6653364450700564E-3</v>
      </c>
    </row>
    <row r="934" spans="1:8" x14ac:dyDescent="0.25">
      <c r="A934">
        <f t="shared" si="45"/>
        <v>9.2299999999998477</v>
      </c>
      <c r="B934">
        <f>$D$2*COS(($E$2*Table2[[#This Row],[t]])-$L$2)</f>
        <v>0.10597924905913807</v>
      </c>
      <c r="C934">
        <f>($D$3*EXP($E$3*Table2[[#This Row],[t]]))*COS(($F$3*Table2[[#This Row],[t]])-$L$3)</f>
        <v>8.3459541248261156E-3</v>
      </c>
      <c r="D934" t="e">
        <f>($F$4*EXP($D$4*Table2[[#This Row],[t]]))+($G$4*EXP($E$4*Table2[[#This Row],[t]]))</f>
        <v>#NUM!</v>
      </c>
      <c r="E934">
        <f>EXP($D$5*Table2[[#This Row],[t]])*($E$5+($F$5*Table2[[#This Row],[t]]))</f>
        <v>0.21859069870881787</v>
      </c>
      <c r="G934" s="17">
        <f t="shared" si="46"/>
        <v>9.2299999999998477</v>
      </c>
      <c r="H934">
        <f t="shared" ca="1" si="44"/>
        <v>8.3459541248261156E-3</v>
      </c>
    </row>
    <row r="935" spans="1:8" x14ac:dyDescent="0.25">
      <c r="A935">
        <f t="shared" si="45"/>
        <v>9.2399999999998474</v>
      </c>
      <c r="B935">
        <f>$D$2*COS(($E$2*Table2[[#This Row],[t]])-$L$2)</f>
        <v>6.730858511331439E-2</v>
      </c>
      <c r="C935">
        <f>($D$3*EXP($E$3*Table2[[#This Row],[t]]))*COS(($F$3*Table2[[#This Row],[t]])-$L$3)</f>
        <v>8.0247673430278443E-3</v>
      </c>
      <c r="D935" t="e">
        <f>($F$4*EXP($D$4*Table2[[#This Row],[t]]))+($G$4*EXP($E$4*Table2[[#This Row],[t]]))</f>
        <v>#NUM!</v>
      </c>
      <c r="E935">
        <f>EXP($D$5*Table2[[#This Row],[t]])*($E$5+($F$5*Table2[[#This Row],[t]]))</f>
        <v>0.21774679295225122</v>
      </c>
      <c r="G935" s="17">
        <f t="shared" si="46"/>
        <v>9.2399999999998474</v>
      </c>
      <c r="H935">
        <f t="shared" ca="1" si="44"/>
        <v>8.0247673430278443E-3</v>
      </c>
    </row>
    <row r="936" spans="1:8" x14ac:dyDescent="0.25">
      <c r="A936">
        <f t="shared" si="45"/>
        <v>9.2499999999998472</v>
      </c>
      <c r="B936">
        <f>$D$2*COS(($E$2*Table2[[#This Row],[t]])-$L$2)</f>
        <v>2.8597538035639889E-2</v>
      </c>
      <c r="C936">
        <f>($D$3*EXP($E$3*Table2[[#This Row],[t]]))*COS(($F$3*Table2[[#This Row],[t]])-$L$3)</f>
        <v>7.7019857964929139E-3</v>
      </c>
      <c r="D936" t="e">
        <f>($F$4*EXP($D$4*Table2[[#This Row],[t]]))+($G$4*EXP($E$4*Table2[[#This Row],[t]]))</f>
        <v>#NUM!</v>
      </c>
      <c r="E936">
        <f>EXP($D$5*Table2[[#This Row],[t]])*($E$5+($F$5*Table2[[#This Row],[t]]))</f>
        <v>0.21690586766757075</v>
      </c>
      <c r="G936" s="17">
        <f t="shared" si="46"/>
        <v>9.2499999999998472</v>
      </c>
      <c r="H936">
        <f t="shared" ca="1" si="44"/>
        <v>7.7019857964929139E-3</v>
      </c>
    </row>
    <row r="937" spans="1:8" x14ac:dyDescent="0.25">
      <c r="A937">
        <f t="shared" si="45"/>
        <v>9.259999999999847</v>
      </c>
      <c r="B937">
        <f>$D$2*COS(($E$2*Table2[[#This Row],[t]])-$L$2)</f>
        <v>-1.0130666706947008E-2</v>
      </c>
      <c r="C937">
        <f>($D$3*EXP($E$3*Table2[[#This Row],[t]]))*COS(($F$3*Table2[[#This Row],[t]])-$L$3)</f>
        <v>7.3778180475635984E-3</v>
      </c>
      <c r="D937" t="e">
        <f>($F$4*EXP($D$4*Table2[[#This Row],[t]]))+($G$4*EXP($E$4*Table2[[#This Row],[t]]))</f>
        <v>#NUM!</v>
      </c>
      <c r="E937">
        <f>EXP($D$5*Table2[[#This Row],[t]])*($E$5+($F$5*Table2[[#This Row],[t]]))</f>
        <v>0.21606791411690807</v>
      </c>
      <c r="G937" s="17">
        <f t="shared" si="46"/>
        <v>9.259999999999847</v>
      </c>
      <c r="H937">
        <f t="shared" ca="1" si="44"/>
        <v>7.3778180475635984E-3</v>
      </c>
    </row>
    <row r="938" spans="1:8" x14ac:dyDescent="0.25">
      <c r="A938">
        <f t="shared" si="45"/>
        <v>9.2699999999998468</v>
      </c>
      <c r="B938">
        <f>$D$2*COS(($E$2*Table2[[#This Row],[t]])-$L$2)</f>
        <v>-4.8852793353418043E-2</v>
      </c>
      <c r="C938">
        <f>($D$3*EXP($E$3*Table2[[#This Row],[t]]))*COS(($F$3*Table2[[#This Row],[t]])-$L$3)</f>
        <v>7.0524714108876098E-3</v>
      </c>
      <c r="D938" t="e">
        <f>($F$4*EXP($D$4*Table2[[#This Row],[t]]))+($G$4*EXP($E$4*Table2[[#This Row],[t]]))</f>
        <v>#NUM!</v>
      </c>
      <c r="E938">
        <f>EXP($D$5*Table2[[#This Row],[t]])*($E$5+($F$5*Table2[[#This Row],[t]]))</f>
        <v>0.21523292357541504</v>
      </c>
      <c r="G938" s="17">
        <f t="shared" si="46"/>
        <v>9.2699999999998468</v>
      </c>
      <c r="H938">
        <f t="shared" ca="1" si="44"/>
        <v>7.0524714108876098E-3</v>
      </c>
    </row>
    <row r="939" spans="1:8" x14ac:dyDescent="0.25">
      <c r="A939">
        <f t="shared" si="45"/>
        <v>9.2799999999998466</v>
      </c>
      <c r="B939">
        <f>$D$2*COS(($E$2*Table2[[#This Row],[t]])-$L$2)</f>
        <v>-8.7545609789437151E-2</v>
      </c>
      <c r="C939">
        <f>($D$3*EXP($E$3*Table2[[#This Row],[t]]))*COS(($F$3*Table2[[#This Row],[t]])-$L$3)</f>
        <v>6.7261518420698701E-3</v>
      </c>
      <c r="D939" t="e">
        <f>($F$4*EXP($D$4*Table2[[#This Row],[t]]))+($G$4*EXP($E$4*Table2[[#This Row],[t]]))</f>
        <v>#NUM!</v>
      </c>
      <c r="E939">
        <f>EXP($D$5*Table2[[#This Row],[t]])*($E$5+($F$5*Table2[[#This Row],[t]]))</f>
        <v>0.21440088733135129</v>
      </c>
      <c r="G939" s="17">
        <f t="shared" si="46"/>
        <v>9.2799999999998466</v>
      </c>
      <c r="H939">
        <f t="shared" ca="1" si="44"/>
        <v>6.7261518420698701E-3</v>
      </c>
    </row>
    <row r="940" spans="1:8" x14ac:dyDescent="0.25">
      <c r="A940">
        <f t="shared" si="45"/>
        <v>9.2899999999998464</v>
      </c>
      <c r="B940">
        <f>$D$2*COS(($E$2*Table2[[#This Row],[t]])-$L$2)</f>
        <v>-0.12618590148589834</v>
      </c>
      <c r="C940">
        <f>($D$3*EXP($E$3*Table2[[#This Row],[t]]))*COS(($F$3*Table2[[#This Row],[t]])-$L$3)</f>
        <v>6.3990638282439881E-3</v>
      </c>
      <c r="D940" t="e">
        <f>($F$4*EXP($D$4*Table2[[#This Row],[t]]))+($G$4*EXP($E$4*Table2[[#This Row],[t]]))</f>
        <v>#NUM!</v>
      </c>
      <c r="E940">
        <f>EXP($D$5*Table2[[#This Row],[t]])*($E$5+($F$5*Table2[[#This Row],[t]]))</f>
        <v>0.21357179668617063</v>
      </c>
      <c r="G940" s="17">
        <f t="shared" si="46"/>
        <v>9.2899999999998464</v>
      </c>
      <c r="H940">
        <f t="shared" ca="1" si="44"/>
        <v>6.3990638282439881E-3</v>
      </c>
    </row>
    <row r="941" spans="1:8" x14ac:dyDescent="0.25">
      <c r="A941">
        <f t="shared" si="45"/>
        <v>9.2999999999998462</v>
      </c>
      <c r="B941">
        <f>$D$2*COS(($E$2*Table2[[#This Row],[t]])-$L$2)</f>
        <v>-0.16475048542696374</v>
      </c>
      <c r="C941">
        <f>($D$3*EXP($E$3*Table2[[#This Row],[t]]))*COS(($F$3*Table2[[#This Row],[t]])-$L$3)</f>
        <v>6.0714102806089494E-3</v>
      </c>
      <c r="D941" t="e">
        <f>($F$4*EXP($D$4*Table2[[#This Row],[t]]))+($G$4*EXP($E$4*Table2[[#This Row],[t]]))</f>
        <v>#NUM!</v>
      </c>
      <c r="E941">
        <f>EXP($D$5*Table2[[#This Row],[t]])*($E$5+($F$5*Table2[[#This Row],[t]]))</f>
        <v>0.21274564295460574</v>
      </c>
      <c r="G941" s="17">
        <f t="shared" si="46"/>
        <v>9.2999999999998462</v>
      </c>
      <c r="H941">
        <f t="shared" ca="1" si="44"/>
        <v>6.0714102806089494E-3</v>
      </c>
    </row>
    <row r="942" spans="1:8" x14ac:dyDescent="0.25">
      <c r="A942">
        <f t="shared" si="45"/>
        <v>9.309999999999846</v>
      </c>
      <c r="B942">
        <f>$D$2*COS(($E$2*Table2[[#This Row],[t]])-$L$2)</f>
        <v>-0.20321622401919426</v>
      </c>
      <c r="C942">
        <f>($D$3*EXP($E$3*Table2[[#This Row],[t]]))*COS(($F$3*Table2[[#This Row],[t]])-$L$3)</f>
        <v>5.7433924289761523E-3</v>
      </c>
      <c r="D942" t="e">
        <f>($F$4*EXP($D$4*Table2[[#This Row],[t]]))+($G$4*EXP($E$4*Table2[[#This Row],[t]]))</f>
        <v>#NUM!</v>
      </c>
      <c r="E942">
        <f>EXP($D$5*Table2[[#This Row],[t]])*($E$5+($F$5*Table2[[#This Row],[t]]))</f>
        <v>0.21192241746475257</v>
      </c>
      <c r="G942" s="17">
        <f t="shared" si="46"/>
        <v>9.309999999999846</v>
      </c>
      <c r="H942">
        <f t="shared" ca="1" si="44"/>
        <v>5.7433924289761523E-3</v>
      </c>
    </row>
    <row r="943" spans="1:8" x14ac:dyDescent="0.25">
      <c r="A943">
        <f t="shared" si="45"/>
        <v>9.3199999999998457</v>
      </c>
      <c r="B943">
        <f>$D$2*COS(($E$2*Table2[[#This Row],[t]])-$L$2)</f>
        <v>-0.24156003897337808</v>
      </c>
      <c r="C943">
        <f>($D$3*EXP($E$3*Table2[[#This Row],[t]]))*COS(($F$3*Table2[[#This Row],[t]])-$L$3)</f>
        <v>5.4152097183690325E-3</v>
      </c>
      <c r="D943" t="e">
        <f>($F$4*EXP($D$4*Table2[[#This Row],[t]]))+($G$4*EXP($E$4*Table2[[#This Row],[t]]))</f>
        <v>#NUM!</v>
      </c>
      <c r="E943">
        <f>EXP($D$5*Table2[[#This Row],[t]])*($E$5+($F$5*Table2[[#This Row],[t]]))</f>
        <v>0.21110211155815287</v>
      </c>
      <c r="G943" s="17">
        <f t="shared" si="46"/>
        <v>9.3199999999998457</v>
      </c>
      <c r="H943">
        <f t="shared" ca="1" si="44"/>
        <v>5.4152097183690325E-3</v>
      </c>
    </row>
    <row r="944" spans="1:8" x14ac:dyDescent="0.25">
      <c r="A944">
        <f t="shared" si="45"/>
        <v>9.3299999999998455</v>
      </c>
      <c r="B944">
        <f>$D$2*COS(($E$2*Table2[[#This Row],[t]])-$L$2)</f>
        <v>-0.27975892515083406</v>
      </c>
      <c r="C944">
        <f>($D$3*EXP($E$3*Table2[[#This Row],[t]]))*COS(($F$3*Table2[[#This Row],[t]])-$L$3)</f>
        <v>5.0870597077174555E-3</v>
      </c>
      <c r="D944" t="e">
        <f>($F$4*EXP($D$4*Table2[[#This Row],[t]]))+($G$4*EXP($E$4*Table2[[#This Row],[t]]))</f>
        <v>#NUM!</v>
      </c>
      <c r="E944">
        <f>EXP($D$5*Table2[[#This Row],[t]])*($E$5+($F$5*Table2[[#This Row],[t]]))</f>
        <v>0.21028471658987566</v>
      </c>
      <c r="G944" s="17">
        <f t="shared" si="46"/>
        <v>9.3299999999998455</v>
      </c>
      <c r="H944">
        <f t="shared" ca="1" si="44"/>
        <v>5.0870597077174555E-3</v>
      </c>
    </row>
    <row r="945" spans="1:8" x14ac:dyDescent="0.25">
      <c r="A945">
        <f t="shared" si="45"/>
        <v>9.3399999999998453</v>
      </c>
      <c r="B945">
        <f>$D$2*COS(($E$2*Table2[[#This Row],[t]])-$L$2)</f>
        <v>-0.31778996436579399</v>
      </c>
      <c r="C945">
        <f>($D$3*EXP($E$3*Table2[[#This Row],[t]]))*COS(($F$3*Table2[[#This Row],[t]])-$L$3)</f>
        <v>4.7591379706858287E-3</v>
      </c>
      <c r="D945" t="e">
        <f>($F$4*EXP($D$4*Table2[[#This Row],[t]]))+($G$4*EXP($E$4*Table2[[#This Row],[t]]))</f>
        <v>#NUM!</v>
      </c>
      <c r="E945">
        <f>EXP($D$5*Table2[[#This Row],[t]])*($E$5+($F$5*Table2[[#This Row],[t]]))</f>
        <v>0.20947022392859793</v>
      </c>
      <c r="G945" s="17">
        <f t="shared" si="46"/>
        <v>9.3399999999998453</v>
      </c>
      <c r="H945">
        <f t="shared" ca="1" si="44"/>
        <v>4.7591379706858287E-3</v>
      </c>
    </row>
    <row r="946" spans="1:8" x14ac:dyDescent="0.25">
      <c r="A946">
        <f t="shared" si="45"/>
        <v>9.3499999999998451</v>
      </c>
      <c r="B946">
        <f>$D$2*COS(($E$2*Table2[[#This Row],[t]])-$L$2)</f>
        <v>-0.35563033913564818</v>
      </c>
      <c r="C946">
        <f>($D$3*EXP($E$3*Table2[[#This Row],[t]]))*COS(($F$3*Table2[[#This Row],[t]])-$L$3)</f>
        <v>4.431637998673397E-3</v>
      </c>
      <c r="D946" t="e">
        <f>($F$4*EXP($D$4*Table2[[#This Row],[t]]))+($G$4*EXP($E$4*Table2[[#This Row],[t]]))</f>
        <v>#NUM!</v>
      </c>
      <c r="E946">
        <f>EXP($D$5*Table2[[#This Row],[t]])*($E$5+($F$5*Table2[[#This Row],[t]]))</f>
        <v>0.2086586249566838</v>
      </c>
      <c r="G946" s="17">
        <f t="shared" si="46"/>
        <v>9.3499999999998451</v>
      </c>
      <c r="H946">
        <f t="shared" ca="1" si="44"/>
        <v>4.431637998673397E-3</v>
      </c>
    </row>
    <row r="947" spans="1:8" x14ac:dyDescent="0.25">
      <c r="A947">
        <f t="shared" si="45"/>
        <v>9.3599999999998449</v>
      </c>
      <c r="B947">
        <f>$D$2*COS(($E$2*Table2[[#This Row],[t]])-$L$2)</f>
        <v>-0.39325734637071774</v>
      </c>
      <c r="C947">
        <f>($D$3*EXP($E$3*Table2[[#This Row],[t]]))*COS(($F$3*Table2[[#This Row],[t]])-$L$3)</f>
        <v>4.1047511060223535E-3</v>
      </c>
      <c r="D947" t="e">
        <f>($F$4*EXP($D$4*Table2[[#This Row],[t]]))+($G$4*EXP($E$4*Table2[[#This Row],[t]]))</f>
        <v>#NUM!</v>
      </c>
      <c r="E947">
        <f>EXP($D$5*Table2[[#This Row],[t]])*($E$5+($F$5*Table2[[#This Row],[t]]))</f>
        <v>0.20784991107026271</v>
      </c>
      <c r="G947" s="17">
        <f t="shared" si="46"/>
        <v>9.3599999999998449</v>
      </c>
      <c r="H947">
        <f t="shared" ca="1" si="44"/>
        <v>4.1047511060223535E-3</v>
      </c>
    </row>
    <row r="948" spans="1:8" x14ac:dyDescent="0.25">
      <c r="A948">
        <f t="shared" si="45"/>
        <v>9.3699999999998447</v>
      </c>
      <c r="B948">
        <f>$D$2*COS(($E$2*Table2[[#This Row],[t]])-$L$2)</f>
        <v>-0.43064841099544393</v>
      </c>
      <c r="C948">
        <f>($D$3*EXP($E$3*Table2[[#This Row],[t]]))*COS(($F$3*Table2[[#This Row],[t]])-$L$3)</f>
        <v>3.7786663374692257E-3</v>
      </c>
      <c r="D948" t="e">
        <f>($F$4*EXP($D$4*Table2[[#This Row],[t]]))+($G$4*EXP($E$4*Table2[[#This Row],[t]]))</f>
        <v>#NUM!</v>
      </c>
      <c r="E948">
        <f>EXP($D$5*Table2[[#This Row],[t]])*($E$5+($F$5*Table2[[#This Row],[t]]))</f>
        <v>0.20704407367930647</v>
      </c>
      <c r="G948" s="17">
        <f t="shared" si="46"/>
        <v>9.3699999999998447</v>
      </c>
      <c r="H948">
        <f t="shared" ca="1" si="44"/>
        <v>3.7786663374692257E-3</v>
      </c>
    </row>
    <row r="949" spans="1:8" x14ac:dyDescent="0.25">
      <c r="A949">
        <f t="shared" si="45"/>
        <v>9.3799999999998445</v>
      </c>
      <c r="B949">
        <f>$D$2*COS(($E$2*Table2[[#This Row],[t]])-$L$2)</f>
        <v>-0.46778109949277225</v>
      </c>
      <c r="C949">
        <f>($D$3*EXP($E$3*Table2[[#This Row],[t]]))*COS(($F$3*Table2[[#This Row],[t]])-$L$3)</f>
        <v>3.4535703778718423E-3</v>
      </c>
      <c r="D949" t="e">
        <f>($F$4*EXP($D$4*Table2[[#This Row],[t]]))+($G$4*EXP($E$4*Table2[[#This Row],[t]]))</f>
        <v>#NUM!</v>
      </c>
      <c r="E949">
        <f>EXP($D$5*Table2[[#This Row],[t]])*($E$5+($F$5*Table2[[#This Row],[t]]))</f>
        <v>0.20624110420770528</v>
      </c>
      <c r="G949" s="17">
        <f t="shared" si="46"/>
        <v>9.3799999999998445</v>
      </c>
      <c r="H949">
        <f t="shared" ca="1" si="44"/>
        <v>3.4535703778718423E-3</v>
      </c>
    </row>
    <row r="950" spans="1:8" x14ac:dyDescent="0.25">
      <c r="A950">
        <f t="shared" si="45"/>
        <v>9.3899999999998442</v>
      </c>
      <c r="B950">
        <f>$D$2*COS(($E$2*Table2[[#This Row],[t]])-$L$2)</f>
        <v>-0.5046331333635572</v>
      </c>
      <c r="C950">
        <f>($D$3*EXP($E$3*Table2[[#This Row],[t]]))*COS(($F$3*Table2[[#This Row],[t]])-$L$3)</f>
        <v>3.1296474642433197E-3</v>
      </c>
      <c r="D950" t="e">
        <f>($F$4*EXP($D$4*Table2[[#This Row],[t]]))+($G$4*EXP($E$4*Table2[[#This Row],[t]]))</f>
        <v>#NUM!</v>
      </c>
      <c r="E950">
        <f>EXP($D$5*Table2[[#This Row],[t]])*($E$5+($F$5*Table2[[#This Row],[t]]))</f>
        <v>0.20544099409334243</v>
      </c>
      <c r="G950" s="17">
        <f t="shared" si="46"/>
        <v>9.3899999999998442</v>
      </c>
      <c r="H950">
        <f t="shared" ca="1" si="44"/>
        <v>3.1296474642433197E-3</v>
      </c>
    </row>
    <row r="951" spans="1:8" x14ac:dyDescent="0.25">
      <c r="A951">
        <f t="shared" si="45"/>
        <v>9.399999999999844</v>
      </c>
      <c r="B951">
        <f>$D$2*COS(($E$2*Table2[[#This Row],[t]])-$L$2)</f>
        <v>-0.54118240249301519</v>
      </c>
      <c r="C951">
        <f>($D$3*EXP($E$3*Table2[[#This Row],[t]]))*COS(($F$3*Table2[[#This Row],[t]])-$L$3)</f>
        <v>2.8070793001228707E-3</v>
      </c>
      <c r="D951" t="e">
        <f>($F$4*EXP($D$4*Table2[[#This Row],[t]]))+($G$4*EXP($E$4*Table2[[#This Row],[t]]))</f>
        <v>#NUM!</v>
      </c>
      <c r="E951">
        <f>EXP($D$5*Table2[[#This Row],[t]])*($E$5+($F$5*Table2[[#This Row],[t]]))</f>
        <v>0.2046437347881683</v>
      </c>
      <c r="G951" s="17">
        <f t="shared" si="46"/>
        <v>9.399999999999844</v>
      </c>
      <c r="H951">
        <f t="shared" ca="1" si="44"/>
        <v>2.8070793001228707E-3</v>
      </c>
    </row>
    <row r="952" spans="1:8" x14ac:dyDescent="0.25">
      <c r="A952">
        <f t="shared" si="45"/>
        <v>9.4099999999998438</v>
      </c>
      <c r="B952">
        <f>$D$2*COS(($E$2*Table2[[#This Row],[t]])-$L$2)</f>
        <v>-0.57740697841611954</v>
      </c>
      <c r="C952">
        <f>($D$3*EXP($E$3*Table2[[#This Row],[t]]))*COS(($F$3*Table2[[#This Row],[t]])-$L$3)</f>
        <v>2.4860449723106176E-3</v>
      </c>
      <c r="D952" t="e">
        <f>($F$4*EXP($D$4*Table2[[#This Row],[t]]))+($G$4*EXP($E$4*Table2[[#This Row],[t]]))</f>
        <v>#NUM!</v>
      </c>
      <c r="E952">
        <f>EXP($D$5*Table2[[#This Row],[t]])*($E$5+($F$5*Table2[[#This Row],[t]]))</f>
        <v>0.2038493177582727</v>
      </c>
      <c r="G952" s="17">
        <f t="shared" si="46"/>
        <v>9.4099999999998438</v>
      </c>
      <c r="H952">
        <f t="shared" ca="1" si="44"/>
        <v>2.4860449723106176E-3</v>
      </c>
    </row>
    <row r="953" spans="1:8" x14ac:dyDescent="0.25">
      <c r="A953">
        <f t="shared" si="45"/>
        <v>9.4199999999998436</v>
      </c>
      <c r="B953">
        <f>$D$2*COS(($E$2*Table2[[#This Row],[t]])-$L$2)</f>
        <v>-0.6132851274740424</v>
      </c>
      <c r="C953">
        <f>($D$3*EXP($E$3*Table2[[#This Row],[t]]))*COS(($F$3*Table2[[#This Row],[t]])-$L$3)</f>
        <v>2.1667208699935035E-3</v>
      </c>
      <c r="D953" t="e">
        <f>($F$4*EXP($D$4*Table2[[#This Row],[t]]))+($G$4*EXP($E$4*Table2[[#This Row],[t]]))</f>
        <v>#NUM!</v>
      </c>
      <c r="E953">
        <f>EXP($D$5*Table2[[#This Row],[t]])*($E$5+($F$5*Table2[[#This Row],[t]]))</f>
        <v>0.20305773448395678</v>
      </c>
      <c r="G953" s="17">
        <f t="shared" si="46"/>
        <v>9.4199999999998436</v>
      </c>
      <c r="H953">
        <f t="shared" ca="1" si="44"/>
        <v>2.1667208699935035E-3</v>
      </c>
    </row>
    <row r="954" spans="1:8" x14ac:dyDescent="0.25">
      <c r="A954">
        <f t="shared" si="45"/>
        <v>9.4299999999998434</v>
      </c>
      <c r="B954">
        <f>$D$2*COS(($E$2*Table2[[#This Row],[t]])-$L$2)</f>
        <v>-0.64879532385366667</v>
      </c>
      <c r="C954">
        <f>($D$3*EXP($E$3*Table2[[#This Row],[t]]))*COS(($F$3*Table2[[#This Row],[t]])-$L$3)</f>
        <v>1.8492806062860587E-3</v>
      </c>
      <c r="D954" t="e">
        <f>($F$4*EXP($D$4*Table2[[#This Row],[t]]))+($G$4*EXP($E$4*Table2[[#This Row],[t]]))</f>
        <v>#NUM!</v>
      </c>
      <c r="E954">
        <f>EXP($D$5*Table2[[#This Row],[t]])*($E$5+($F$5*Table2[[#This Row],[t]]))</f>
        <v>0.20226897645980324</v>
      </c>
      <c r="G954" s="17">
        <f t="shared" si="46"/>
        <v>9.4299999999998434</v>
      </c>
      <c r="H954">
        <f t="shared" ca="1" si="44"/>
        <v>1.8492806062860587E-3</v>
      </c>
    </row>
    <row r="955" spans="1:8" x14ac:dyDescent="0.25">
      <c r="A955">
        <f t="shared" si="45"/>
        <v>9.4399999999998432</v>
      </c>
      <c r="B955">
        <f>$D$2*COS(($E$2*Table2[[#This Row],[t]])-$L$2)</f>
        <v>-0.68391626250244408</v>
      </c>
      <c r="C955">
        <f>($D$3*EXP($E$3*Table2[[#This Row],[t]]))*COS(($F$3*Table2[[#This Row],[t]])-$L$3)</f>
        <v>1.5338949422093898E-3</v>
      </c>
      <c r="D955" t="e">
        <f>($F$4*EXP($D$4*Table2[[#This Row],[t]]))+($G$4*EXP($E$4*Table2[[#This Row],[t]]))</f>
        <v>#NUM!</v>
      </c>
      <c r="E955">
        <f>EXP($D$5*Table2[[#This Row],[t]])*($E$5+($F$5*Table2[[#This Row],[t]]))</f>
        <v>0.20148303519474614</v>
      </c>
      <c r="G955" s="17">
        <f t="shared" si="46"/>
        <v>9.4399999999998432</v>
      </c>
      <c r="H955">
        <f t="shared" ca="1" si="44"/>
        <v>1.5338949422093898E-3</v>
      </c>
    </row>
    <row r="956" spans="1:8" x14ac:dyDescent="0.25">
      <c r="A956">
        <f t="shared" si="45"/>
        <v>9.449999999999843</v>
      </c>
      <c r="B956">
        <f>$D$2*COS(($E$2*Table2[[#This Row],[t]])-$L$2)</f>
        <v>-0.71862687191080266</v>
      </c>
      <c r="C956">
        <f>($D$3*EXP($E$3*Table2[[#This Row],[t]]))*COS(($F$3*Table2[[#This Row],[t]])-$L$3)</f>
        <v>1.2207317131287718E-3</v>
      </c>
      <c r="D956" t="e">
        <f>($F$4*EXP($D$4*Table2[[#This Row],[t]]))+($G$4*EXP($E$4*Table2[[#This Row],[t]]))</f>
        <v>#NUM!</v>
      </c>
      <c r="E956">
        <f>EXP($D$5*Table2[[#This Row],[t]])*($E$5+($F$5*Table2[[#This Row],[t]]))</f>
        <v>0.20069990221213907</v>
      </c>
      <c r="G956" s="17">
        <f t="shared" si="46"/>
        <v>9.449999999999843</v>
      </c>
      <c r="H956">
        <f t="shared" ca="1" si="44"/>
        <v>1.2207317131287718E-3</v>
      </c>
    </row>
    <row r="957" spans="1:8" x14ac:dyDescent="0.25">
      <c r="A957">
        <f t="shared" si="45"/>
        <v>9.4599999999998428</v>
      </c>
      <c r="B957">
        <f>$D$2*COS(($E$2*Table2[[#This Row],[t]])-$L$2)</f>
        <v>-0.75290632675438984</v>
      </c>
      <c r="C957">
        <f>($D$3*EXP($E$3*Table2[[#This Row],[t]]))*COS(($F$3*Table2[[#This Row],[t]])-$L$3)</f>
        <v>9.0995575767021687E-4</v>
      </c>
      <c r="D957" t="e">
        <f>($F$4*EXP($D$4*Table2[[#This Row],[t]]))+($G$4*EXP($E$4*Table2[[#This Row],[t]]))</f>
        <v>#NUM!</v>
      </c>
      <c r="E957">
        <f>EXP($D$5*Table2[[#This Row],[t]])*($E$5+($F$5*Table2[[#This Row],[t]]))</f>
        <v>0.19991956904982261</v>
      </c>
      <c r="G957" s="17">
        <f t="shared" si="46"/>
        <v>9.4599999999998428</v>
      </c>
      <c r="H957">
        <f t="shared" ca="1" si="44"/>
        <v>9.0995575767021687E-4</v>
      </c>
    </row>
    <row r="958" spans="1:8" x14ac:dyDescent="0.25">
      <c r="A958">
        <f t="shared" si="45"/>
        <v>9.4699999999998425</v>
      </c>
      <c r="B958">
        <f>$D$2*COS(($E$2*Table2[[#This Row],[t]])-$L$2)</f>
        <v>-0.78673406038865734</v>
      </c>
      <c r="C958">
        <f>($D$3*EXP($E$3*Table2[[#This Row],[t]]))*COS(($F$3*Table2[[#This Row],[t]])-$L$3)</f>
        <v>6.0172884913305233E-4</v>
      </c>
      <c r="D958" t="e">
        <f>($F$4*EXP($D$4*Table2[[#This Row],[t]]))+($G$4*EXP($E$4*Table2[[#This Row],[t]]))</f>
        <v>#NUM!</v>
      </c>
      <c r="E958">
        <f>EXP($D$5*Table2[[#This Row],[t]])*($E$5+($F$5*Table2[[#This Row],[t]]))</f>
        <v>0.19914202726019067</v>
      </c>
      <c r="G958" s="17">
        <f t="shared" si="46"/>
        <v>9.4699999999998425</v>
      </c>
      <c r="H958">
        <f t="shared" ca="1" si="44"/>
        <v>6.0172884913305233E-4</v>
      </c>
    </row>
    <row r="959" spans="1:8" x14ac:dyDescent="0.25">
      <c r="A959">
        <f t="shared" si="45"/>
        <v>9.4799999999998423</v>
      </c>
      <c r="B959">
        <f>$D$2*COS(($E$2*Table2[[#This Row],[t]])-$L$2)</f>
        <v>-0.8200897771882466</v>
      </c>
      <c r="C959">
        <f>($D$3*EXP($E$3*Table2[[#This Row],[t]]))*COS(($F$3*Table2[[#This Row],[t]])-$L$3)</f>
        <v>2.9620962941516649E-4</v>
      </c>
      <c r="D959" t="e">
        <f>($F$4*EXP($D$4*Table2[[#This Row],[t]]))+($G$4*EXP($E$4*Table2[[#This Row],[t]]))</f>
        <v>#NUM!</v>
      </c>
      <c r="E959">
        <f>EXP($D$5*Table2[[#This Row],[t]])*($E$5+($F$5*Table2[[#This Row],[t]]))</f>
        <v>0.19836726841025593</v>
      </c>
      <c r="G959" s="17">
        <f t="shared" si="46"/>
        <v>9.4799999999998423</v>
      </c>
      <c r="H959">
        <f t="shared" ca="1" si="44"/>
        <v>2.9620962941516649E-4</v>
      </c>
    </row>
    <row r="960" spans="1:8" x14ac:dyDescent="0.25">
      <c r="A960">
        <f t="shared" si="45"/>
        <v>9.4899999999998421</v>
      </c>
      <c r="B960">
        <f>$D$2*COS(($E$2*Table2[[#This Row],[t]])-$L$2)</f>
        <v>-0.85295346472372391</v>
      </c>
      <c r="C960">
        <f>($D$3*EXP($E$3*Table2[[#This Row],[t]]))*COS(($F$3*Table2[[#This Row],[t]])-$L$3)</f>
        <v>-6.4464545353551092E-6</v>
      </c>
      <c r="D960" t="e">
        <f>($F$4*EXP($D$4*Table2[[#This Row],[t]]))+($G$4*EXP($E$4*Table2[[#This Row],[t]]))</f>
        <v>#NUM!</v>
      </c>
      <c r="E960">
        <f>EXP($D$5*Table2[[#This Row],[t]])*($E$5+($F$5*Table2[[#This Row],[t]]))</f>
        <v>0.1975952840817139</v>
      </c>
      <c r="G960" s="17">
        <f t="shared" si="46"/>
        <v>9.4899999999998421</v>
      </c>
      <c r="H960">
        <f t="shared" ca="1" si="44"/>
        <v>-6.4464545353551092E-6</v>
      </c>
    </row>
    <row r="961" spans="1:8" x14ac:dyDescent="0.25">
      <c r="A961">
        <f t="shared" si="45"/>
        <v>9.4999999999998419</v>
      </c>
      <c r="B961">
        <f>$D$2*COS(($E$2*Table2[[#This Row],[t]])-$L$2)</f>
        <v>-0.88530540576845929</v>
      </c>
      <c r="C961">
        <f>($D$3*EXP($E$3*Table2[[#This Row],[t]]))*COS(($F$3*Table2[[#This Row],[t]])-$L$3)</f>
        <v>-3.0608721172850769E-4</v>
      </c>
      <c r="D961" t="e">
        <f>($F$4*EXP($D$4*Table2[[#This Row],[t]]))+($G$4*EXP($E$4*Table2[[#This Row],[t]]))</f>
        <v>#NUM!</v>
      </c>
      <c r="E961">
        <f>EXP($D$5*Table2[[#This Row],[t]])*($E$5+($F$5*Table2[[#This Row],[t]]))</f>
        <v>0.19682606587100657</v>
      </c>
      <c r="G961" s="17">
        <f t="shared" si="46"/>
        <v>9.4999999999998419</v>
      </c>
      <c r="H961">
        <f t="shared" ca="1" si="44"/>
        <v>-3.0608721172850769E-4</v>
      </c>
    </row>
    <row r="962" spans="1:8" x14ac:dyDescent="0.25">
      <c r="A962">
        <f t="shared" si="45"/>
        <v>9.5099999999998417</v>
      </c>
      <c r="B962">
        <f>$D$2*COS(($E$2*Table2[[#This Row],[t]])-$L$2)</f>
        <v>-0.91712619012835983</v>
      </c>
      <c r="C962">
        <f>($D$3*EXP($E$3*Table2[[#This Row],[t]]))*COS(($F$3*Table2[[#This Row],[t]])-$L$3)</f>
        <v>-6.0256376559012837E-4</v>
      </c>
      <c r="D962" t="e">
        <f>($F$4*EXP($D$4*Table2[[#This Row],[t]]))+($G$4*EXP($E$4*Table2[[#This Row],[t]]))</f>
        <v>#NUM!</v>
      </c>
      <c r="E962">
        <f>EXP($D$5*Table2[[#This Row],[t]])*($E$5+($F$5*Table2[[#This Row],[t]]))</f>
        <v>0.19605960538938441</v>
      </c>
      <c r="G962" s="17">
        <f t="shared" si="46"/>
        <v>9.5099999999998417</v>
      </c>
      <c r="H962">
        <f t="shared" ca="1" si="44"/>
        <v>-6.0256376559012837E-4</v>
      </c>
    </row>
    <row r="963" spans="1:8" x14ac:dyDescent="0.25">
      <c r="A963">
        <f t="shared" si="45"/>
        <v>9.5199999999998415</v>
      </c>
      <c r="B963">
        <f>$D$2*COS(($E$2*Table2[[#This Row],[t]])-$L$2)</f>
        <v>-0.94839672628742366</v>
      </c>
      <c r="C963">
        <f>($D$3*EXP($E$3*Table2[[#This Row],[t]]))*COS(($F$3*Table2[[#This Row],[t]])-$L$3)</f>
        <v>-8.9573060985908648E-4</v>
      </c>
      <c r="D963" t="e">
        <f>($F$4*EXP($D$4*Table2[[#This Row],[t]]))+($G$4*EXP($E$4*Table2[[#This Row],[t]]))</f>
        <v>#NUM!</v>
      </c>
      <c r="E963">
        <f>EXP($D$5*Table2[[#This Row],[t]])*($E$5+($F$5*Table2[[#This Row],[t]]))</f>
        <v>0.19529589426296781</v>
      </c>
      <c r="G963" s="17">
        <f t="shared" si="46"/>
        <v>9.5199999999998415</v>
      </c>
      <c r="H963">
        <f t="shared" ca="1" si="44"/>
        <v>-8.9573060985908648E-4</v>
      </c>
    </row>
    <row r="964" spans="1:8" x14ac:dyDescent="0.25">
      <c r="A964">
        <f t="shared" si="45"/>
        <v>9.5299999999998413</v>
      </c>
      <c r="B964">
        <f>$D$2*COS(($E$2*Table2[[#This Row],[t]])-$L$2)</f>
        <v>-0.97909825286204766</v>
      </c>
      <c r="C964">
        <f>($D$3*EXP($E$3*Table2[[#This Row],[t]]))*COS(($F$3*Table2[[#This Row],[t]])-$L$3)</f>
        <v>-1.1854456619167196E-3</v>
      </c>
      <c r="D964" t="e">
        <f>($F$4*EXP($D$4*Table2[[#This Row],[t]]))+($G$4*EXP($E$4*Table2[[#This Row],[t]]))</f>
        <v>#NUM!</v>
      </c>
      <c r="E964">
        <f>EXP($D$5*Table2[[#This Row],[t]])*($E$5+($F$5*Table2[[#This Row],[t]]))</f>
        <v>0.1945349241328076</v>
      </c>
      <c r="G964" s="17">
        <f t="shared" si="46"/>
        <v>9.5299999999998413</v>
      </c>
      <c r="H964">
        <f t="shared" ca="1" si="44"/>
        <v>-1.1854456619167196E-3</v>
      </c>
    </row>
    <row r="965" spans="1:8" x14ac:dyDescent="0.25">
      <c r="A965">
        <f t="shared" si="45"/>
        <v>9.5399999999998411</v>
      </c>
      <c r="B965">
        <f>$D$2*COS(($E$2*Table2[[#This Row],[t]])-$L$2)</f>
        <v>-1.00921234985731</v>
      </c>
      <c r="C965">
        <f>($D$3*EXP($E$3*Table2[[#This Row],[t]]))*COS(($F$3*Table2[[#This Row],[t]])-$L$3)</f>
        <v>-1.4715703135413447E-3</v>
      </c>
      <c r="D965" t="e">
        <f>($F$4*EXP($D$4*Table2[[#This Row],[t]]))+($G$4*EXP($E$4*Table2[[#This Row],[t]]))</f>
        <v>#NUM!</v>
      </c>
      <c r="E965">
        <f>EXP($D$5*Table2[[#This Row],[t]])*($E$5+($F$5*Table2[[#This Row],[t]]))</f>
        <v>0.19377668665494413</v>
      </c>
      <c r="G965" s="17">
        <f t="shared" si="46"/>
        <v>9.5399999999998411</v>
      </c>
      <c r="H965">
        <f t="shared" ca="1" si="44"/>
        <v>-1.4715703135413447E-3</v>
      </c>
    </row>
    <row r="966" spans="1:8" x14ac:dyDescent="0.25">
      <c r="A966">
        <f t="shared" si="45"/>
        <v>9.5499999999998408</v>
      </c>
      <c r="B966">
        <f>$D$2*COS(($E$2*Table2[[#This Row],[t]])-$L$2)</f>
        <v>-1.0387209497184275</v>
      </c>
      <c r="C966">
        <f>($D$3*EXP($E$3*Table2[[#This Row],[t]]))*COS(($F$3*Table2[[#This Row],[t]])-$L$3)</f>
        <v>-1.7539694790838709E-3</v>
      </c>
      <c r="D966" t="e">
        <f>($F$4*EXP($D$4*Table2[[#This Row],[t]]))+($G$4*EXP($E$4*Table2[[#This Row],[t]]))</f>
        <v>#NUM!</v>
      </c>
      <c r="E966">
        <f>EXP($D$5*Table2[[#This Row],[t]])*($E$5+($F$5*Table2[[#This Row],[t]]))</f>
        <v>0.19302117350046585</v>
      </c>
      <c r="G966" s="17">
        <f t="shared" si="46"/>
        <v>9.5499999999998408</v>
      </c>
      <c r="H966">
        <f t="shared" ca="1" si="44"/>
        <v>-1.7539694790838709E-3</v>
      </c>
    </row>
    <row r="967" spans="1:8" x14ac:dyDescent="0.25">
      <c r="A967">
        <f t="shared" si="45"/>
        <v>9.5599999999998406</v>
      </c>
      <c r="B967">
        <f>$D$2*COS(($E$2*Table2[[#This Row],[t]])-$L$2)</f>
        <v>-1.0676063481707194</v>
      </c>
      <c r="C967">
        <f>($D$3*EXP($E$3*Table2[[#This Row],[t]]))*COS(($F$3*Table2[[#This Row],[t]])-$L$3)</f>
        <v>-2.0325116410608935E-3</v>
      </c>
      <c r="D967" t="e">
        <f>($F$4*EXP($D$4*Table2[[#This Row],[t]]))+($G$4*EXP($E$4*Table2[[#This Row],[t]]))</f>
        <v>#NUM!</v>
      </c>
      <c r="E967">
        <f>EXP($D$5*Table2[[#This Row],[t]])*($E$5+($F$5*Table2[[#This Row],[t]]))</f>
        <v>0.19226837635556671</v>
      </c>
      <c r="G967" s="17">
        <f t="shared" si="46"/>
        <v>9.5599999999998406</v>
      </c>
      <c r="H967">
        <f t="shared" ca="1" si="44"/>
        <v>-2.0325116410608935E-3</v>
      </c>
    </row>
    <row r="968" spans="1:8" x14ac:dyDescent="0.25">
      <c r="A968">
        <f t="shared" si="45"/>
        <v>9.5699999999998404</v>
      </c>
      <c r="B968">
        <f>$D$2*COS(($E$2*Table2[[#This Row],[t]])-$L$2)</f>
        <v>-1.0958512148416584</v>
      </c>
      <c r="C968">
        <f>($D$3*EXP($E$3*Table2[[#This Row],[t]]))*COS(($F$3*Table2[[#This Row],[t]])-$L$3)</f>
        <v>-2.307068893164432E-3</v>
      </c>
      <c r="D968" t="e">
        <f>($F$4*EXP($D$4*Table2[[#This Row],[t]]))+($G$4*EXP($E$4*Table2[[#This Row],[t]]))</f>
        <v>#NUM!</v>
      </c>
      <c r="E968">
        <f>EXP($D$5*Table2[[#This Row],[t]])*($E$5+($F$5*Table2[[#This Row],[t]]))</f>
        <v>0.19151828692160272</v>
      </c>
      <c r="G968" s="17">
        <f t="shared" si="46"/>
        <v>9.5699999999998404</v>
      </c>
      <c r="H968">
        <f t="shared" ca="1" si="44"/>
        <v>-2.307068893164432E-3</v>
      </c>
    </row>
    <row r="969" spans="1:8" x14ac:dyDescent="0.25">
      <c r="A969">
        <f t="shared" si="45"/>
        <v>9.5799999999998402</v>
      </c>
      <c r="B969">
        <f>$D$2*COS(($E$2*Table2[[#This Row],[t]])-$L$2)</f>
        <v>-1.1234386036585677</v>
      </c>
      <c r="C969">
        <f>($D$3*EXP($E$3*Table2[[#This Row],[t]]))*COS(($F$3*Table2[[#This Row],[t]])-$L$3)</f>
        <v>-2.5775169806874867E-3</v>
      </c>
      <c r="D969" t="e">
        <f>($F$4*EXP($D$4*Table2[[#This Row],[t]]))+($G$4*EXP($E$4*Table2[[#This Row],[t]]))</f>
        <v>#NUM!</v>
      </c>
      <c r="E969">
        <f>EXP($D$5*Table2[[#This Row],[t]])*($E$5+($F$5*Table2[[#This Row],[t]]))</f>
        <v>0.19077089691514751</v>
      </c>
      <c r="G969" s="17">
        <f t="shared" si="46"/>
        <v>9.5799999999998402</v>
      </c>
      <c r="H969">
        <f t="shared" ca="1" si="44"/>
        <v>-2.5775169806874867E-3</v>
      </c>
    </row>
    <row r="970" spans="1:8" x14ac:dyDescent="0.25">
      <c r="A970">
        <f t="shared" si="45"/>
        <v>9.58999999999984</v>
      </c>
      <c r="B970">
        <f>$D$2*COS(($E$2*Table2[[#This Row],[t]])-$L$2)</f>
        <v>-1.1503519630157695</v>
      </c>
      <c r="C970">
        <f>($D$3*EXP($E$3*Table2[[#This Row],[t]]))*COS(($F$3*Table2[[#This Row],[t]])-$L$3)</f>
        <v>-2.8437353383676789E-3</v>
      </c>
      <c r="D970" t="e">
        <f>($F$4*EXP($D$4*Table2[[#This Row],[t]]))+($G$4*EXP($E$4*Table2[[#This Row],[t]]))</f>
        <v>#NUM!</v>
      </c>
      <c r="E970">
        <f>EXP($D$5*Table2[[#This Row],[t]])*($E$5+($F$5*Table2[[#This Row],[t]]))</f>
        <v>0.19002619806804683</v>
      </c>
      <c r="G970" s="17">
        <f t="shared" si="46"/>
        <v>9.58999999999984</v>
      </c>
      <c r="H970">
        <f t="shared" ca="1" si="44"/>
        <v>-2.8437353383676789E-3</v>
      </c>
    </row>
    <row r="971" spans="1:8" x14ac:dyDescent="0.25">
      <c r="A971">
        <f t="shared" si="45"/>
        <v>9.5999999999998398</v>
      </c>
      <c r="B971">
        <f>$D$2*COS(($E$2*Table2[[#This Row],[t]])-$L$2)</f>
        <v>-1.1765751457050309</v>
      </c>
      <c r="C971">
        <f>($D$3*EXP($E$3*Table2[[#This Row],[t]]))*COS(($F$3*Table2[[#This Row],[t]])-$L$3)</f>
        <v>-3.1056071256515601E-3</v>
      </c>
      <c r="D971" t="e">
        <f>($F$4*EXP($D$4*Table2[[#This Row],[t]]))+($G$4*EXP($E$4*Table2[[#This Row],[t]]))</f>
        <v>#NUM!</v>
      </c>
      <c r="E971">
        <f>EXP($D$5*Table2[[#This Row],[t]])*($E$5+($F$5*Table2[[#This Row],[t]]))</f>
        <v>0.1892841821274725</v>
      </c>
      <c r="G971" s="17">
        <f t="shared" si="46"/>
        <v>9.5999999999998398</v>
      </c>
      <c r="H971">
        <f t="shared" ref="H971:H1011" ca="1" si="47">INDIRECT("Table2[@["&amp;Motion&amp;"]]")</f>
        <v>-3.1056071256515601E-3</v>
      </c>
    </row>
    <row r="972" spans="1:8" x14ac:dyDescent="0.25">
      <c r="A972">
        <f t="shared" si="45"/>
        <v>9.6099999999998396</v>
      </c>
      <c r="B972">
        <f>$D$2*COS(($E$2*Table2[[#This Row],[t]])-$L$2)</f>
        <v>-1.2020924186034139</v>
      </c>
      <c r="C972">
        <f>($D$3*EXP($E$3*Table2[[#This Row],[t]]))*COS(($F$3*Table2[[#This Row],[t]])-$L$3)</f>
        <v>-3.3630192593848778E-3</v>
      </c>
      <c r="D972" t="e">
        <f>($F$4*EXP($D$4*Table2[[#This Row],[t]]))+($G$4*EXP($E$4*Table2[[#This Row],[t]]))</f>
        <v>#NUM!</v>
      </c>
      <c r="E972">
        <f>EXP($D$5*Table2[[#This Row],[t]])*($E$5+($F$5*Table2[[#This Row],[t]]))</f>
        <v>0.18854484085597506</v>
      </c>
      <c r="G972" s="17">
        <f t="shared" si="46"/>
        <v>9.6099999999998396</v>
      </c>
      <c r="H972">
        <f t="shared" ca="1" si="47"/>
        <v>-3.3630192593848778E-3</v>
      </c>
    </row>
    <row r="973" spans="1:8" x14ac:dyDescent="0.25">
      <c r="A973">
        <f t="shared" si="45"/>
        <v>9.6199999999998393</v>
      </c>
      <c r="B973">
        <f>$D$2*COS(($E$2*Table2[[#This Row],[t]])-$L$2)</f>
        <v>-1.2268884721126898</v>
      </c>
      <c r="C973">
        <f>($D$3*EXP($E$3*Table2[[#This Row],[t]]))*COS(($F$3*Table2[[#This Row],[t]])-$L$3)</f>
        <v>-3.6158624439340576E-3</v>
      </c>
      <c r="D973" t="e">
        <f>($F$4*EXP($D$4*Table2[[#This Row],[t]]))+($G$4*EXP($E$4*Table2[[#This Row],[t]]))</f>
        <v>#NUM!</v>
      </c>
      <c r="E973">
        <f>EXP($D$5*Table2[[#This Row],[t]])*($E$5+($F$5*Table2[[#This Row],[t]]))</f>
        <v>0.18780816603153552</v>
      </c>
      <c r="G973" s="17">
        <f t="shared" si="46"/>
        <v>9.6199999999998393</v>
      </c>
      <c r="H973">
        <f t="shared" ca="1" si="47"/>
        <v>-3.6158624439340576E-3</v>
      </c>
    </row>
    <row r="974" spans="1:8" x14ac:dyDescent="0.25">
      <c r="A974">
        <f t="shared" si="45"/>
        <v>9.6299999999998391</v>
      </c>
      <c r="B974">
        <f>$D$2*COS(($E$2*Table2[[#This Row],[t]])-$L$2)</f>
        <v>-1.2509484293446163</v>
      </c>
      <c r="C974">
        <f>($D$3*EXP($E$3*Table2[[#This Row],[t]]))*COS(($F$3*Table2[[#This Row],[t]])-$L$3)</f>
        <v>-3.8640311987471442E-3</v>
      </c>
      <c r="D974" t="e">
        <f>($F$4*EXP($D$4*Table2[[#This Row],[t]]))+($G$4*EXP($E$4*Table2[[#This Row],[t]]))</f>
        <v>#NUM!</v>
      </c>
      <c r="E974">
        <f>EXP($D$5*Table2[[#This Row],[t]])*($E$5+($F$5*Table2[[#This Row],[t]]))</f>
        <v>0.18707414944761666</v>
      </c>
      <c r="G974" s="17">
        <f t="shared" si="46"/>
        <v>9.6299999999998391</v>
      </c>
      <c r="H974">
        <f t="shared" ca="1" si="47"/>
        <v>-3.8640311987471442E-3</v>
      </c>
    </row>
    <row r="975" spans="1:8" x14ac:dyDescent="0.25">
      <c r="A975">
        <f t="shared" si="45"/>
        <v>9.6399999999998389</v>
      </c>
      <c r="B975">
        <f>$D$2*COS(($E$2*Table2[[#This Row],[t]])-$L$2)</f>
        <v>-1.2742578550466379</v>
      </c>
      <c r="C975">
        <f>($D$3*EXP($E$3*Table2[[#This Row],[t]]))*COS(($F$3*Table2[[#This Row],[t]])-$L$3)</f>
        <v>-4.1074238833627421E-3</v>
      </c>
      <c r="D975" t="e">
        <f>($F$4*EXP($D$4*Table2[[#This Row],[t]]))+($G$4*EXP($E$4*Table2[[#This Row],[t]]))</f>
        <v>#NUM!</v>
      </c>
      <c r="E975">
        <f>EXP($D$5*Table2[[#This Row],[t]])*($E$5+($F$5*Table2[[#This Row],[t]]))</f>
        <v>0.18634278291321291</v>
      </c>
      <c r="G975" s="17">
        <f t="shared" si="46"/>
        <v>9.6399999999998389</v>
      </c>
      <c r="H975">
        <f t="shared" ca="1" si="47"/>
        <v>-4.1074238833627421E-3</v>
      </c>
    </row>
    <row r="976" spans="1:8" x14ac:dyDescent="0.25">
      <c r="A976">
        <f t="shared" si="45"/>
        <v>9.6499999999998387</v>
      </c>
      <c r="B976">
        <f>$D$2*COS(($E$2*Table2[[#This Row],[t]])-$L$2)</f>
        <v>-1.2968027642625997</v>
      </c>
      <c r="C976">
        <f>($D$3*EXP($E$3*Table2[[#This Row],[t]]))*COS(($F$3*Table2[[#This Row],[t]])-$L$3)</f>
        <v>-4.3459427198780489E-3</v>
      </c>
      <c r="D976" t="e">
        <f>($F$4*EXP($D$4*Table2[[#This Row],[t]]))+($G$4*EXP($E$4*Table2[[#This Row],[t]]))</f>
        <v>#NUM!</v>
      </c>
      <c r="E976">
        <f>EXP($D$5*Table2[[#This Row],[t]])*($E$5+($F$5*Table2[[#This Row],[t]]))</f>
        <v>0.1856140582528997</v>
      </c>
      <c r="G976" s="17">
        <f t="shared" si="46"/>
        <v>9.6499999999998387</v>
      </c>
      <c r="H976">
        <f t="shared" ca="1" si="47"/>
        <v>-4.3459427198780489E-3</v>
      </c>
    </row>
    <row r="977" spans="1:8" x14ac:dyDescent="0.25">
      <c r="A977">
        <f t="shared" si="45"/>
        <v>9.6599999999998385</v>
      </c>
      <c r="B977">
        <f>$D$2*COS(($E$2*Table2[[#This Row],[t]])-$L$2)</f>
        <v>-1.3185696307233121</v>
      </c>
      <c r="C977">
        <f>($D$3*EXP($E$3*Table2[[#This Row],[t]]))*COS(($F$3*Table2[[#This Row],[t]])-$L$3)</f>
        <v>-4.5794938128870576E-3</v>
      </c>
      <c r="D977" t="e">
        <f>($F$4*EXP($D$4*Table2[[#This Row],[t]]))+($G$4*EXP($E$4*Table2[[#This Row],[t]]))</f>
        <v>#NUM!</v>
      </c>
      <c r="E977">
        <f>EXP($D$5*Table2[[#This Row],[t]])*($E$5+($F$5*Table2[[#This Row],[t]]))</f>
        <v>0.18488796730688159</v>
      </c>
      <c r="G977" s="17">
        <f t="shared" si="46"/>
        <v>9.6599999999998385</v>
      </c>
      <c r="H977">
        <f t="shared" ca="1" si="47"/>
        <v>-4.5794938128870576E-3</v>
      </c>
    </row>
    <row r="978" spans="1:8" x14ac:dyDescent="0.25">
      <c r="A978">
        <f t="shared" si="45"/>
        <v>9.6699999999998383</v>
      </c>
      <c r="B978">
        <f>$D$2*COS(($E$2*Table2[[#This Row],[t]])-$L$2)</f>
        <v>-1.3395453949618881</v>
      </c>
      <c r="C978">
        <f>($D$3*EXP($E$3*Table2[[#This Row],[t]]))*COS(($F$3*Table2[[#This Row],[t]])-$L$3)</f>
        <v>-4.8079871669028393E-3</v>
      </c>
      <c r="D978" t="e">
        <f>($F$4*EXP($D$4*Table2[[#This Row],[t]]))+($G$4*EXP($E$4*Table2[[#This Row],[t]]))</f>
        <v>#NUM!</v>
      </c>
      <c r="E978">
        <f>EXP($D$5*Table2[[#This Row],[t]])*($E$5+($F$5*Table2[[#This Row],[t]]))</f>
        <v>0.18416450193103995</v>
      </c>
      <c r="G978" s="17">
        <f t="shared" si="46"/>
        <v>9.6699999999998383</v>
      </c>
      <c r="H978">
        <f t="shared" ca="1" si="47"/>
        <v>-4.8079871669028393E-3</v>
      </c>
    </row>
    <row r="979" spans="1:8" x14ac:dyDescent="0.25">
      <c r="A979">
        <f t="shared" si="45"/>
        <v>9.6799999999998381</v>
      </c>
      <c r="B979">
        <f>$D$2*COS(($E$2*Table2[[#This Row],[t]])-$L$2)</f>
        <v>-1.3597174721490424</v>
      </c>
      <c r="C979">
        <f>($D$3*EXP($E$3*Table2[[#This Row],[t]]))*COS(($F$3*Table2[[#This Row],[t]])-$L$3)</f>
        <v>-5.0313367012780703E-3</v>
      </c>
      <c r="D979" t="e">
        <f>($F$4*EXP($D$4*Table2[[#This Row],[t]]))+($G$4*EXP($E$4*Table2[[#This Row],[t]]))</f>
        <v>#NUM!</v>
      </c>
      <c r="E979">
        <f>EXP($D$5*Table2[[#This Row],[t]])*($E$5+($F$5*Table2[[#This Row],[t]]))</f>
        <v>0.18344365399697946</v>
      </c>
      <c r="G979" s="17">
        <f t="shared" si="46"/>
        <v>9.6799999999998381</v>
      </c>
      <c r="H979">
        <f t="shared" ca="1" si="47"/>
        <v>-5.0313367012780703E-3</v>
      </c>
    </row>
    <row r="980" spans="1:8" x14ac:dyDescent="0.25">
      <c r="A980">
        <f t="shared" si="45"/>
        <v>9.6899999999998379</v>
      </c>
      <c r="B980">
        <f>$D$2*COS(($E$2*Table2[[#This Row],[t]])-$L$2)</f>
        <v>-1.3790737596436184</v>
      </c>
      <c r="C980">
        <f>($D$3*EXP($E$3*Table2[[#This Row],[t]]))*COS(($F$3*Table2[[#This Row],[t]])-$L$3)</f>
        <v>-5.24946026264038E-3</v>
      </c>
      <c r="D980" t="e">
        <f>($F$4*EXP($D$4*Table2[[#This Row],[t]]))+($G$4*EXP($E$4*Table2[[#This Row],[t]]))</f>
        <v>#NUM!</v>
      </c>
      <c r="E980">
        <f>EXP($D$5*Table2[[#This Row],[t]])*($E$5+($F$5*Table2[[#This Row],[t]]))</f>
        <v>0.18272541539207385</v>
      </c>
      <c r="G980" s="17">
        <f t="shared" si="46"/>
        <v>9.6899999999998379</v>
      </c>
      <c r="H980">
        <f t="shared" ca="1" si="47"/>
        <v>-5.24946026264038E-3</v>
      </c>
    </row>
    <row r="981" spans="1:8" x14ac:dyDescent="0.25">
      <c r="A981">
        <f t="shared" si="45"/>
        <v>9.6999999999998376</v>
      </c>
      <c r="B981">
        <f>$D$2*COS(($E$2*Table2[[#This Row],[t]])-$L$2)</f>
        <v>-1.3976026442537937</v>
      </c>
      <c r="C981">
        <f>($D$3*EXP($E$3*Table2[[#This Row],[t]]))*COS(($F$3*Table2[[#This Row],[t]])-$L$3)</f>
        <v>-5.4622796348591006E-3</v>
      </c>
      <c r="D981" t="e">
        <f>($F$4*EXP($D$4*Table2[[#This Row],[t]]))+($G$4*EXP($E$4*Table2[[#This Row],[t]]))</f>
        <v>#NUM!</v>
      </c>
      <c r="E981">
        <f>EXP($D$5*Table2[[#This Row],[t]])*($E$5+($F$5*Table2[[#This Row],[t]]))</f>
        <v>0.18200977801951079</v>
      </c>
      <c r="G981" s="17">
        <f t="shared" si="46"/>
        <v>9.6999999999998376</v>
      </c>
      <c r="H981">
        <f t="shared" ca="1" si="47"/>
        <v>-5.4622796348591006E-3</v>
      </c>
    </row>
    <row r="982" spans="1:8" x14ac:dyDescent="0.25">
      <c r="A982">
        <f t="shared" si="45"/>
        <v>9.7099999999998374</v>
      </c>
      <c r="B982">
        <f>$D$2*COS(($E$2*Table2[[#This Row],[t]])-$L$2)</f>
        <v>-1.4152930092046574</v>
      </c>
      <c r="C982">
        <f>($D$3*EXP($E$3*Table2[[#This Row],[t]]))*COS(($F$3*Table2[[#This Row],[t]])-$L$3)</f>
        <v>-5.669720546562596E-3</v>
      </c>
      <c r="D982" t="e">
        <f>($F$4*EXP($D$4*Table2[[#This Row],[t]]))+($G$4*EXP($E$4*Table2[[#This Row],[t]]))</f>
        <v>#NUM!</v>
      </c>
      <c r="E982">
        <f>EXP($D$5*Table2[[#This Row],[t]])*($E$5+($F$5*Table2[[#This Row],[t]]))</f>
        <v>0.18129673379833602</v>
      </c>
      <c r="G982" s="17">
        <f t="shared" si="46"/>
        <v>9.7099999999998374</v>
      </c>
      <c r="H982">
        <f t="shared" ca="1" si="47"/>
        <v>-5.669720546562596E-3</v>
      </c>
    </row>
    <row r="983" spans="1:8" x14ac:dyDescent="0.25">
      <c r="A983">
        <f t="shared" si="45"/>
        <v>9.7199999999998372</v>
      </c>
      <c r="B983">
        <f>$D$2*COS(($E$2*Table2[[#This Row],[t]])-$L$2)</f>
        <v>-1.4321342408079369</v>
      </c>
      <c r="C983">
        <f>($D$3*EXP($E$3*Table2[[#This Row],[t]]))*COS(($F$3*Table2[[#This Row],[t]])-$L$3)</f>
        <v>-5.87171267622566E-3</v>
      </c>
      <c r="D983" t="e">
        <f>($F$4*EXP($D$4*Table2[[#This Row],[t]]))+($G$4*EXP($E$4*Table2[[#This Row],[t]]))</f>
        <v>#NUM!</v>
      </c>
      <c r="E983">
        <f>EXP($D$5*Table2[[#This Row],[t]])*($E$5+($F$5*Table2[[#This Row],[t]]))</f>
        <v>0.18058627466349653</v>
      </c>
      <c r="G983" s="17">
        <f t="shared" si="46"/>
        <v>9.7199999999998372</v>
      </c>
      <c r="H983">
        <f t="shared" ca="1" si="47"/>
        <v>-5.87171267622566E-3</v>
      </c>
    </row>
    <row r="984" spans="1:8" x14ac:dyDescent="0.25">
      <c r="A984">
        <f t="shared" si="45"/>
        <v>9.729999999999837</v>
      </c>
      <c r="B984">
        <f>$D$2*COS(($E$2*Table2[[#This Row],[t]])-$L$2)</f>
        <v>-1.4481162348299021</v>
      </c>
      <c r="C984">
        <f>($D$3*EXP($E$3*Table2[[#This Row],[t]]))*COS(($F$3*Table2[[#This Row],[t]])-$L$3)</f>
        <v>-6.068189654848637E-3</v>
      </c>
      <c r="D984" t="e">
        <f>($F$4*EXP($D$4*Table2[[#This Row],[t]]))+($G$4*EXP($E$4*Table2[[#This Row],[t]]))</f>
        <v>#NUM!</v>
      </c>
      <c r="E984">
        <f>EXP($D$5*Table2[[#This Row],[t]])*($E$5+($F$5*Table2[[#This Row],[t]]))</f>
        <v>0.17987839256588295</v>
      </c>
      <c r="G984" s="17">
        <f t="shared" si="46"/>
        <v>9.729999999999837</v>
      </c>
      <c r="H984">
        <f t="shared" ca="1" si="47"/>
        <v>-6.068189654848637E-3</v>
      </c>
    </row>
    <row r="985" spans="1:8" x14ac:dyDescent="0.25">
      <c r="A985">
        <f t="shared" si="45"/>
        <v>9.7399999999998368</v>
      </c>
      <c r="B985">
        <f>$D$2*COS(($E$2*Table2[[#This Row],[t]])-$L$2)</f>
        <v>-1.4632294025535877</v>
      </c>
      <c r="C985">
        <f>($D$3*EXP($E$3*Table2[[#This Row],[t]]))*COS(($F$3*Table2[[#This Row],[t]])-$L$3)</f>
        <v>-6.2590890662499793E-3</v>
      </c>
      <c r="D985" t="e">
        <f>($F$4*EXP($D$4*Table2[[#This Row],[t]]))+($G$4*EXP($E$4*Table2[[#This Row],[t]]))</f>
        <v>#NUM!</v>
      </c>
      <c r="E985">
        <f>EXP($D$5*Table2[[#This Row],[t]])*($E$5+($F$5*Table2[[#This Row],[t]]))</f>
        <v>0.17917307947237118</v>
      </c>
      <c r="G985" s="17">
        <f t="shared" si="46"/>
        <v>9.7399999999998368</v>
      </c>
      <c r="H985">
        <f t="shared" ca="1" si="47"/>
        <v>-6.2590890662499793E-3</v>
      </c>
    </row>
    <row r="986" spans="1:8" x14ac:dyDescent="0.25">
      <c r="A986">
        <f t="shared" si="45"/>
        <v>9.7499999999998366</v>
      </c>
      <c r="B986">
        <f>$D$2*COS(($E$2*Table2[[#This Row],[t]])-$L$2)</f>
        <v>-1.477464676531743</v>
      </c>
      <c r="C986">
        <f>($D$3*EXP($E$3*Table2[[#This Row],[t]]))*COS(($F$3*Table2[[#This Row],[t]])-$L$3)</f>
        <v>-6.4443524449963293E-3</v>
      </c>
      <c r="D986" t="e">
        <f>($F$4*EXP($D$4*Table2[[#This Row],[t]]))+($G$4*EXP($E$4*Table2[[#This Row],[t]]))</f>
        <v>#NUM!</v>
      </c>
      <c r="E986">
        <f>EXP($D$5*Table2[[#This Row],[t]])*($E$5+($F$5*Table2[[#This Row],[t]]))</f>
        <v>0.17847032736586307</v>
      </c>
      <c r="G986" s="17">
        <f t="shared" si="46"/>
        <v>9.7499999999998366</v>
      </c>
      <c r="H986">
        <f t="shared" ca="1" si="47"/>
        <v>-6.4443524449963293E-3</v>
      </c>
    </row>
    <row r="987" spans="1:8" x14ac:dyDescent="0.25">
      <c r="A987">
        <f t="shared" si="45"/>
        <v>9.7599999999998364</v>
      </c>
      <c r="B987">
        <f>$D$2*COS(($E$2*Table2[[#This Row],[t]])-$L$2)</f>
        <v>-1.4908135160270353</v>
      </c>
      <c r="C987">
        <f>($D$3*EXP($E$3*Table2[[#This Row],[t]]))*COS(($F$3*Table2[[#This Row],[t]])-$L$3)</f>
        <v>-6.6239252719944982E-3</v>
      </c>
      <c r="D987" t="e">
        <f>($F$4*EXP($D$4*Table2[[#This Row],[t]]))+($G$4*EXP($E$4*Table2[[#This Row],[t]]))</f>
        <v>#NUM!</v>
      </c>
      <c r="E987">
        <f>EXP($D$5*Table2[[#This Row],[t]])*($E$5+($F$5*Table2[[#This Row],[t]]))</f>
        <v>0.17777012824532648</v>
      </c>
      <c r="G987" s="17">
        <f t="shared" si="46"/>
        <v>9.7599999999998364</v>
      </c>
      <c r="H987">
        <f t="shared" ca="1" si="47"/>
        <v>-6.6239252719944982E-3</v>
      </c>
    </row>
    <row r="988" spans="1:8" x14ac:dyDescent="0.25">
      <c r="A988">
        <f t="shared" si="45"/>
        <v>9.7699999999998361</v>
      </c>
      <c r="B988">
        <f>$D$2*COS(($E$2*Table2[[#This Row],[t]])-$L$2)</f>
        <v>-1.5032679121362222</v>
      </c>
      <c r="C988">
        <f>($D$3*EXP($E$3*Table2[[#This Row],[t]]))*COS(($F$3*Table2[[#This Row],[t]])-$L$3)</f>
        <v>-6.797756967771725E-3</v>
      </c>
      <c r="D988" t="e">
        <f>($F$4*EXP($D$4*Table2[[#This Row],[t]]))+($G$4*EXP($E$4*Table2[[#This Row],[t]]))</f>
        <v>#NUM!</v>
      </c>
      <c r="E988">
        <f>EXP($D$5*Table2[[#This Row],[t]])*($E$5+($F$5*Table2[[#This Row],[t]]))</f>
        <v>0.17707247412583449</v>
      </c>
      <c r="G988" s="17">
        <f t="shared" si="46"/>
        <v>9.7699999999998361</v>
      </c>
      <c r="H988">
        <f t="shared" ca="1" si="47"/>
        <v>-6.797756967771725E-3</v>
      </c>
    </row>
    <row r="989" spans="1:8" x14ac:dyDescent="0.25">
      <c r="A989">
        <f t="shared" si="45"/>
        <v>9.7799999999998359</v>
      </c>
      <c r="B989">
        <f>$D$2*COS(($E$2*Table2[[#This Row],[t]])-$L$2)</f>
        <v>-1.514820392595263</v>
      </c>
      <c r="C989">
        <f>($D$3*EXP($E$3*Table2[[#This Row],[t]]))*COS(($F$3*Table2[[#This Row],[t]])-$L$3)</f>
        <v>-6.9658008834706207E-3</v>
      </c>
      <c r="D989" t="e">
        <f>($F$4*EXP($D$4*Table2[[#This Row],[t]]))+($G$4*EXP($E$4*Table2[[#This Row],[t]]))</f>
        <v>#NUM!</v>
      </c>
      <c r="E989">
        <f>EXP($D$5*Table2[[#This Row],[t]])*($E$5+($F$5*Table2[[#This Row],[t]]))</f>
        <v>0.17637735703860352</v>
      </c>
      <c r="G989" s="17">
        <f t="shared" si="46"/>
        <v>9.7799999999998359</v>
      </c>
      <c r="H989">
        <f t="shared" ca="1" si="47"/>
        <v>-6.9658008834706207E-3</v>
      </c>
    </row>
    <row r="990" spans="1:8" x14ac:dyDescent="0.25">
      <c r="A990">
        <f t="shared" si="45"/>
        <v>9.7899999999998357</v>
      </c>
      <c r="B990">
        <f>$D$2*COS(($E$2*Table2[[#This Row],[t]])-$L$2)</f>
        <v>-1.5254640262624477</v>
      </c>
      <c r="C990">
        <f>($D$3*EXP($E$3*Table2[[#This Row],[t]]))*COS(($F$3*Table2[[#This Row],[t]])-$L$3)</f>
        <v>-7.1280142895873526E-3</v>
      </c>
      <c r="D990" t="e">
        <f>($F$4*EXP($D$4*Table2[[#This Row],[t]]))+($G$4*EXP($E$4*Table2[[#This Row],[t]]))</f>
        <v>#NUM!</v>
      </c>
      <c r="E990">
        <f>EXP($D$5*Table2[[#This Row],[t]])*($E$5+($F$5*Table2[[#This Row],[t]]))</f>
        <v>0.17568476903103125</v>
      </c>
      <c r="G990" s="17">
        <f t="shared" si="46"/>
        <v>9.7899999999998357</v>
      </c>
      <c r="H990">
        <f t="shared" ca="1" si="47"/>
        <v>-7.1280142895873526E-3</v>
      </c>
    </row>
    <row r="991" spans="1:8" x14ac:dyDescent="0.25">
      <c r="A991">
        <f t="shared" si="45"/>
        <v>9.7999999999998355</v>
      </c>
      <c r="B991">
        <f>$D$2*COS(($E$2*Table2[[#This Row],[t]])-$L$2)</f>
        <v>-1.5351924272768824</v>
      </c>
      <c r="C991">
        <f>($D$3*EXP($E$3*Table2[[#This Row],[t]]))*COS(($F$3*Table2[[#This Row],[t]])-$L$3)</f>
        <v>-7.2843583624821306E-3</v>
      </c>
      <c r="D991" t="e">
        <f>($F$4*EXP($D$4*Table2[[#This Row],[t]]))+($G$4*EXP($E$4*Table2[[#This Row],[t]]))</f>
        <v>#NUM!</v>
      </c>
      <c r="E991">
        <f>EXP($D$5*Table2[[#This Row],[t]])*($E$5+($F$5*Table2[[#This Row],[t]]))</f>
        <v>0.17499470216673332</v>
      </c>
      <c r="G991" s="17">
        <f t="shared" si="46"/>
        <v>9.7999999999998355</v>
      </c>
      <c r="H991">
        <f t="shared" ca="1" si="47"/>
        <v>-7.2843583624821306E-3</v>
      </c>
    </row>
    <row r="992" spans="1:8" x14ac:dyDescent="0.25">
      <c r="A992">
        <f t="shared" si="45"/>
        <v>9.8099999999998353</v>
      </c>
      <c r="B992">
        <f>$D$2*COS(($E$2*Table2[[#This Row],[t]])-$L$2)</f>
        <v>-1.5439997588898025</v>
      </c>
      <c r="C992">
        <f>($D$3*EXP($E$3*Table2[[#This Row],[t]]))*COS(($F$3*Table2[[#This Row],[t]])-$L$3)</f>
        <v>-7.4347981686920216E-3</v>
      </c>
      <c r="D992" t="e">
        <f>($F$4*EXP($D$4*Table2[[#This Row],[t]]))+($G$4*EXP($E$4*Table2[[#This Row],[t]]))</f>
        <v>#NUM!</v>
      </c>
      <c r="E992">
        <f>EXP($D$5*Table2[[#This Row],[t]])*($E$5+($F$5*Table2[[#This Row],[t]]))</f>
        <v>0.17430714852557927</v>
      </c>
      <c r="G992" s="17">
        <f t="shared" si="46"/>
        <v>9.8099999999998353</v>
      </c>
      <c r="H992">
        <f t="shared" ca="1" si="47"/>
        <v>-7.4347981686920216E-3</v>
      </c>
    </row>
    <row r="993" spans="1:8" x14ac:dyDescent="0.25">
      <c r="A993">
        <f t="shared" si="45"/>
        <v>9.8199999999998351</v>
      </c>
      <c r="B993">
        <f>$D$2*COS(($E$2*Table2[[#This Row],[t]])-$L$2)</f>
        <v>-1.5518807369664538</v>
      </c>
      <c r="C993">
        <f>($D$3*EXP($E$3*Table2[[#This Row],[t]]))*COS(($F$3*Table2[[#This Row],[t]])-$L$3)</f>
        <v>-7.5793026470778154E-3</v>
      </c>
      <c r="D993" t="e">
        <f>($F$4*EXP($D$4*Table2[[#This Row],[t]]))+($G$4*EXP($E$4*Table2[[#This Row],[t]]))</f>
        <v>#NUM!</v>
      </c>
      <c r="E993">
        <f>EXP($D$5*Table2[[#This Row],[t]])*($E$5+($F$5*Table2[[#This Row],[t]]))</f>
        <v>0.17362210020372798</v>
      </c>
      <c r="G993" s="17">
        <f t="shared" si="46"/>
        <v>9.8199999999998351</v>
      </c>
      <c r="H993">
        <f t="shared" ca="1" si="47"/>
        <v>-7.5793026470778154E-3</v>
      </c>
    </row>
    <row r="994" spans="1:8" x14ac:dyDescent="0.25">
      <c r="A994">
        <f t="shared" si="45"/>
        <v>9.8299999999998349</v>
      </c>
      <c r="B994">
        <f>$D$2*COS(($E$2*Table2[[#This Row],[t]])-$L$2)</f>
        <v>-1.5588306331564177</v>
      </c>
      <c r="C994">
        <f>($D$3*EXP($E$3*Table2[[#This Row],[t]]))*COS(($F$3*Table2[[#This Row],[t]])-$L$3)</f>
        <v>-7.7178445888365158E-3</v>
      </c>
      <c r="D994" t="e">
        <f>($F$4*EXP($D$4*Table2[[#This Row],[t]]))+($G$4*EXP($E$4*Table2[[#This Row],[t]]))</f>
        <v>#NUM!</v>
      </c>
      <c r="E994">
        <f>EXP($D$5*Table2[[#This Row],[t]])*($E$5+($F$5*Table2[[#This Row],[t]]))</f>
        <v>0.17293954931366204</v>
      </c>
      <c r="G994" s="17">
        <f t="shared" si="46"/>
        <v>9.8299999999998349</v>
      </c>
      <c r="H994">
        <f t="shared" ca="1" si="47"/>
        <v>-7.7178445888365158E-3</v>
      </c>
    </row>
    <row r="995" spans="1:8" x14ac:dyDescent="0.25">
      <c r="A995">
        <f t="shared" si="45"/>
        <v>9.8399999999998347</v>
      </c>
      <c r="B995">
        <f>$D$2*COS(($E$2*Table2[[#This Row],[t]])-$L$2)</f>
        <v>-1.5648452777304711</v>
      </c>
      <c r="C995">
        <f>($D$3*EXP($E$3*Table2[[#This Row],[t]]))*COS(($F$3*Table2[[#This Row],[t]])-$L$3)</f>
        <v>-7.8504006154131271E-3</v>
      </c>
      <c r="D995" t="e">
        <f>($F$4*EXP($D$4*Table2[[#This Row],[t]]))+($G$4*EXP($E$4*Table2[[#This Row],[t]]))</f>
        <v>#NUM!</v>
      </c>
      <c r="E995">
        <f>EXP($D$5*Table2[[#This Row],[t]])*($E$5+($F$5*Table2[[#This Row],[t]]))</f>
        <v>0.17225948798422175</v>
      </c>
      <c r="G995" s="17">
        <f t="shared" si="46"/>
        <v>9.8399999999998347</v>
      </c>
      <c r="H995">
        <f t="shared" ca="1" si="47"/>
        <v>-7.8504006154131271E-3</v>
      </c>
    </row>
    <row r="996" spans="1:8" x14ac:dyDescent="0.25">
      <c r="A996">
        <f t="shared" ref="A996:A1011" si="48">A995+$B$9</f>
        <v>9.8499999999998344</v>
      </c>
      <c r="B996">
        <f>$D$2*COS(($E$2*Table2[[#This Row],[t]])-$L$2)</f>
        <v>-1.569921062082305</v>
      </c>
      <c r="C996">
        <f>($D$3*EXP($E$3*Table2[[#This Row],[t]]))*COS(($F$3*Table2[[#This Row],[t]])-$L$3)</f>
        <v>-7.9769511543454855E-3</v>
      </c>
      <c r="D996" t="e">
        <f>($F$4*EXP($D$4*Table2[[#This Row],[t]]))+($G$4*EXP($E$4*Table2[[#This Row],[t]]))</f>
        <v>#NUM!</v>
      </c>
      <c r="E996">
        <f>EXP($D$5*Table2[[#This Row],[t]])*($E$5+($F$5*Table2[[#This Row],[t]]))</f>
        <v>0.17158190836063797</v>
      </c>
      <c r="G996" s="17">
        <f t="shared" ref="G996:G1011" si="49">G995+$B$9</f>
        <v>9.8499999999998344</v>
      </c>
      <c r="H996">
        <f t="shared" ca="1" si="47"/>
        <v>-7.9769511543454855E-3</v>
      </c>
    </row>
    <row r="997" spans="1:8" x14ac:dyDescent="0.25">
      <c r="A997">
        <f t="shared" si="48"/>
        <v>9.8599999999998342</v>
      </c>
      <c r="B997">
        <f>$D$2*COS(($E$2*Table2[[#This Row],[t]])-$L$2)</f>
        <v>-1.5740549408935804</v>
      </c>
      <c r="C997">
        <f>($D$3*EXP($E$3*Table2[[#This Row],[t]]))*COS(($F$3*Table2[[#This Row],[t]])-$L$3)</f>
        <v>-8.0974804130775156E-3</v>
      </c>
      <c r="D997" t="e">
        <f>($F$4*EXP($D$4*Table2[[#This Row],[t]]))+($G$4*EXP($E$4*Table2[[#This Row],[t]]))</f>
        <v>#NUM!</v>
      </c>
      <c r="E997">
        <f>EXP($D$5*Table2[[#This Row],[t]])*($E$5+($F$5*Table2[[#This Row],[t]]))</f>
        <v>0.17090680260456445</v>
      </c>
      <c r="G997" s="17">
        <f t="shared" si="49"/>
        <v>9.8599999999998342</v>
      </c>
      <c r="H997">
        <f t="shared" ca="1" si="47"/>
        <v>-8.0974804130775156E-3</v>
      </c>
    </row>
    <row r="998" spans="1:8" x14ac:dyDescent="0.25">
      <c r="A998">
        <f t="shared" si="48"/>
        <v>9.869999999999834</v>
      </c>
      <c r="B998">
        <f>$D$2*COS(($E$2*Table2[[#This Row],[t]])-$L$2)</f>
        <v>-1.5772444339610232</v>
      </c>
      <c r="C998">
        <f>($D$3*EXP($E$3*Table2[[#This Row],[t]]))*COS(($F$3*Table2[[#This Row],[t]])-$L$3)</f>
        <v>-8.2119763507762858E-3</v>
      </c>
      <c r="D998" t="e">
        <f>($F$4*EXP($D$4*Table2[[#This Row],[t]]))+($G$4*EXP($E$4*Table2[[#This Row],[t]]))</f>
        <v>#NUM!</v>
      </c>
      <c r="E998">
        <f>EXP($D$5*Table2[[#This Row],[t]])*($E$5+($F$5*Table2[[#This Row],[t]]))</f>
        <v>0.1702341628941095</v>
      </c>
      <c r="G998" s="17">
        <f t="shared" si="49"/>
        <v>9.869999999999834</v>
      </c>
      <c r="H998">
        <f t="shared" ca="1" si="47"/>
        <v>-8.2119763507762858E-3</v>
      </c>
    </row>
    <row r="999" spans="1:8" x14ac:dyDescent="0.25">
      <c r="A999">
        <f t="shared" si="48"/>
        <v>9.8799999999998338</v>
      </c>
      <c r="B999">
        <f>$D$2*COS(($E$2*Table2[[#This Row],[t]])-$L$2)</f>
        <v>-1.5794876276844763</v>
      </c>
      <c r="C999">
        <f>($D$3*EXP($E$3*Table2[[#This Row],[t]]))*COS(($F$3*Table2[[#This Row],[t]])-$L$3)</f>
        <v>-8.3204306481899221E-3</v>
      </c>
      <c r="D999" t="e">
        <f>($F$4*EXP($D$4*Table2[[#This Row],[t]]))+($G$4*EXP($E$4*Table2[[#This Row],[t]]))</f>
        <v>#NUM!</v>
      </c>
      <c r="E999">
        <f>EXP($D$5*Table2[[#This Row],[t]])*($E$5+($F$5*Table2[[#This Row],[t]]))</f>
        <v>0.16956398142386669</v>
      </c>
      <c r="G999" s="17">
        <f t="shared" si="49"/>
        <v>9.8799999999998338</v>
      </c>
      <c r="H999">
        <f t="shared" ca="1" si="47"/>
        <v>-8.3204306481899221E-3</v>
      </c>
    </row>
    <row r="1000" spans="1:8" x14ac:dyDescent="0.25">
      <c r="A1000">
        <f t="shared" si="48"/>
        <v>9.8899999999998336</v>
      </c>
      <c r="B1000">
        <f>$D$2*COS(($E$2*Table2[[#This Row],[t]])-$L$2)</f>
        <v>-1.5807831762149995</v>
      </c>
      <c r="C1000">
        <f>($D$3*EXP($E$3*Table2[[#This Row],[t]]))*COS(($F$3*Table2[[#This Row],[t]])-$L$3)</f>
        <v>-8.4228386755835962E-3</v>
      </c>
      <c r="D1000" t="e">
        <f>($F$4*EXP($D$4*Table2[[#This Row],[t]]))+($G$4*EXP($E$4*Table2[[#This Row],[t]]))</f>
        <v>#NUM!</v>
      </c>
      <c r="E1000">
        <f>EXP($D$5*Table2[[#This Row],[t]])*($E$5+($F$5*Table2[[#This Row],[t]]))</f>
        <v>0.16889625040494516</v>
      </c>
      <c r="G1000" s="17">
        <f t="shared" si="49"/>
        <v>9.8899999999998336</v>
      </c>
      <c r="H1000">
        <f t="shared" ca="1" si="47"/>
        <v>-8.4228386755835962E-3</v>
      </c>
    </row>
    <row r="1001" spans="1:8" x14ac:dyDescent="0.25">
      <c r="A1001">
        <f t="shared" si="48"/>
        <v>9.8999999999998334</v>
      </c>
      <c r="B1001">
        <f>$D$2*COS(($E$2*Table2[[#This Row],[t]])-$L$2)</f>
        <v>-1.5811303022623406</v>
      </c>
      <c r="C1001">
        <f>($D$3*EXP($E$3*Table2[[#This Row],[t]]))*COS(($F$3*Table2[[#This Row],[t]])-$L$3)</f>
        <v>-8.5191994587922124E-3</v>
      </c>
      <c r="D1001" t="e">
        <f>($F$4*EXP($D$4*Table2[[#This Row],[t]]))+($G$4*EXP($E$4*Table2[[#This Row],[t]]))</f>
        <v>#NUM!</v>
      </c>
      <c r="E1001">
        <f>EXP($D$5*Table2[[#This Row],[t]])*($E$5+($F$5*Table2[[#This Row],[t]]))</f>
        <v>0.16823096206499891</v>
      </c>
      <c r="G1001" s="17">
        <f t="shared" si="49"/>
        <v>9.8999999999998334</v>
      </c>
      <c r="H1001">
        <f t="shared" ca="1" si="47"/>
        <v>-8.5191994587922124E-3</v>
      </c>
    </row>
    <row r="1002" spans="1:8" x14ac:dyDescent="0.25">
      <c r="A1002">
        <f t="shared" si="48"/>
        <v>9.9099999999998332</v>
      </c>
      <c r="B1002">
        <f>$D$2*COS(($E$2*Table2[[#This Row],[t]])-$L$2)</f>
        <v>-1.5805287975612849</v>
      </c>
      <c r="C1002">
        <f>($D$3*EXP($E$3*Table2[[#This Row],[t]]))*COS(($F$3*Table2[[#This Row],[t]])-$L$3)</f>
        <v>-8.6095156434283487E-3</v>
      </c>
      <c r="D1002" t="e">
        <f>($F$4*EXP($D$4*Table2[[#This Row],[t]]))+($G$4*EXP($E$4*Table2[[#This Row],[t]]))</f>
        <v>#NUM!</v>
      </c>
      <c r="E1002">
        <f>EXP($D$5*Table2[[#This Row],[t]])*($E$5+($F$5*Table2[[#This Row],[t]]))</f>
        <v>0.1675681086482555</v>
      </c>
      <c r="G1002" s="17">
        <f t="shared" si="49"/>
        <v>9.9099999999998332</v>
      </c>
      <c r="H1002">
        <f t="shared" ca="1" si="47"/>
        <v>-8.6095156434283487E-3</v>
      </c>
    </row>
    <row r="1003" spans="1:8" x14ac:dyDescent="0.25">
      <c r="A1003">
        <f t="shared" si="48"/>
        <v>9.919999999999833</v>
      </c>
      <c r="B1003">
        <f>$D$2*COS(($E$2*Table2[[#This Row],[t]])-$L$2)</f>
        <v>-1.5789790229966083</v>
      </c>
      <c r="C1003">
        <f>($D$3*EXP($E$3*Table2[[#This Row],[t]]))*COS(($F$3*Table2[[#This Row],[t]])-$L$3)</f>
        <v>-8.6937934572855254E-3</v>
      </c>
      <c r="D1003" t="e">
        <f>($F$4*EXP($D$4*Table2[[#This Row],[t]]))+($G$4*EXP($E$4*Table2[[#This Row],[t]]))</f>
        <v>#NUM!</v>
      </c>
      <c r="E1003">
        <f>EXP($D$5*Table2[[#This Row],[t]])*($E$5+($F$5*Table2[[#This Row],[t]]))</f>
        <v>0.1669076824155441</v>
      </c>
      <c r="G1003" s="17">
        <f t="shared" si="49"/>
        <v>9.919999999999833</v>
      </c>
      <c r="H1003">
        <f t="shared" ca="1" si="47"/>
        <v>-8.6937934572855254E-3</v>
      </c>
    </row>
    <row r="1004" spans="1:8" x14ac:dyDescent="0.25">
      <c r="A1004">
        <f t="shared" si="48"/>
        <v>9.9299999999998327</v>
      </c>
      <c r="B1004">
        <f>$D$2*COS(($E$2*Table2[[#This Row],[t]])-$L$2)</f>
        <v>-1.5764819083865567</v>
      </c>
      <c r="C1004">
        <f>($D$3*EXP($E$3*Table2[[#This Row],[t]]))*COS(($F$3*Table2[[#This Row],[t]])-$L$3)</f>
        <v>-8.7720426709769726E-3</v>
      </c>
      <c r="D1004" t="e">
        <f>($F$4*EXP($D$4*Table2[[#This Row],[t]]))+($G$4*EXP($E$4*Table2[[#This Row],[t]]))</f>
        <v>#NUM!</v>
      </c>
      <c r="E1004">
        <f>EXP($D$5*Table2[[#This Row],[t]])*($E$5+($F$5*Table2[[#This Row],[t]]))</f>
        <v>0.16624967564432294</v>
      </c>
      <c r="G1004" s="17">
        <f t="shared" si="49"/>
        <v>9.9299999999998327</v>
      </c>
      <c r="H1004">
        <f t="shared" ca="1" si="47"/>
        <v>-8.7720426709769726E-3</v>
      </c>
    </row>
    <row r="1005" spans="1:8" x14ac:dyDescent="0.25">
      <c r="A1005">
        <f t="shared" si="48"/>
        <v>9.9399999999998325</v>
      </c>
      <c r="B1005">
        <f>$D$2*COS(($E$2*Table2[[#This Row],[t]])-$L$2)</f>
        <v>-1.5730389519249846</v>
      </c>
      <c r="C1005">
        <f>($D$3*EXP($E$3*Table2[[#This Row],[t]]))*COS(($F$3*Table2[[#This Row],[t]])-$L$3)</f>
        <v>-8.8442765568512334E-3</v>
      </c>
      <c r="D1005" t="e">
        <f>($F$4*EXP($D$4*Table2[[#This Row],[t]]))+($G$4*EXP($E$4*Table2[[#This Row],[t]]))</f>
        <v>#NUM!</v>
      </c>
      <c r="E1005">
        <f>EXP($D$5*Table2[[#This Row],[t]])*($E$5+($F$5*Table2[[#This Row],[t]]))</f>
        <v>0.16559408062870576</v>
      </c>
      <c r="G1005" s="17">
        <f t="shared" si="49"/>
        <v>9.9399999999998325</v>
      </c>
      <c r="H1005">
        <f t="shared" ca="1" si="47"/>
        <v>-8.8442765568512334E-3</v>
      </c>
    </row>
    <row r="1006" spans="1:8" x14ac:dyDescent="0.25">
      <c r="A1006">
        <f t="shared" si="48"/>
        <v>9.9499999999998323</v>
      </c>
      <c r="B1006">
        <f>$D$2*COS(($E$2*Table2[[#This Row],[t]])-$L$2)</f>
        <v>-1.5686522192824823</v>
      </c>
      <c r="C1006">
        <f>($D$3*EXP($E$3*Table2[[#This Row],[t]]))*COS(($F$3*Table2[[#This Row],[t]])-$L$3)</f>
        <v>-8.9105118462259082E-3</v>
      </c>
      <c r="D1006" t="e">
        <f>($F$4*EXP($D$4*Table2[[#This Row],[t]]))+($G$4*EXP($E$4*Table2[[#This Row],[t]]))</f>
        <v>#NUM!</v>
      </c>
      <c r="E1006">
        <f>EXP($D$5*Table2[[#This Row],[t]])*($E$5+($F$5*Table2[[#This Row],[t]]))</f>
        <v>0.16494088967948783</v>
      </c>
      <c r="G1006" s="17">
        <f t="shared" si="49"/>
        <v>9.9499999999998323</v>
      </c>
      <c r="H1006">
        <f t="shared" ca="1" si="47"/>
        <v>-8.9105118462259082E-3</v>
      </c>
    </row>
    <row r="1007" spans="1:8" x14ac:dyDescent="0.25">
      <c r="A1007">
        <f t="shared" si="48"/>
        <v>9.9599999999998321</v>
      </c>
      <c r="B1007">
        <f>$D$2*COS(($E$2*Table2[[#This Row],[t]])-$L$2)</f>
        <v>-1.5633243423670367</v>
      </c>
      <c r="C1007">
        <f>($D$3*EXP($E$3*Table2[[#This Row],[t]]))*COS(($F$3*Table2[[#This Row],[t]])-$L$3)</f>
        <v>-8.970768684982108E-3</v>
      </c>
      <c r="D1007" t="e">
        <f>($F$4*EXP($D$4*Table2[[#This Row],[t]]))+($G$4*EXP($E$4*Table2[[#This Row],[t]]))</f>
        <v>#NUM!</v>
      </c>
      <c r="E1007">
        <f>EXP($D$5*Table2[[#This Row],[t]])*($E$5+($F$5*Table2[[#This Row],[t]]))</f>
        <v>0.16429009512417131</v>
      </c>
      <c r="G1007" s="17">
        <f t="shared" si="49"/>
        <v>9.9599999999998321</v>
      </c>
      <c r="H1007">
        <f t="shared" ca="1" si="47"/>
        <v>-8.970768684982108E-3</v>
      </c>
    </row>
    <row r="1008" spans="1:8" x14ac:dyDescent="0.25">
      <c r="A1008">
        <f t="shared" si="48"/>
        <v>9.9699999999998319</v>
      </c>
      <c r="B1008">
        <f>$D$2*COS(($E$2*Table2[[#This Row],[t]])-$L$2)</f>
        <v>-1.5570585177449623</v>
      </c>
      <c r="C1008">
        <f>($D$3*EXP($E$3*Table2[[#This Row],[t]]))*COS(($F$3*Table2[[#This Row],[t]])-$L$3)</f>
        <v>-9.0250705875622398E-3</v>
      </c>
      <c r="D1008" t="e">
        <f>($F$4*EXP($D$4*Table2[[#This Row],[t]]))+($G$4*EXP($E$4*Table2[[#This Row],[t]]))</f>
        <v>#NUM!</v>
      </c>
      <c r="E1008">
        <f>EXP($D$5*Table2[[#This Row],[t]])*($E$5+($F$5*Table2[[#This Row],[t]]))</f>
        <v>0.16364168930698983</v>
      </c>
      <c r="G1008" s="17">
        <f t="shared" si="49"/>
        <v>9.9699999999998319</v>
      </c>
      <c r="H1008">
        <f t="shared" ca="1" si="47"/>
        <v>-9.0250705875622398E-3</v>
      </c>
    </row>
    <row r="1009" spans="1:8" x14ac:dyDescent="0.25">
      <c r="A1009">
        <f t="shared" si="48"/>
        <v>9.9799999999998317</v>
      </c>
      <c r="B1009">
        <f>$D$2*COS(($E$2*Table2[[#This Row],[t]])-$L$2)</f>
        <v>-1.5498585047230622</v>
      </c>
      <c r="C1009">
        <f>($D$3*EXP($E$3*Table2[[#This Row],[t]]))*COS(($F$3*Table2[[#This Row],[t]])-$L$3)</f>
        <v>-9.0734443894146793E-3</v>
      </c>
      <c r="D1009" t="e">
        <f>($F$4*EXP($D$4*Table2[[#This Row],[t]]))+($G$4*EXP($E$4*Table2[[#This Row],[t]]))</f>
        <v>#NUM!</v>
      </c>
      <c r="E1009">
        <f>EXP($D$5*Table2[[#This Row],[t]])*($E$5+($F$5*Table2[[#This Row],[t]]))</f>
        <v>0.16299566458893242</v>
      </c>
      <c r="G1009" s="17">
        <f t="shared" si="49"/>
        <v>9.9799999999998317</v>
      </c>
      <c r="H1009">
        <f t="shared" ca="1" si="47"/>
        <v>-9.0734443894146793E-3</v>
      </c>
    </row>
    <row r="1010" spans="1:8" x14ac:dyDescent="0.25">
      <c r="A1010">
        <f t="shared" si="48"/>
        <v>9.9899999999998315</v>
      </c>
      <c r="B1010">
        <f>$D$2*COS(($E$2*Table2[[#This Row],[t]])-$L$2)</f>
        <v>-1.5417286230931548</v>
      </c>
      <c r="C1010">
        <f>($D$3*EXP($E$3*Table2[[#This Row],[t]]))*COS(($F$3*Table2[[#This Row],[t]])-$L$3)</f>
        <v>-9.115920197928935E-3</v>
      </c>
      <c r="D1010" t="e">
        <f>($F$4*EXP($D$4*Table2[[#This Row],[t]]))+($G$4*EXP($E$4*Table2[[#This Row],[t]]))</f>
        <v>#NUM!</v>
      </c>
      <c r="E1010">
        <f>EXP($D$5*Table2[[#This Row],[t]])*($E$5+($F$5*Table2[[#This Row],[t]]))</f>
        <v>0.16235201334776675</v>
      </c>
      <c r="G1010" s="17">
        <f t="shared" si="49"/>
        <v>9.9899999999998315</v>
      </c>
      <c r="H1010">
        <f t="shared" ca="1" si="47"/>
        <v>-9.115920197928935E-3</v>
      </c>
    </row>
    <row r="1011" spans="1:8" x14ac:dyDescent="0.25">
      <c r="A1011">
        <f t="shared" si="48"/>
        <v>9.9999999999998312</v>
      </c>
      <c r="B1011">
        <f>$D$2*COS(($E$2*Table2[[#This Row],[t]])-$L$2)</f>
        <v>-1.5326737505403241</v>
      </c>
      <c r="C1011">
        <f>($D$3*EXP($E$3*Table2[[#This Row],[t]]))*COS(($F$3*Table2[[#This Row],[t]])-$L$3)</f>
        <v>-9.1525313419057921E-3</v>
      </c>
      <c r="D1011" t="e">
        <f>($F$4*EXP($D$4*Table2[[#This Row],[t]]))+($G$4*EXP($E$4*Table2[[#This Row],[t]]))</f>
        <v>#NUM!</v>
      </c>
      <c r="E1011">
        <f>EXP($D$5*Table2[[#This Row],[t]])*($E$5+($F$5*Table2[[#This Row],[t]]))</f>
        <v>0.16171072797806202</v>
      </c>
      <c r="G1011" s="18">
        <f t="shared" si="49"/>
        <v>9.9999999999998312</v>
      </c>
      <c r="H1011">
        <f t="shared" ca="1" si="47"/>
        <v>-9.1525313419057921E-3</v>
      </c>
    </row>
  </sheetData>
  <hyperlinks>
    <hyperlink ref="B7" location="Summary!A1" display="Take me to the Summary"/>
    <hyperlink ref="B8" location="'System Analyser'!A1" display="Take me to the Systems Analyser"/>
  </hyperlink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Summary</vt:lpstr>
      <vt:lpstr>System Analyser</vt:lpstr>
      <vt:lpstr>Ref_Table</vt:lpstr>
      <vt:lpstr>b</vt:lpstr>
      <vt:lpstr>c.1</vt:lpstr>
      <vt:lpstr>c.2</vt:lpstr>
      <vt:lpstr>d</vt:lpstr>
      <vt:lpstr>Discrim_Eval</vt:lpstr>
      <vt:lpstr>discriminant</vt:lpstr>
      <vt:lpstr>k</vt:lpstr>
      <vt:lpstr>M</vt:lpstr>
      <vt:lpstr>Motion</vt:lpstr>
      <vt:lpstr>PHI</vt:lpstr>
      <vt:lpstr>SHIFT</vt:lpstr>
      <vt:lpstr>v.1</vt:lpstr>
      <vt:lpstr>v.2</vt:lpstr>
      <vt:lpstr>v.3</vt:lpstr>
      <vt:lpstr>v0</vt:lpstr>
      <vt:lpstr>w</vt:lpstr>
      <vt:lpstr>y0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2014-03-11T22:14:38Z</dcterms:created>
  <dcterms:modified xsi:type="dcterms:W3CDTF">2014-03-13T22:38:53Z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1056764498</vt:i4>
  </property>
  <property fmtid="{D5CDD505-2E9C-101B-9397-08002B2CF9AE}" pid="3" name="_NewReviewCycle">
    <vt:lpwstr/>
  </property>
  <property fmtid="{D5CDD505-2E9C-101B-9397-08002B2CF9AE}" pid="4" name="_EmailSubject">
    <vt:lpwstr>mass spring</vt:lpwstr>
  </property>
  <property fmtid="{D5CDD505-2E9C-101B-9397-08002B2CF9AE}" pid="5" name="_AuthorEmail">
    <vt:lpwstr>dan-joe.lopez@sap.com</vt:lpwstr>
  </property>
  <property fmtid="{D5CDD505-2E9C-101B-9397-08002B2CF9AE}" pid="6" name="_AuthorEmailDisplayName">
    <vt:lpwstr>Lopez, Dan-Joe</vt:lpwstr>
  </property>
  <property fmtid="{D5CDD505-2E9C-101B-9397-08002B2CF9AE}" pid="7" name="_ReviewingToolsShownOnce">
    <vt:lpwstr/>
  </property>
</Properties>
</file>