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BC64D3A9-4DB5-4C50-9CFD-7F9FC8C6A740}" xr6:coauthVersionLast="46" xr6:coauthVersionMax="46" xr10:uidLastSave="{00000000-0000-0000-0000-000000000000}"/>
  <bookViews>
    <workbookView xWindow="-28920" yWindow="15855" windowWidth="29040" windowHeight="15840" xr2:uid="{ADA19AFF-9B1D-47A9-946C-AEEEF5365620}"/>
  </bookViews>
  <sheets>
    <sheet name="Performance_SNOW" sheetId="1" r:id="rId1"/>
    <sheet name="Performance_CHPC" sheetId="2" r:id="rId2"/>
    <sheet name="Pentaho_SNOW" sheetId="3" r:id="rId3"/>
    <sheet name="Pentaho_CHPC" sheetId="5" r:id="rId4"/>
    <sheet name="New Algorith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5" i="1" s="1"/>
  <c r="K24" i="1"/>
  <c r="K25" i="1"/>
  <c r="I24" i="1"/>
  <c r="I25" i="1"/>
  <c r="H24" i="1"/>
  <c r="H25" i="1"/>
  <c r="J23" i="1"/>
  <c r="I23" i="1"/>
  <c r="H23" i="1"/>
  <c r="J22" i="1"/>
  <c r="H22" i="1"/>
  <c r="J21" i="1"/>
  <c r="H21" i="1"/>
  <c r="I22" i="1"/>
  <c r="I21" i="1"/>
  <c r="S25" i="1"/>
  <c r="R25" i="1"/>
  <c r="Q25" i="1"/>
  <c r="K23" i="1" l="1"/>
  <c r="K22" i="1"/>
  <c r="K21" i="1"/>
  <c r="I9" i="1"/>
  <c r="J4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3" i="1"/>
  <c r="H20" i="1" l="1"/>
  <c r="J20" i="1"/>
  <c r="K20" i="1" s="1"/>
  <c r="T20" i="1" s="1"/>
  <c r="U20" i="1" s="1"/>
  <c r="H19" i="1"/>
  <c r="J19" i="1"/>
  <c r="J31" i="5"/>
  <c r="J32" i="5"/>
  <c r="J33" i="5"/>
  <c r="J34" i="5"/>
  <c r="J35" i="5"/>
  <c r="J36" i="5"/>
  <c r="J37" i="5"/>
  <c r="J38" i="5"/>
  <c r="J39" i="5"/>
  <c r="K19" i="1" l="1"/>
  <c r="T19" i="1" s="1"/>
  <c r="U19" i="1" s="1"/>
  <c r="H46" i="5"/>
  <c r="J44" i="5" l="1"/>
  <c r="J45" i="5"/>
  <c r="J46" i="5"/>
  <c r="J47" i="5"/>
  <c r="J41" i="5"/>
  <c r="J42" i="5"/>
  <c r="J43" i="5"/>
  <c r="J40" i="5"/>
  <c r="J29" i="5"/>
  <c r="J30" i="5"/>
  <c r="J28" i="5"/>
  <c r="J27" i="5"/>
  <c r="J26" i="5"/>
  <c r="K16" i="5"/>
  <c r="K17" i="5"/>
  <c r="J11" i="1"/>
  <c r="J12" i="1"/>
  <c r="J13" i="1"/>
  <c r="J14" i="1"/>
  <c r="J15" i="1"/>
  <c r="J16" i="1"/>
  <c r="J17" i="1"/>
  <c r="J18" i="1"/>
  <c r="J10" i="1"/>
  <c r="J9" i="1"/>
  <c r="J8" i="1"/>
  <c r="J6" i="1"/>
  <c r="J7" i="1"/>
  <c r="J5" i="1"/>
  <c r="J3" i="1"/>
  <c r="J13" i="5"/>
  <c r="N21" i="5"/>
  <c r="M21" i="5"/>
  <c r="G20" i="2"/>
  <c r="I35" i="3"/>
  <c r="J35" i="3"/>
  <c r="I44" i="5"/>
  <c r="I45" i="5"/>
  <c r="I46" i="5"/>
  <c r="I47" i="5"/>
  <c r="I36" i="5"/>
  <c r="I37" i="5"/>
  <c r="I38" i="5"/>
  <c r="I39" i="5"/>
  <c r="I40" i="5"/>
  <c r="I41" i="5"/>
  <c r="I42" i="5"/>
  <c r="I43" i="5"/>
  <c r="H18" i="1"/>
  <c r="H17" i="1"/>
  <c r="K18" i="1" l="1"/>
  <c r="T18" i="1" s="1"/>
  <c r="U18" i="1" s="1"/>
  <c r="K17" i="1"/>
  <c r="I32" i="5"/>
  <c r="I33" i="5"/>
  <c r="I34" i="5"/>
  <c r="I35" i="5"/>
  <c r="I31" i="5"/>
  <c r="I30" i="5"/>
  <c r="I27" i="5"/>
  <c r="I28" i="5"/>
  <c r="I29" i="5"/>
  <c r="T17" i="1" l="1"/>
  <c r="I26" i="5"/>
  <c r="I25" i="5" l="1"/>
  <c r="J25" i="5"/>
  <c r="I24" i="5"/>
  <c r="J24" i="5"/>
  <c r="I18" i="5"/>
  <c r="J18" i="5"/>
  <c r="I19" i="5"/>
  <c r="J19" i="5"/>
  <c r="I20" i="5"/>
  <c r="J20" i="5"/>
  <c r="I21" i="5"/>
  <c r="J21" i="5"/>
  <c r="I22" i="5"/>
  <c r="J22" i="5"/>
  <c r="I23" i="5"/>
  <c r="J23" i="5"/>
  <c r="H47" i="5"/>
  <c r="K47" i="5" s="1"/>
  <c r="K46" i="5"/>
  <c r="H45" i="5"/>
  <c r="K45" i="5" s="1"/>
  <c r="H44" i="5"/>
  <c r="K44" i="5" s="1"/>
  <c r="K40" i="5"/>
  <c r="K41" i="5"/>
  <c r="K42" i="5"/>
  <c r="K43" i="5"/>
  <c r="H40" i="5"/>
  <c r="H41" i="5"/>
  <c r="H42" i="5"/>
  <c r="H43" i="5"/>
  <c r="H35" i="5"/>
  <c r="K35" i="5" s="1"/>
  <c r="H36" i="5"/>
  <c r="K36" i="5" s="1"/>
  <c r="H37" i="5"/>
  <c r="K37" i="5" s="1"/>
  <c r="H38" i="5"/>
  <c r="K38" i="5" s="1"/>
  <c r="H39" i="5"/>
  <c r="K39" i="5" s="1"/>
  <c r="L47" i="5" l="1"/>
  <c r="L43" i="5"/>
  <c r="L39" i="5"/>
  <c r="H34" i="5"/>
  <c r="K34" i="5" s="1"/>
  <c r="H33" i="5"/>
  <c r="K33" i="5" s="1"/>
  <c r="H32" i="5"/>
  <c r="K32" i="5" s="1"/>
  <c r="H31" i="5"/>
  <c r="K31" i="5" s="1"/>
  <c r="H30" i="5"/>
  <c r="K30" i="5" s="1"/>
  <c r="H29" i="5"/>
  <c r="K29" i="5" s="1"/>
  <c r="H28" i="5"/>
  <c r="K28" i="5" s="1"/>
  <c r="H27" i="5"/>
  <c r="K27" i="5" s="1"/>
  <c r="H26" i="5"/>
  <c r="K26" i="5" s="1"/>
  <c r="H25" i="5"/>
  <c r="K25" i="5" s="1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K20" i="3"/>
  <c r="K21" i="3"/>
  <c r="K22" i="3"/>
  <c r="K23" i="3"/>
  <c r="K27" i="3"/>
  <c r="K28" i="3"/>
  <c r="K30" i="3"/>
  <c r="K31" i="3"/>
  <c r="K32" i="3"/>
  <c r="K33" i="3"/>
  <c r="K34" i="3"/>
  <c r="H34" i="3"/>
  <c r="H33" i="3"/>
  <c r="H32" i="3"/>
  <c r="H31" i="3"/>
  <c r="H30" i="3"/>
  <c r="H26" i="3"/>
  <c r="K26" i="3" s="1"/>
  <c r="H27" i="3"/>
  <c r="H28" i="3"/>
  <c r="H29" i="3"/>
  <c r="K29" i="3" s="1"/>
  <c r="H25" i="3"/>
  <c r="K25" i="3" s="1"/>
  <c r="H24" i="3"/>
  <c r="K24" i="3" s="1"/>
  <c r="H20" i="3"/>
  <c r="H21" i="3"/>
  <c r="H22" i="3"/>
  <c r="H23" i="3"/>
  <c r="H18" i="3"/>
  <c r="K18" i="3" s="1"/>
  <c r="H19" i="3"/>
  <c r="K19" i="3" s="1"/>
  <c r="J17" i="5"/>
  <c r="I17" i="5"/>
  <c r="H17" i="5"/>
  <c r="J16" i="5"/>
  <c r="I16" i="5"/>
  <c r="H16" i="5"/>
  <c r="J15" i="5"/>
  <c r="I15" i="5"/>
  <c r="H15" i="5"/>
  <c r="I14" i="5"/>
  <c r="H14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I7" i="5"/>
  <c r="H7" i="5"/>
  <c r="J6" i="5"/>
  <c r="I6" i="5"/>
  <c r="H6" i="5"/>
  <c r="I5" i="5"/>
  <c r="H5" i="5"/>
  <c r="J4" i="5"/>
  <c r="I4" i="5"/>
  <c r="H4" i="5"/>
  <c r="J3" i="5"/>
  <c r="I3" i="5"/>
  <c r="H3" i="5"/>
  <c r="J2" i="5"/>
  <c r="I2" i="5"/>
  <c r="I48" i="5" s="1"/>
  <c r="I36" i="3" s="1"/>
  <c r="H2" i="5"/>
  <c r="G18" i="2"/>
  <c r="H18" i="2"/>
  <c r="I18" i="2"/>
  <c r="J18" i="2" s="1"/>
  <c r="G19" i="2"/>
  <c r="H19" i="2"/>
  <c r="J19" i="2" s="1"/>
  <c r="I19" i="2"/>
  <c r="I17" i="2"/>
  <c r="H17" i="2"/>
  <c r="G17" i="2"/>
  <c r="J17" i="2" s="1"/>
  <c r="J17" i="3"/>
  <c r="H16" i="1"/>
  <c r="J16" i="3"/>
  <c r="K14" i="2"/>
  <c r="K11" i="2"/>
  <c r="H15" i="2"/>
  <c r="I15" i="2"/>
  <c r="J15" i="2"/>
  <c r="G15" i="2"/>
  <c r="G13" i="2"/>
  <c r="H13" i="2"/>
  <c r="I13" i="2"/>
  <c r="J13" i="2"/>
  <c r="G14" i="2"/>
  <c r="H14" i="2"/>
  <c r="I14" i="2"/>
  <c r="J14" i="2"/>
  <c r="G12" i="2"/>
  <c r="H12" i="2"/>
  <c r="I12" i="2"/>
  <c r="J12" i="2"/>
  <c r="I4" i="2"/>
  <c r="J15" i="3"/>
  <c r="H17" i="3"/>
  <c r="K17" i="3" s="1"/>
  <c r="I17" i="3"/>
  <c r="H16" i="3"/>
  <c r="I16" i="3"/>
  <c r="H15" i="1"/>
  <c r="K15" i="1" s="1"/>
  <c r="T15" i="1" s="1"/>
  <c r="H14" i="1"/>
  <c r="H13" i="1"/>
  <c r="H15" i="3"/>
  <c r="K15" i="3" s="1"/>
  <c r="I15" i="3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J11" i="3"/>
  <c r="J12" i="3"/>
  <c r="J9" i="3"/>
  <c r="J10" i="3"/>
  <c r="J8" i="3"/>
  <c r="J6" i="3"/>
  <c r="J3" i="3"/>
  <c r="J4" i="3"/>
  <c r="J2" i="3"/>
  <c r="J9" i="2"/>
  <c r="H10" i="2"/>
  <c r="I10" i="2"/>
  <c r="H11" i="2"/>
  <c r="I11" i="2"/>
  <c r="G11" i="2"/>
  <c r="G10" i="2"/>
  <c r="H9" i="2"/>
  <c r="I9" i="2"/>
  <c r="G9" i="2"/>
  <c r="I8" i="2"/>
  <c r="H8" i="2"/>
  <c r="G8" i="2"/>
  <c r="J8" i="2" s="1"/>
  <c r="I9" i="3"/>
  <c r="I10" i="3"/>
  <c r="I5" i="3"/>
  <c r="I6" i="3"/>
  <c r="I7" i="3"/>
  <c r="I8" i="3"/>
  <c r="I11" i="3"/>
  <c r="I12" i="3"/>
  <c r="I13" i="3"/>
  <c r="I14" i="3"/>
  <c r="I4" i="3"/>
  <c r="I3" i="3"/>
  <c r="I2" i="3"/>
  <c r="H14" i="3"/>
  <c r="H13" i="3"/>
  <c r="K13" i="3" s="1"/>
  <c r="H3" i="3"/>
  <c r="K3" i="3" s="1"/>
  <c r="H4" i="3"/>
  <c r="K4" i="3" s="1"/>
  <c r="H5" i="3"/>
  <c r="H6" i="3"/>
  <c r="K6" i="3" s="1"/>
  <c r="H7" i="3"/>
  <c r="H8" i="3"/>
  <c r="H9" i="3"/>
  <c r="K9" i="3" s="1"/>
  <c r="H10" i="3"/>
  <c r="K10" i="3" s="1"/>
  <c r="H11" i="3"/>
  <c r="K11" i="3" s="1"/>
  <c r="H12" i="3"/>
  <c r="K12" i="3" s="1"/>
  <c r="H2" i="3"/>
  <c r="L34" i="5" l="1"/>
  <c r="L34" i="3"/>
  <c r="L23" i="3"/>
  <c r="K8" i="3"/>
  <c r="K7" i="3"/>
  <c r="K5" i="3"/>
  <c r="H35" i="3"/>
  <c r="K2" i="3"/>
  <c r="L30" i="5"/>
  <c r="L23" i="5"/>
  <c r="H48" i="5"/>
  <c r="J48" i="5"/>
  <c r="J36" i="3" s="1"/>
  <c r="K15" i="5"/>
  <c r="K16" i="1"/>
  <c r="T16" i="1" s="1"/>
  <c r="U16" i="1" s="1"/>
  <c r="K4" i="5"/>
  <c r="K2" i="5"/>
  <c r="K14" i="5"/>
  <c r="K9" i="5"/>
  <c r="K10" i="5"/>
  <c r="K5" i="5"/>
  <c r="K7" i="5"/>
  <c r="K13" i="5"/>
  <c r="K12" i="5"/>
  <c r="K8" i="5"/>
  <c r="K3" i="5"/>
  <c r="K6" i="5"/>
  <c r="K16" i="3"/>
  <c r="L17" i="3" s="1"/>
  <c r="K14" i="1"/>
  <c r="T14" i="1" s="1"/>
  <c r="U14" i="1" s="1"/>
  <c r="J10" i="2"/>
  <c r="J11" i="2"/>
  <c r="K14" i="3"/>
  <c r="K13" i="1"/>
  <c r="T13" i="1" s="1"/>
  <c r="U13" i="1" s="1"/>
  <c r="H12" i="1"/>
  <c r="H11" i="1"/>
  <c r="K11" i="1" s="1"/>
  <c r="T11" i="1" s="1"/>
  <c r="H10" i="1"/>
  <c r="H9" i="1"/>
  <c r="H7" i="2"/>
  <c r="I7" i="2"/>
  <c r="G7" i="2"/>
  <c r="J7" i="2" s="1"/>
  <c r="H8" i="1"/>
  <c r="H4" i="2"/>
  <c r="G6" i="2"/>
  <c r="J6" i="2" s="1"/>
  <c r="G5" i="2"/>
  <c r="J5" i="2" s="1"/>
  <c r="G4" i="2"/>
  <c r="G3" i="2"/>
  <c r="J3" i="2" s="1"/>
  <c r="G2" i="2"/>
  <c r="K35" i="3" l="1"/>
  <c r="L14" i="3"/>
  <c r="L15" i="1"/>
  <c r="K9" i="1"/>
  <c r="T9" i="1" s="1"/>
  <c r="L17" i="5"/>
  <c r="K48" i="5"/>
  <c r="L14" i="5"/>
  <c r="K12" i="1"/>
  <c r="T12" i="1" s="1"/>
  <c r="K10" i="1"/>
  <c r="T10" i="1" s="1"/>
  <c r="K8" i="1"/>
  <c r="T8" i="1" s="1"/>
  <c r="J4" i="2"/>
  <c r="J2" i="2"/>
  <c r="H7" i="1"/>
  <c r="K7" i="1" s="1"/>
  <c r="T7" i="1" s="1"/>
  <c r="H6" i="1"/>
  <c r="K6" i="1" s="1"/>
  <c r="T6" i="1" s="1"/>
  <c r="H5" i="1"/>
  <c r="H4" i="1"/>
  <c r="K4" i="1" s="1"/>
  <c r="T4" i="1" s="1"/>
  <c r="H3" i="1"/>
  <c r="H36" i="3" l="1"/>
  <c r="K3" i="1"/>
  <c r="K36" i="3"/>
  <c r="K5" i="1"/>
  <c r="T5" i="1" s="1"/>
  <c r="T3" i="1" l="1"/>
  <c r="T25" i="1" s="1"/>
  <c r="L12" i="1"/>
</calcChain>
</file>

<file path=xl/sharedStrings.xml><?xml version="1.0" encoding="utf-8"?>
<sst xmlns="http://schemas.openxmlformats.org/spreadsheetml/2006/main" count="164" uniqueCount="99">
  <si>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</si>
  <si>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</si>
  <si>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</si>
  <si>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</si>
  <si>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</si>
  <si>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</si>
  <si>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</si>
  <si>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</si>
  <si>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</si>
  <si>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</si>
  <si>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</si>
  <si>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</si>
  <si>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</si>
  <si>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</si>
  <si>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</si>
  <si>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</si>
  <si>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</si>
  <si>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</si>
  <si>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</si>
  <si>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</si>
  <si>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</si>
  <si>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</si>
  <si>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</si>
  <si>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</si>
  <si>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</si>
  <si>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</si>
  <si>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</si>
  <si>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</si>
  <si>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</si>
  <si>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</si>
  <si>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</si>
  <si>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</si>
  <si>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</si>
  <si>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</si>
  <si>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</si>
  <si>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</si>
  <si>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</si>
  <si>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</si>
  <si>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</si>
  <si>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</si>
  <si>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</si>
  <si>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</si>
  <si>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</si>
  <si>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</si>
  <si>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</si>
  <si>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</si>
  <si>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Larger batch size</t>
  </si>
  <si>
    <t>Consolidate Preferred HH</t>
  </si>
  <si>
    <t>Recover Resident Days No Membership</t>
  </si>
  <si>
    <t>Set residency flags</t>
  </si>
  <si>
    <t>Add Individual Characteristics</t>
  </si>
  <si>
    <t>Coresident with mother</t>
  </si>
  <si>
    <t>Coresident with father</t>
  </si>
  <si>
    <t>DP09_01 Produce Basic Episodes</t>
  </si>
  <si>
    <t>DP09_02 Fix Basic Episodes</t>
  </si>
  <si>
    <t>DP09_07 Basic Episode QC</t>
  </si>
  <si>
    <t>DP09_03 Produce Anonymisation Maps</t>
  </si>
  <si>
    <t>DP09_04 Anonymise Episodes</t>
  </si>
  <si>
    <t>DP09_05 Produce csv Episode File</t>
  </si>
  <si>
    <t>DP09_06 Produce Stata Episode File</t>
  </si>
  <si>
    <t>DP09-10 Produce Age Yr Delivery Surveillance Episodes</t>
  </si>
  <si>
    <t>DP09-11 Fix Age Yr Delivery Surveillance Episodes</t>
  </si>
  <si>
    <t>DP09_12 Anonymise Yr Age Fertility Episodes</t>
  </si>
  <si>
    <t>DP09-13 Produce Stata YrAge Fertility Episode File</t>
  </si>
  <si>
    <t>DP08_04 Anonymise Episodes</t>
  </si>
  <si>
    <t>DP08_05 Produce csv Episode File</t>
  </si>
  <si>
    <t>DP08_06 Produce Stata Episode File</t>
  </si>
  <si>
    <t>DP08_01 Produce Episodes</t>
  </si>
  <si>
    <t>DP08_02 Fix Episodes</t>
  </si>
  <si>
    <t>DP06_02 Expand Marital Status</t>
  </si>
  <si>
    <t>DP06-01 Expand Educational Status</t>
  </si>
  <si>
    <t>DP06-04 Expand Employment Status</t>
  </si>
  <si>
    <t>DP07-01 Combine EducationStatus Days</t>
  </si>
  <si>
    <t>DP07-02 Combine Marital Status Days</t>
  </si>
  <si>
    <t>DP07-03 Combine Socioeconomic Status Days</t>
  </si>
  <si>
    <t>DP07-04 Combine Labour Status Days</t>
  </si>
  <si>
    <t>DP06-03 Expand Socioeconomic Status</t>
  </si>
  <si>
    <t>DP04-01 Residency Days Extraction</t>
  </si>
  <si>
    <t>DP04-02 Household Residency Day Extraction</t>
  </si>
  <si>
    <t>DP04-03 Household Membership Day Extraction</t>
  </si>
  <si>
    <t>DP05-01 Consolidate Preferred HH</t>
  </si>
  <si>
    <t>DP05-02 Recover Resident Days No Membership</t>
  </si>
  <si>
    <t>DP05-03 Set residency flags</t>
  </si>
  <si>
    <t>DP05-04 Add Individual Characteristics</t>
  </si>
  <si>
    <t>Total</t>
  </si>
  <si>
    <t>add individual characteristics</t>
  </si>
  <si>
    <t>set residency flags</t>
  </si>
  <si>
    <t>DP05_06 Coresident with father</t>
  </si>
  <si>
    <t>DP05_05 Coresident with mother</t>
  </si>
  <si>
    <t>create basic episodes</t>
  </si>
  <si>
    <t>basic episode QA</t>
  </si>
  <si>
    <t>Performance 1</t>
  </si>
  <si>
    <t>DataFrames &lt; 1.0</t>
  </si>
  <si>
    <t>Faster</t>
  </si>
  <si>
    <t>Slower</t>
  </si>
  <si>
    <t>create yr-age episodes</t>
  </si>
  <si>
    <t>create yr-age episodes QA</t>
  </si>
  <si>
    <t>ArrowToStata Basic episodes</t>
  </si>
  <si>
    <t>ArrowToStata YrAge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</si>
</sst>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U31"/>
  <sheetViews>
    <sheetView tabSelected="1" workbookViewId="0">
      <selection activeCell="M34" sqref="M34"/>
    </sheetView>
  </sheetViews>
  <sheetFormatPr defaultRowHeight="13" x14ac:dyDescent="0.3"/>
  <cols>
    <col min="1" max="1" width="30.3984375" bestFit="1" customWidth="1"/>
    <col min="2" max="7" width="16.59765625" customWidth="1"/>
    <col min="8" max="10" width="10.796875" bestFit="1" customWidth="1"/>
    <col min="11" max="11" width="10.5" customWidth="1"/>
    <col min="14" max="14" width="8.5" bestFit="1" customWidth="1"/>
    <col min="16" max="16" width="11.5" bestFit="1" customWidth="1"/>
    <col min="17" max="17" width="10.19921875" bestFit="1" customWidth="1"/>
    <col min="20" max="20" width="11" customWidth="1"/>
    <col min="21" max="21" width="9.59765625" customWidth="1"/>
  </cols>
  <sheetData>
    <row r="1" spans="1:21" x14ac:dyDescent="0.3">
      <c r="M1" s="13" t="s">
        <v>91</v>
      </c>
      <c r="N1" s="13"/>
      <c r="O1" s="13"/>
      <c r="P1" s="13"/>
      <c r="Q1" s="13" t="s">
        <v>92</v>
      </c>
      <c r="R1" s="13"/>
      <c r="S1" s="13"/>
      <c r="T1" s="13"/>
    </row>
    <row r="2" spans="1:21" x14ac:dyDescent="0.3">
      <c r="B2" s="13" t="s">
        <v>5</v>
      </c>
      <c r="C2" s="13"/>
      <c r="D2" s="13" t="s">
        <v>6</v>
      </c>
      <c r="E2" s="13"/>
      <c r="F2" s="13" t="s">
        <v>7</v>
      </c>
      <c r="G2" s="13"/>
      <c r="H2" t="s">
        <v>5</v>
      </c>
      <c r="I2" t="s">
        <v>6</v>
      </c>
      <c r="J2" t="s">
        <v>7</v>
      </c>
      <c r="K2" t="s">
        <v>84</v>
      </c>
      <c r="M2" t="s">
        <v>5</v>
      </c>
      <c r="N2" t="s">
        <v>6</v>
      </c>
      <c r="O2" t="s">
        <v>7</v>
      </c>
      <c r="Q2" s="12" t="s">
        <v>5</v>
      </c>
      <c r="R2" s="12" t="s">
        <v>6</v>
      </c>
      <c r="S2" s="12" t="s">
        <v>7</v>
      </c>
      <c r="T2" s="12" t="s">
        <v>93</v>
      </c>
      <c r="U2" s="12" t="s">
        <v>94</v>
      </c>
    </row>
    <row r="3" spans="1:21" x14ac:dyDescent="0.3">
      <c r="A3" t="s">
        <v>0</v>
      </c>
      <c r="B3" s="1">
        <v>44308.610358796293</v>
      </c>
      <c r="C3" s="1">
        <v>44308.610752314817</v>
      </c>
      <c r="D3" s="1">
        <v>44308.610752314817</v>
      </c>
      <c r="E3" s="1">
        <v>44308.61078703704</v>
      </c>
      <c r="F3" s="1">
        <v>44308.61078703704</v>
      </c>
      <c r="G3" s="1">
        <v>44308.610960648148</v>
      </c>
      <c r="H3" s="2">
        <f t="shared" ref="H3:H12" si="0">C3-B3</f>
        <v>3.9351852319668978E-4</v>
      </c>
      <c r="I3" s="2">
        <f>E3-D3</f>
        <v>3.4722223062999547E-5</v>
      </c>
      <c r="J3" s="2">
        <f>G3-F3</f>
        <v>1.7361110803904012E-4</v>
      </c>
      <c r="K3" s="2">
        <f>SUM(H3:J3)</f>
        <v>6.0185185429872945E-4</v>
      </c>
      <c r="M3" s="2">
        <v>4.398148157633841E-4</v>
      </c>
      <c r="N3" s="2"/>
      <c r="O3" s="2">
        <v>3.7037036963738501E-4</v>
      </c>
      <c r="P3" s="2">
        <v>8.1018518540076911E-4</v>
      </c>
      <c r="Q3" s="2">
        <v>1.8518518481869251E-4</v>
      </c>
      <c r="R3" s="2">
        <v>2.6620370044838637E-4</v>
      </c>
      <c r="S3" s="2">
        <v>1.8518518481869251E-4</v>
      </c>
      <c r="T3" s="2">
        <f t="shared" ref="T3:T12" si="1">SUM(Q3:S3)-K3</f>
        <v>3.4722215787041932E-5</v>
      </c>
    </row>
    <row r="4" spans="1:21" x14ac:dyDescent="0.3">
      <c r="A4" t="s">
        <v>1</v>
      </c>
      <c r="B4" s="1">
        <v>44308.610960648148</v>
      </c>
      <c r="C4" s="1">
        <v>44308.611006944448</v>
      </c>
      <c r="D4" s="1">
        <v>44308.611006944448</v>
      </c>
      <c r="E4" s="1">
        <v>44308.611006944448</v>
      </c>
      <c r="F4" s="1">
        <v>44308.611006944448</v>
      </c>
      <c r="G4" s="1">
        <v>44308.611006944448</v>
      </c>
      <c r="H4" s="2">
        <f t="shared" si="0"/>
        <v>4.6296299842651933E-5</v>
      </c>
      <c r="I4" s="2">
        <f t="shared" ref="I4:I24" si="2">E4-D4</f>
        <v>0</v>
      </c>
      <c r="J4" s="2">
        <f>G4-F4</f>
        <v>0</v>
      </c>
      <c r="K4" s="2">
        <f t="shared" ref="K4:K12" si="3">SUM(H4:J4)</f>
        <v>4.6296299842651933E-5</v>
      </c>
      <c r="M4" s="2">
        <v>3.4722223062999547E-5</v>
      </c>
      <c r="N4" s="2"/>
      <c r="O4" s="2">
        <v>3.4722223062999547E-5</v>
      </c>
      <c r="P4" s="2">
        <v>6.9444446125999093E-5</v>
      </c>
      <c r="Q4" s="2">
        <v>2.314814628334716E-5</v>
      </c>
      <c r="R4" s="2">
        <v>3.4722223062999547E-5</v>
      </c>
      <c r="S4" s="2">
        <v>0</v>
      </c>
      <c r="T4" s="2">
        <f t="shared" si="1"/>
        <v>1.1574069503694773E-5</v>
      </c>
    </row>
    <row r="5" spans="1:21" x14ac:dyDescent="0.3">
      <c r="A5" t="s">
        <v>2</v>
      </c>
      <c r="B5" s="1">
        <v>44310.630185185182</v>
      </c>
      <c r="C5" s="1">
        <v>44310.634432870371</v>
      </c>
      <c r="D5" s="1">
        <v>44310.634432870371</v>
      </c>
      <c r="E5" s="1">
        <v>44310.635150462964</v>
      </c>
      <c r="F5" s="1">
        <v>44310.635150462964</v>
      </c>
      <c r="G5" s="1">
        <v>44310.63521990741</v>
      </c>
      <c r="H5" s="2">
        <f t="shared" si="0"/>
        <v>4.2476851886021905E-3</v>
      </c>
      <c r="I5" s="2">
        <f t="shared" si="2"/>
        <v>7.1759259299142286E-4</v>
      </c>
      <c r="J5" s="2">
        <f>G5-F5</f>
        <v>6.9444446125999093E-5</v>
      </c>
      <c r="K5" s="2">
        <f t="shared" si="3"/>
        <v>5.0347222277196124E-3</v>
      </c>
      <c r="M5" s="2">
        <v>4.8726851819083095E-3</v>
      </c>
      <c r="N5" s="2">
        <v>7.8703703911742195E-4</v>
      </c>
      <c r="O5" s="2">
        <v>2.1990740788169205E-4</v>
      </c>
      <c r="P5" s="2">
        <v>5.8796296289074235E-3</v>
      </c>
      <c r="Q5" s="2">
        <v>4.8148148198379204E-3</v>
      </c>
      <c r="R5" s="2">
        <v>9.8379630071576685E-4</v>
      </c>
      <c r="S5" s="2">
        <v>9.2592592409346253E-5</v>
      </c>
      <c r="T5" s="2">
        <f t="shared" si="1"/>
        <v>8.5648148524342105E-4</v>
      </c>
    </row>
    <row r="6" spans="1:21" x14ac:dyDescent="0.3">
      <c r="A6" t="s">
        <v>3</v>
      </c>
      <c r="B6" s="1">
        <v>44308.616006944445</v>
      </c>
      <c r="C6" s="1">
        <v>44308.616111111114</v>
      </c>
      <c r="D6" s="1">
        <v>44308.616111111114</v>
      </c>
      <c r="E6" s="1">
        <v>44308.61613425926</v>
      </c>
      <c r="F6" s="1">
        <v>44308.61613425926</v>
      </c>
      <c r="G6" s="1">
        <v>44308.616180555553</v>
      </c>
      <c r="H6" s="2">
        <f t="shared" si="0"/>
        <v>1.0416666918899864E-4</v>
      </c>
      <c r="I6" s="2">
        <f t="shared" si="2"/>
        <v>2.314814628334716E-5</v>
      </c>
      <c r="J6" s="2">
        <f t="shared" ref="J6:J18" si="4">G6-F6</f>
        <v>4.6296292566694319E-5</v>
      </c>
      <c r="K6" s="2">
        <f t="shared" si="3"/>
        <v>1.7361110803904012E-4</v>
      </c>
      <c r="M6" s="2">
        <v>1.9675926159834489E-4</v>
      </c>
      <c r="N6" s="2"/>
      <c r="O6" s="2">
        <v>1.273148154723458E-4</v>
      </c>
      <c r="P6" s="2">
        <v>3.2407407707069069E-4</v>
      </c>
      <c r="Q6" s="2">
        <v>9.2592592409346253E-5</v>
      </c>
      <c r="R6" s="2">
        <v>8.1018515629693866E-5</v>
      </c>
      <c r="S6" s="2">
        <v>5.7870369346346706E-5</v>
      </c>
      <c r="T6" s="2">
        <f t="shared" si="1"/>
        <v>5.7870369346346706E-5</v>
      </c>
    </row>
    <row r="7" spans="1:21" x14ac:dyDescent="0.3">
      <c r="A7" t="s">
        <v>4</v>
      </c>
      <c r="B7" s="1">
        <v>44308.616180555553</v>
      </c>
      <c r="C7" s="1">
        <v>44308.616296296299</v>
      </c>
      <c r="D7" s="1">
        <v>44308.616296296299</v>
      </c>
      <c r="E7" s="1">
        <v>44308.616319444445</v>
      </c>
      <c r="F7" s="1">
        <v>44308.616319444445</v>
      </c>
      <c r="G7" s="1">
        <v>44308.616412037038</v>
      </c>
      <c r="H7" s="2">
        <f t="shared" si="0"/>
        <v>1.1574074596865103E-4</v>
      </c>
      <c r="I7" s="2">
        <f t="shared" si="2"/>
        <v>2.314814628334716E-5</v>
      </c>
      <c r="J7" s="2">
        <f t="shared" si="4"/>
        <v>9.2592592409346253E-5</v>
      </c>
      <c r="K7" s="2">
        <f t="shared" si="3"/>
        <v>2.3148148466134444E-4</v>
      </c>
      <c r="M7" s="2">
        <v>2.6620370044838637E-4</v>
      </c>
      <c r="N7" s="2"/>
      <c r="O7" s="2">
        <v>1.2731480819638819E-4</v>
      </c>
      <c r="P7" s="2">
        <v>3.9351850864477456E-4</v>
      </c>
      <c r="Q7" s="2">
        <v>1.0416666191304103E-4</v>
      </c>
      <c r="R7" s="2">
        <v>5.7870369346346706E-5</v>
      </c>
      <c r="S7" s="2">
        <v>1.0416666918899864E-4</v>
      </c>
      <c r="T7" s="2">
        <f t="shared" si="1"/>
        <v>3.4722215787041932E-5</v>
      </c>
    </row>
    <row r="8" spans="1:21" x14ac:dyDescent="0.3">
      <c r="A8" t="s">
        <v>8</v>
      </c>
      <c r="B8" s="1">
        <v>44308.616412037038</v>
      </c>
      <c r="C8" s="1">
        <v>44308.631828703707</v>
      </c>
      <c r="D8" s="1">
        <v>44308.631828703707</v>
      </c>
      <c r="E8" s="1">
        <v>44308.634687500002</v>
      </c>
      <c r="F8" s="1">
        <v>44308.634687500002</v>
      </c>
      <c r="G8" s="1">
        <v>44308.646701388891</v>
      </c>
      <c r="H8" s="2">
        <f t="shared" si="0"/>
        <v>1.541666666889796E-2</v>
      </c>
      <c r="I8" s="2">
        <f t="shared" si="2"/>
        <v>2.8587962951860391E-3</v>
      </c>
      <c r="J8" s="2">
        <f t="shared" si="4"/>
        <v>1.2013888888759539E-2</v>
      </c>
      <c r="K8" s="2">
        <f t="shared" si="3"/>
        <v>3.0289351852843538E-2</v>
      </c>
      <c r="M8" s="2">
        <v>2.1122685189766344E-2</v>
      </c>
      <c r="N8" s="2">
        <v>5.1388888896326534E-3</v>
      </c>
      <c r="O8" s="2">
        <v>2.34375E-2</v>
      </c>
      <c r="P8" s="2">
        <v>4.9699074079398997E-2</v>
      </c>
      <c r="Q8" s="2">
        <v>2.0567129635310266E-2</v>
      </c>
      <c r="R8" s="2">
        <v>4.1550925889168866E-3</v>
      </c>
      <c r="S8" s="2">
        <v>2.2303240744804498E-2</v>
      </c>
      <c r="T8" s="2">
        <f t="shared" si="1"/>
        <v>1.6736111116188113E-2</v>
      </c>
    </row>
    <row r="9" spans="1:21" x14ac:dyDescent="0.3">
      <c r="A9" t="s">
        <v>9</v>
      </c>
      <c r="B9" s="1">
        <v>44308.646701388891</v>
      </c>
      <c r="C9" s="1">
        <v>44308.646828703706</v>
      </c>
      <c r="D9" s="1">
        <v>44308.646828703706</v>
      </c>
      <c r="E9" s="1">
        <v>44308.646863425929</v>
      </c>
      <c r="F9" s="1">
        <v>44308.646863425929</v>
      </c>
      <c r="G9" s="1">
        <v>44308.647083333337</v>
      </c>
      <c r="H9" s="2">
        <f t="shared" si="0"/>
        <v>1.273148154723458E-4</v>
      </c>
      <c r="I9" s="2">
        <f t="shared" si="2"/>
        <v>3.4722223062999547E-5</v>
      </c>
      <c r="J9" s="2">
        <f t="shared" si="4"/>
        <v>2.1990740788169205E-4</v>
      </c>
      <c r="K9" s="2">
        <f t="shared" si="3"/>
        <v>3.819444464170374E-4</v>
      </c>
      <c r="M9" s="2">
        <v>1.2731480819638819E-4</v>
      </c>
      <c r="N9" s="2">
        <v>3.4722223062999547E-5</v>
      </c>
      <c r="O9" s="2">
        <v>3.0092593078734353E-4</v>
      </c>
      <c r="P9" s="2">
        <v>4.6296296204673126E-4</v>
      </c>
      <c r="Q9" s="2">
        <v>1.2731480819638819E-4</v>
      </c>
      <c r="R9" s="2">
        <v>0</v>
      </c>
      <c r="S9" s="2">
        <v>3.0092593078734353E-4</v>
      </c>
      <c r="T9" s="2">
        <f t="shared" si="1"/>
        <v>4.6296292566694319E-5</v>
      </c>
    </row>
    <row r="10" spans="1:21" x14ac:dyDescent="0.3">
      <c r="A10" t="s">
        <v>10</v>
      </c>
      <c r="B10" s="1">
        <v>44308.647083333337</v>
      </c>
      <c r="C10" s="1">
        <v>44308.647337962961</v>
      </c>
      <c r="D10" s="1">
        <v>44308.647337962961</v>
      </c>
      <c r="E10" s="1">
        <v>44308.647349537037</v>
      </c>
      <c r="F10" s="1">
        <v>44308.647349537037</v>
      </c>
      <c r="G10" s="1">
        <v>44308.647430555553</v>
      </c>
      <c r="H10" s="2">
        <f t="shared" si="0"/>
        <v>2.5462962366873398E-4</v>
      </c>
      <c r="I10" s="2">
        <f t="shared" si="2"/>
        <v>1.1574076779652387E-5</v>
      </c>
      <c r="J10" s="2">
        <f t="shared" si="4"/>
        <v>8.1018515629693866E-5</v>
      </c>
      <c r="K10" s="2">
        <f t="shared" si="3"/>
        <v>3.4722221607808024E-4</v>
      </c>
      <c r="M10" s="2">
        <v>2.4305556144099683E-4</v>
      </c>
      <c r="N10" s="2">
        <v>1.1574069503694773E-5</v>
      </c>
      <c r="O10" s="2">
        <v>2.0833333110203966E-4</v>
      </c>
      <c r="P10" s="2">
        <v>4.6296296204673126E-4</v>
      </c>
      <c r="Q10" s="2">
        <v>2.4305556144099683E-4</v>
      </c>
      <c r="R10" s="2">
        <v>0</v>
      </c>
      <c r="S10" s="2">
        <v>2.0833333110203966E-4</v>
      </c>
      <c r="T10" s="2">
        <f t="shared" si="1"/>
        <v>1.0416667646495625E-4</v>
      </c>
    </row>
    <row r="11" spans="1:21" x14ac:dyDescent="0.3">
      <c r="A11" t="s">
        <v>11</v>
      </c>
      <c r="B11" s="1">
        <v>44308.647430555553</v>
      </c>
      <c r="C11" s="1">
        <v>44308.647523148145</v>
      </c>
      <c r="D11" s="1">
        <v>44308.647523148145</v>
      </c>
      <c r="E11" s="1">
        <v>44308.647534722222</v>
      </c>
      <c r="F11" s="1">
        <v>44308.647534722222</v>
      </c>
      <c r="G11" s="1">
        <v>44308.647662037038</v>
      </c>
      <c r="H11" s="2">
        <f t="shared" si="0"/>
        <v>9.2592592409346253E-5</v>
      </c>
      <c r="I11" s="2">
        <f t="shared" si="2"/>
        <v>1.1574076779652387E-5</v>
      </c>
      <c r="J11" s="2">
        <f t="shared" si="4"/>
        <v>1.273148154723458E-4</v>
      </c>
      <c r="K11" s="2">
        <f t="shared" si="3"/>
        <v>2.3148148466134444E-4</v>
      </c>
      <c r="M11" s="2">
        <v>1.0416666191304103E-4</v>
      </c>
      <c r="N11" s="2">
        <v>2.3148153559304774E-5</v>
      </c>
      <c r="O11" s="2">
        <v>1.5046296175569296E-4</v>
      </c>
      <c r="P11" s="2">
        <v>2.7777777722803876E-4</v>
      </c>
      <c r="Q11" s="2">
        <v>1.0416666191304103E-4</v>
      </c>
      <c r="R11" s="2">
        <v>0</v>
      </c>
      <c r="S11" s="2">
        <v>1.5046296175569296E-4</v>
      </c>
      <c r="T11" s="2">
        <f t="shared" si="1"/>
        <v>2.3148139007389545E-5</v>
      </c>
    </row>
    <row r="12" spans="1:21" x14ac:dyDescent="0.3">
      <c r="A12" t="s">
        <v>12</v>
      </c>
      <c r="B12" s="1">
        <v>44308.647662037038</v>
      </c>
      <c r="C12" s="1">
        <v>44308.647789351853</v>
      </c>
      <c r="D12" s="1">
        <v>44308.647789351853</v>
      </c>
      <c r="E12" s="1">
        <v>44308.647824074076</v>
      </c>
      <c r="F12" s="1">
        <v>44308.647824074076</v>
      </c>
      <c r="G12" s="1">
        <v>44308.648090277777</v>
      </c>
      <c r="H12" s="2">
        <f t="shared" si="0"/>
        <v>1.273148154723458E-4</v>
      </c>
      <c r="I12" s="2">
        <f t="shared" si="2"/>
        <v>3.4722223062999547E-5</v>
      </c>
      <c r="J12" s="2">
        <f t="shared" si="4"/>
        <v>2.6620370044838637E-4</v>
      </c>
      <c r="K12" s="2">
        <f t="shared" si="3"/>
        <v>4.2824073898373172E-4</v>
      </c>
      <c r="L12" s="2">
        <f>SUM(K3:K12)</f>
        <v>3.776620371354511E-2</v>
      </c>
      <c r="M12" s="2">
        <v>1.7361110803904012E-4</v>
      </c>
      <c r="N12" s="2">
        <v>4.6296299842651933E-5</v>
      </c>
      <c r="O12" s="2">
        <v>4.0509259270038456E-4</v>
      </c>
      <c r="P12" s="2">
        <v>6.2500000058207661E-4</v>
      </c>
      <c r="Q12" s="2">
        <v>1.7361110803904012E-4</v>
      </c>
      <c r="R12" s="2">
        <v>0</v>
      </c>
      <c r="S12" s="2">
        <v>4.0509259270038456E-4</v>
      </c>
      <c r="T12" s="2">
        <f t="shared" si="1"/>
        <v>1.5046296175569296E-4</v>
      </c>
    </row>
    <row r="13" spans="1:21" x14ac:dyDescent="0.3">
      <c r="A13" t="s">
        <v>40</v>
      </c>
      <c r="B13" s="1">
        <v>44310.63521990741</v>
      </c>
      <c r="C13" s="1">
        <v>44310.644571759258</v>
      </c>
      <c r="D13" s="1">
        <v>44310.644571759258</v>
      </c>
      <c r="E13" s="1">
        <v>44310.646018518521</v>
      </c>
      <c r="F13" s="1">
        <v>44310.646018518521</v>
      </c>
      <c r="G13" s="1">
        <v>44310.652592592596</v>
      </c>
      <c r="H13" s="2">
        <f t="shared" ref="H13:H17" si="5">C13-B13</f>
        <v>9.3518518478958867E-3</v>
      </c>
      <c r="I13" s="2">
        <f t="shared" si="2"/>
        <v>1.4467592627624981E-3</v>
      </c>
      <c r="J13" s="2">
        <f t="shared" si="4"/>
        <v>6.5740740756154992E-3</v>
      </c>
      <c r="K13" s="2">
        <f t="shared" ref="K13:K17" si="6">SUM(H13:J13)</f>
        <v>1.7372685186273884E-2</v>
      </c>
      <c r="M13" s="2">
        <v>1.7245370327145793E-3</v>
      </c>
      <c r="N13" s="2">
        <v>4.8611111560603604E-4</v>
      </c>
      <c r="O13" s="2">
        <v>5.8333333363407291E-3</v>
      </c>
      <c r="P13" s="2">
        <v>8.0439814846613444E-3</v>
      </c>
      <c r="Q13" s="2">
        <v>8.8541666627861559E-3</v>
      </c>
      <c r="R13" s="2">
        <v>1.2962962937308475E-3</v>
      </c>
      <c r="S13" s="2">
        <v>6.0622453747782856E-3</v>
      </c>
      <c r="T13" s="2">
        <f t="shared" ref="T13:T20" si="7">SUM(Q13:S13)-K13</f>
        <v>-1.1599768549785949E-3</v>
      </c>
      <c r="U13" s="2">
        <f>ABS(T13)</f>
        <v>1.1599768549785949E-3</v>
      </c>
    </row>
    <row r="14" spans="1:21" x14ac:dyDescent="0.3">
      <c r="A14" t="s">
        <v>41</v>
      </c>
      <c r="B14" s="1">
        <v>44310.652592592596</v>
      </c>
      <c r="C14" s="1">
        <v>44310.653124999997</v>
      </c>
      <c r="D14" s="1">
        <v>44310.653124999997</v>
      </c>
      <c r="E14" s="1">
        <v>44310.653252314813</v>
      </c>
      <c r="F14" s="1">
        <v>44310.653252314813</v>
      </c>
      <c r="G14" s="1">
        <v>44310.653634259259</v>
      </c>
      <c r="H14" s="2">
        <f t="shared" si="5"/>
        <v>5.3240740089677274E-4</v>
      </c>
      <c r="I14" s="2">
        <f t="shared" si="2"/>
        <v>1.273148154723458E-4</v>
      </c>
      <c r="J14" s="2">
        <f t="shared" si="4"/>
        <v>3.819444464170374E-4</v>
      </c>
      <c r="K14" s="2">
        <f t="shared" si="6"/>
        <v>1.0416666627861559E-3</v>
      </c>
      <c r="M14" s="2">
        <v>6.2500000058207661E-4</v>
      </c>
      <c r="N14" s="2">
        <v>1.1574073869269341E-4</v>
      </c>
      <c r="O14" s="2">
        <v>3.5879629285773262E-4</v>
      </c>
      <c r="P14" s="2">
        <v>1.0995370321325026E-3</v>
      </c>
      <c r="Q14" s="2">
        <v>5.2083333139307797E-4</v>
      </c>
      <c r="R14" s="2">
        <v>1.3888888497604057E-4</v>
      </c>
      <c r="S14" s="2">
        <v>3.3564814657438546E-4</v>
      </c>
      <c r="T14" s="2">
        <f t="shared" si="7"/>
        <v>-4.6296299842651933E-5</v>
      </c>
      <c r="U14" s="2">
        <f>ABS(T14)</f>
        <v>4.6296299842651933E-5</v>
      </c>
    </row>
    <row r="15" spans="1:21" x14ac:dyDescent="0.3">
      <c r="A15" t="s">
        <v>42</v>
      </c>
      <c r="B15" s="1">
        <v>44310.653634259259</v>
      </c>
      <c r="C15" s="1">
        <v>44310.668981481482</v>
      </c>
      <c r="D15" s="1">
        <v>44310.668981481482</v>
      </c>
      <c r="E15" s="1">
        <v>44310.671712962961</v>
      </c>
      <c r="F15" s="1">
        <v>44310.671712962961</v>
      </c>
      <c r="G15" s="1">
        <v>44310.685150462959</v>
      </c>
      <c r="H15" s="2">
        <f t="shared" si="5"/>
        <v>1.5347222222771961E-2</v>
      </c>
      <c r="I15" s="2">
        <f t="shared" si="2"/>
        <v>2.7314814797136933E-3</v>
      </c>
      <c r="J15" s="2">
        <f t="shared" si="4"/>
        <v>1.3437499997962732E-2</v>
      </c>
      <c r="K15" s="2">
        <f t="shared" si="6"/>
        <v>3.1516203700448386E-2</v>
      </c>
      <c r="L15" s="2">
        <f>SUM(K13:K15)</f>
        <v>4.9930555549508426E-2</v>
      </c>
      <c r="M15" s="2">
        <v>2.4305555562023073E-3</v>
      </c>
      <c r="N15" s="2">
        <v>4.9768518510973081E-4</v>
      </c>
      <c r="O15" s="2">
        <v>1.35411111114081E-2</v>
      </c>
      <c r="P15" s="2">
        <v>1.6469351852720138E-2</v>
      </c>
      <c r="Q15" s="2">
        <v>1.5831122691452038E-2</v>
      </c>
      <c r="R15" s="2">
        <v>2.8422916730050929E-3</v>
      </c>
      <c r="S15" s="2">
        <v>1.3692129628907423E-2</v>
      </c>
      <c r="T15" s="2">
        <f t="shared" si="7"/>
        <v>8.4934029291616753E-4</v>
      </c>
    </row>
    <row r="16" spans="1:21" x14ac:dyDescent="0.3">
      <c r="A16" t="s">
        <v>45</v>
      </c>
      <c r="B16" s="1">
        <v>44310.685150462959</v>
      </c>
      <c r="C16" s="1">
        <v>44310.900891203702</v>
      </c>
      <c r="D16" s="1">
        <v>44310.900891203702</v>
      </c>
      <c r="E16" s="1">
        <v>44310.931990740741</v>
      </c>
      <c r="F16" s="1">
        <v>44310.931990740741</v>
      </c>
      <c r="G16" s="1">
        <v>44311.089965277781</v>
      </c>
      <c r="H16" s="2">
        <f t="shared" si="5"/>
        <v>0.21574074074305827</v>
      </c>
      <c r="I16" s="2">
        <f t="shared" si="2"/>
        <v>3.1099537038244307E-2</v>
      </c>
      <c r="J16" s="2">
        <f t="shared" si="4"/>
        <v>0.15797453703999054</v>
      </c>
      <c r="K16" s="2">
        <f t="shared" si="6"/>
        <v>0.40481481482129311</v>
      </c>
      <c r="M16" s="2">
        <v>0.13476851851737592</v>
      </c>
      <c r="N16" s="2">
        <v>2.2066921294026542E-2</v>
      </c>
      <c r="O16" s="2">
        <v>0.14174824074143544</v>
      </c>
      <c r="P16" s="2">
        <v>0.2985836805528379</v>
      </c>
      <c r="Q16" s="2">
        <v>0.19525462963065365</v>
      </c>
      <c r="R16" s="2">
        <v>3.2164351854589768E-2</v>
      </c>
      <c r="S16" s="2">
        <v>0.1654745370396995</v>
      </c>
      <c r="T16" s="2">
        <f t="shared" si="7"/>
        <v>-1.1921296296350192E-2</v>
      </c>
      <c r="U16" s="2">
        <f>ABS(T16)</f>
        <v>1.1921296296350192E-2</v>
      </c>
    </row>
    <row r="17" spans="1:21" x14ac:dyDescent="0.3">
      <c r="A17" t="s">
        <v>86</v>
      </c>
      <c r="B17" s="1">
        <v>44327.666898148149</v>
      </c>
      <c r="C17" s="1">
        <v>44327.842604166668</v>
      </c>
      <c r="D17" s="1">
        <v>44326.198842592596</v>
      </c>
      <c r="E17" s="1">
        <v>44326.232002314813</v>
      </c>
      <c r="F17" s="1">
        <v>44327.842604166668</v>
      </c>
      <c r="G17" s="1">
        <v>44327.97892361111</v>
      </c>
      <c r="H17" s="2">
        <f t="shared" si="5"/>
        <v>0.17570601851912215</v>
      </c>
      <c r="I17" s="2">
        <f t="shared" si="2"/>
        <v>3.3159722217533272E-2</v>
      </c>
      <c r="J17" s="2">
        <f t="shared" si="4"/>
        <v>0.13631944444205146</v>
      </c>
      <c r="K17" s="2">
        <f t="shared" si="6"/>
        <v>0.34518518517870689</v>
      </c>
      <c r="M17" s="2">
        <v>0.19711535879469011</v>
      </c>
      <c r="N17" s="2">
        <v>3.8494988431921229E-2</v>
      </c>
      <c r="O17" s="2">
        <v>0.16383101852261461</v>
      </c>
      <c r="P17" s="2">
        <v>0.39944136574922595</v>
      </c>
      <c r="Q17" s="2">
        <v>0.216099537035916</v>
      </c>
      <c r="R17" s="2">
        <v>4.039143518457422E-2</v>
      </c>
      <c r="S17" s="2">
        <v>0.16472222222364508</v>
      </c>
      <c r="T17" s="2">
        <f t="shared" si="7"/>
        <v>7.6028009265428409E-2</v>
      </c>
    </row>
    <row r="18" spans="1:21" x14ac:dyDescent="0.3">
      <c r="A18" t="s">
        <v>85</v>
      </c>
      <c r="B18" s="1">
        <v>44327.97892361111</v>
      </c>
      <c r="C18" s="1">
        <v>44328.065150462964</v>
      </c>
      <c r="D18" s="1">
        <v>44326.232002314813</v>
      </c>
      <c r="E18" s="1">
        <v>44326.24894675926</v>
      </c>
      <c r="F18" s="1">
        <v>44328.065150462964</v>
      </c>
      <c r="G18" s="1">
        <v>44328.123761574076</v>
      </c>
      <c r="H18" s="2">
        <f t="shared" ref="H18" si="8">C18-B18</f>
        <v>8.6226851854007691E-2</v>
      </c>
      <c r="I18" s="2">
        <f t="shared" si="2"/>
        <v>1.6944444447290152E-2</v>
      </c>
      <c r="J18" s="2">
        <f t="shared" si="4"/>
        <v>5.86111111115315E-2</v>
      </c>
      <c r="K18" s="2">
        <f t="shared" ref="K18" si="9">SUM(H18:J18)</f>
        <v>0.16178240741282934</v>
      </c>
      <c r="M18" s="2">
        <v>8.2291666665696539E-2</v>
      </c>
      <c r="N18" s="2">
        <v>1.7129629632108845E-2</v>
      </c>
      <c r="O18" s="2">
        <v>5.8495370372838806E-2</v>
      </c>
      <c r="P18" s="2">
        <v>0.16260416666773381</v>
      </c>
      <c r="Q18" s="2">
        <v>8.6331018515920732E-2</v>
      </c>
      <c r="R18" s="2">
        <v>1.6875000001164153E-2</v>
      </c>
      <c r="S18" s="2">
        <v>5.8368055557366461E-2</v>
      </c>
      <c r="T18" s="2">
        <f t="shared" si="7"/>
        <v>-2.0833333837799728E-4</v>
      </c>
      <c r="U18" s="2">
        <f>ABS(T18)</f>
        <v>2.0833333837799728E-4</v>
      </c>
    </row>
    <row r="19" spans="1:21" x14ac:dyDescent="0.3">
      <c r="A19" t="s">
        <v>89</v>
      </c>
      <c r="B19" s="1">
        <v>44328.123761574076</v>
      </c>
      <c r="C19" s="1">
        <v>44328.167824074073</v>
      </c>
      <c r="D19" s="1">
        <v>44326.24894675926</v>
      </c>
      <c r="E19" s="1">
        <v>44326.258298611108</v>
      </c>
      <c r="F19" s="1">
        <v>44328.167824074073</v>
      </c>
      <c r="G19" s="1">
        <v>44328.198136574072</v>
      </c>
      <c r="H19" s="2">
        <f t="shared" ref="H19" si="10">C19-B19</f>
        <v>4.4062499997380655E-2</v>
      </c>
      <c r="I19" s="2">
        <f t="shared" si="2"/>
        <v>9.3518518478958867E-3</v>
      </c>
      <c r="J19" s="2">
        <f t="shared" ref="J19" si="11">G19-F19</f>
        <v>3.0312499999126885E-2</v>
      </c>
      <c r="K19" s="2">
        <f t="shared" ref="K19" si="12">SUM(H19:J19)</f>
        <v>8.3726851844403427E-2</v>
      </c>
      <c r="M19" s="2">
        <v>4.3865740743058268E-2</v>
      </c>
      <c r="N19" s="2">
        <v>9.7453703710925765E-3</v>
      </c>
      <c r="O19" s="2">
        <v>2.9421296298096422E-2</v>
      </c>
      <c r="P19" s="2">
        <v>8.2071759265090805E-2</v>
      </c>
      <c r="Q19" s="2">
        <v>4.4374999997671694E-2</v>
      </c>
      <c r="R19" s="2">
        <v>9.2245370324235409E-3</v>
      </c>
      <c r="S19" s="2">
        <v>2.9039351851679385E-2</v>
      </c>
      <c r="T19" s="2">
        <f t="shared" si="7"/>
        <v>-1.0879629626288079E-3</v>
      </c>
      <c r="U19" s="2">
        <f>ABS(T19)</f>
        <v>1.0879629626288079E-3</v>
      </c>
    </row>
    <row r="20" spans="1:21" x14ac:dyDescent="0.3">
      <c r="A20" t="s">
        <v>90</v>
      </c>
      <c r="B20" s="1">
        <v>44328.198136574072</v>
      </c>
      <c r="C20" s="1">
        <v>44328.198229166665</v>
      </c>
      <c r="D20" s="1">
        <v>44326.258298611108</v>
      </c>
      <c r="E20" s="1">
        <v>44326.258449074077</v>
      </c>
      <c r="F20" s="1">
        <v>44328.198229166665</v>
      </c>
      <c r="G20" s="1">
        <v>44328.198287037034</v>
      </c>
      <c r="H20" s="2">
        <f t="shared" ref="H20:H24" si="13">C20-B20</f>
        <v>9.2592592409346253E-5</v>
      </c>
      <c r="I20" s="2">
        <f t="shared" si="2"/>
        <v>1.5046296903165057E-4</v>
      </c>
      <c r="J20" s="2">
        <f t="shared" ref="J20:J24" si="14">G20-F20</f>
        <v>5.7870369346346706E-5</v>
      </c>
      <c r="K20" s="2">
        <f t="shared" ref="K20:K24" si="15">SUM(H20:J20)</f>
        <v>3.0092593078734353E-4</v>
      </c>
      <c r="M20" s="2">
        <v>1.0416666918899864E-4</v>
      </c>
      <c r="Q20" s="2">
        <v>6.9444446125999093E-5</v>
      </c>
      <c r="R20" s="2">
        <v>1.1574074596865103E-4</v>
      </c>
      <c r="S20" s="2">
        <v>5.7870369346346706E-5</v>
      </c>
      <c r="T20" s="2">
        <f t="shared" si="7"/>
        <v>-5.7870369346346706E-5</v>
      </c>
      <c r="U20" s="2">
        <f>ABS(T20)</f>
        <v>5.7870369346346706E-5</v>
      </c>
    </row>
    <row r="21" spans="1:21" x14ac:dyDescent="0.3">
      <c r="A21" t="s">
        <v>95</v>
      </c>
      <c r="B21" s="1">
        <v>44328.198287037034</v>
      </c>
      <c r="C21" s="1">
        <v>44328.244062500002</v>
      </c>
      <c r="D21" s="1">
        <v>44326.258449074077</v>
      </c>
      <c r="E21" s="1">
        <v>44326.267881944441</v>
      </c>
      <c r="F21" s="1">
        <v>44328.244317129633</v>
      </c>
      <c r="G21" s="1">
        <v>44328.275937500002</v>
      </c>
      <c r="H21" s="2">
        <f t="shared" si="13"/>
        <v>4.5775462967867497E-2</v>
      </c>
      <c r="I21" s="2">
        <f t="shared" si="2"/>
        <v>9.4328703635255806E-3</v>
      </c>
      <c r="J21" s="2">
        <f t="shared" si="14"/>
        <v>3.1620370369637385E-2</v>
      </c>
      <c r="K21" s="2">
        <f t="shared" si="15"/>
        <v>8.6828703701030463E-2</v>
      </c>
      <c r="M21" s="2"/>
      <c r="Q21" s="2"/>
      <c r="R21" s="2"/>
      <c r="S21" s="2"/>
      <c r="T21" s="2"/>
    </row>
    <row r="22" spans="1:21" x14ac:dyDescent="0.3">
      <c r="A22" t="s">
        <v>96</v>
      </c>
      <c r="B22" s="1">
        <v>44328.244062500002</v>
      </c>
      <c r="C22" s="1">
        <v>44328.244317129633</v>
      </c>
      <c r="D22" s="1">
        <v>44326.267881944441</v>
      </c>
      <c r="E22" s="1">
        <v>44326.268020833333</v>
      </c>
      <c r="F22" s="1">
        <v>44328.275937500002</v>
      </c>
      <c r="G22" s="1">
        <v>44328.27616898148</v>
      </c>
      <c r="H22" s="2">
        <f t="shared" si="13"/>
        <v>2.546296309446916E-4</v>
      </c>
      <c r="I22" s="2">
        <f t="shared" si="2"/>
        <v>1.3888889225199819E-4</v>
      </c>
      <c r="J22" s="2">
        <f t="shared" si="14"/>
        <v>2.3148147738538682E-4</v>
      </c>
      <c r="K22" s="2">
        <f t="shared" si="15"/>
        <v>6.2500000058207661E-4</v>
      </c>
      <c r="M22" s="2"/>
      <c r="Q22" s="2"/>
      <c r="R22" s="2"/>
      <c r="S22" s="2"/>
      <c r="T22" s="2"/>
    </row>
    <row r="23" spans="1:21" x14ac:dyDescent="0.3">
      <c r="A23" t="s">
        <v>97</v>
      </c>
      <c r="B23" s="1">
        <v>44328.451863425929</v>
      </c>
      <c r="C23" s="1">
        <v>44328.451932870368</v>
      </c>
      <c r="D23" s="1">
        <v>44328.451932870368</v>
      </c>
      <c r="E23" s="1">
        <v>44328.451932870368</v>
      </c>
      <c r="F23" s="1">
        <v>44328.451932870368</v>
      </c>
      <c r="G23" s="1">
        <v>44328.451956018522</v>
      </c>
      <c r="H23" s="2">
        <f t="shared" si="13"/>
        <v>6.9444438850041479E-5</v>
      </c>
      <c r="I23" s="2">
        <f t="shared" si="2"/>
        <v>0</v>
      </c>
      <c r="J23" s="2">
        <f t="shared" si="14"/>
        <v>2.3148153559304774E-5</v>
      </c>
      <c r="K23" s="2">
        <f t="shared" si="15"/>
        <v>9.2592592409346253E-5</v>
      </c>
      <c r="M23" s="2"/>
      <c r="Q23" s="2"/>
      <c r="R23" s="2"/>
      <c r="S23" s="2"/>
      <c r="T23" s="2"/>
    </row>
    <row r="24" spans="1:21" x14ac:dyDescent="0.3">
      <c r="A24" t="s">
        <v>98</v>
      </c>
      <c r="B24" s="1">
        <v>44328.451956018522</v>
      </c>
      <c r="C24" s="1">
        <v>44328.452141203707</v>
      </c>
      <c r="D24" s="1">
        <v>44328.452141203707</v>
      </c>
      <c r="E24" s="1">
        <v>44328.452175925922</v>
      </c>
      <c r="F24" s="1">
        <v>44328.452175925922</v>
      </c>
      <c r="G24" s="1">
        <v>44328.452314814815</v>
      </c>
      <c r="H24" s="2">
        <f t="shared" si="13"/>
        <v>1.8518518481869251E-4</v>
      </c>
      <c r="I24" s="2">
        <f t="shared" si="2"/>
        <v>3.4722215787041932E-5</v>
      </c>
      <c r="J24" s="2">
        <f t="shared" si="14"/>
        <v>1.3888889225199819E-4</v>
      </c>
      <c r="K24" s="2">
        <f t="shared" si="15"/>
        <v>3.5879629285773262E-4</v>
      </c>
      <c r="M24" s="2"/>
      <c r="Q24" s="2"/>
      <c r="R24" s="2"/>
      <c r="S24" s="2"/>
      <c r="T24" s="2"/>
    </row>
    <row r="25" spans="1:21" x14ac:dyDescent="0.3">
      <c r="H25" s="2">
        <f>SUM(H3:H24)</f>
        <v>0.61427083334274357</v>
      </c>
      <c r="I25" s="2">
        <f>SUM(I3:I24)</f>
        <v>0.10836805555300089</v>
      </c>
      <c r="J25" s="2">
        <f>SUM(J3:J24)</f>
        <v>0.44877314814220881</v>
      </c>
      <c r="K25" s="9">
        <f>SUM(K3:K24)</f>
        <v>1.1714120370379533</v>
      </c>
      <c r="Q25" s="2">
        <f>SUM(Q3:Q20)</f>
        <v>0.59377093749208143</v>
      </c>
      <c r="R25" s="2">
        <f t="shared" ref="R25:S25" si="16">SUM(R3:R20)</f>
        <v>0.10862724536855239</v>
      </c>
      <c r="S25" s="2">
        <f t="shared" si="16"/>
        <v>0.4615599305689102</v>
      </c>
      <c r="T25" s="9">
        <f>SUM(T3:T20)</f>
        <v>8.0451168978470378E-2</v>
      </c>
    </row>
    <row r="28" spans="1:21" x14ac:dyDescent="0.3">
      <c r="H28" s="2"/>
      <c r="I28" s="2"/>
      <c r="J28" s="2"/>
      <c r="K28" s="2"/>
    </row>
    <row r="29" spans="1:21" x14ac:dyDescent="0.3">
      <c r="H29" s="2"/>
      <c r="I29" s="2"/>
      <c r="J29" s="2"/>
      <c r="K29" s="2"/>
    </row>
    <row r="30" spans="1:21" x14ac:dyDescent="0.3">
      <c r="H30" s="2"/>
      <c r="I30" s="2"/>
      <c r="J30" s="2"/>
      <c r="K30" s="2"/>
    </row>
    <row r="31" spans="1:21" x14ac:dyDescent="0.3">
      <c r="H31" s="2"/>
      <c r="I31" s="2"/>
      <c r="J31" s="2"/>
      <c r="K31" s="2"/>
    </row>
  </sheetData>
  <mergeCells count="5">
    <mergeCell ref="B2:C2"/>
    <mergeCell ref="D2:E2"/>
    <mergeCell ref="F2:G2"/>
    <mergeCell ref="M1:P1"/>
    <mergeCell ref="Q1:T1"/>
  </mergeCells>
  <pageMargins left="0.7" right="0.7" top="0.75" bottom="0.75" header="0.3" footer="0.3"/>
  <pageSetup paperSize="9" orientation="portrait" r:id="rId1"/>
  <ignoredErrors>
    <ignoredError sqref="T11:T12 T3:T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20"/>
  <sheetViews>
    <sheetView workbookViewId="0">
      <selection activeCell="G21" sqref="G21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6" width="16.19921875" bestFit="1" customWidth="1"/>
    <col min="8" max="8" width="8.5" bestFit="1" customWidth="1"/>
    <col min="9" max="9" width="11.09765625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44213.818287037036</v>
      </c>
      <c r="C2" s="1">
        <v>44213.818969907406</v>
      </c>
      <c r="D2" s="1"/>
      <c r="G2" s="2">
        <f t="shared" ref="G2:G11" si="0">C2-B2</f>
        <v>6.8287036992842332E-4</v>
      </c>
      <c r="J2" s="2">
        <f>SUM(G2:I2)</f>
        <v>6.8287036992842332E-4</v>
      </c>
    </row>
    <row r="3" spans="1:12" x14ac:dyDescent="0.3">
      <c r="A3" t="s">
        <v>1</v>
      </c>
      <c r="B3" s="1">
        <v>44213.818969907406</v>
      </c>
      <c r="C3" s="1">
        <v>44213.819027777776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44213.819027777776</v>
      </c>
      <c r="C4" s="1">
        <v>44213.825798611113</v>
      </c>
      <c r="D4" s="1">
        <v>44213.827326388891</v>
      </c>
      <c r="E4" s="1">
        <v>44213.827488425923</v>
      </c>
      <c r="F4" s="1"/>
      <c r="G4" s="2">
        <f t="shared" si="0"/>
        <v>6.7708333372138441E-3</v>
      </c>
      <c r="H4" s="2">
        <f>D4-C4</f>
        <v>1.527777778392192E-3</v>
      </c>
      <c r="I4" s="2">
        <f>E4-D4</f>
        <v>1.6203703125938773E-4</v>
      </c>
      <c r="J4" s="2">
        <f t="shared" si="1"/>
        <v>8.4606481468654238E-3</v>
      </c>
      <c r="K4" s="3"/>
      <c r="L4" s="3"/>
    </row>
    <row r="5" spans="1:12" x14ac:dyDescent="0.3">
      <c r="A5" t="s">
        <v>3</v>
      </c>
      <c r="B5" s="1">
        <v>44213.827488425923</v>
      </c>
      <c r="C5" s="1">
        <v>44213.827847222223</v>
      </c>
      <c r="G5" s="2">
        <f t="shared" si="0"/>
        <v>3.5879630013369024E-4</v>
      </c>
      <c r="J5" s="2">
        <f t="shared" si="1"/>
        <v>3.5879630013369024E-4</v>
      </c>
    </row>
    <row r="6" spans="1:12" x14ac:dyDescent="0.3">
      <c r="A6" t="s">
        <v>4</v>
      </c>
      <c r="B6" s="1">
        <v>44213.827847222223</v>
      </c>
      <c r="C6" s="1">
        <v>44213.828321759262</v>
      </c>
      <c r="G6" s="2">
        <f t="shared" si="0"/>
        <v>4.7453703882638365E-4</v>
      </c>
      <c r="J6" s="2">
        <f t="shared" si="1"/>
        <v>4.7453703882638365E-4</v>
      </c>
    </row>
    <row r="7" spans="1:12" x14ac:dyDescent="0.3">
      <c r="A7" t="s">
        <v>8</v>
      </c>
      <c r="B7" s="1">
        <v>44213.828321759262</v>
      </c>
      <c r="C7" s="1">
        <v>44213.88490740741</v>
      </c>
      <c r="D7" s="1">
        <v>44213.899305555555</v>
      </c>
      <c r="E7" s="1">
        <v>44213.959282407406</v>
      </c>
      <c r="G7" s="2">
        <f t="shared" si="0"/>
        <v>5.6585648148029577E-2</v>
      </c>
      <c r="H7" s="2">
        <f t="shared" ref="H7:I8" si="2">D7-C7</f>
        <v>1.4398148145119194E-2</v>
      </c>
      <c r="I7" s="2">
        <f t="shared" si="2"/>
        <v>5.9976851851388346E-2</v>
      </c>
      <c r="J7" s="2">
        <f t="shared" si="1"/>
        <v>0.13096064814453712</v>
      </c>
    </row>
    <row r="8" spans="1:12" x14ac:dyDescent="0.3">
      <c r="A8" t="s">
        <v>9</v>
      </c>
      <c r="B8" s="1">
        <v>44213.959282407406</v>
      </c>
      <c r="C8" s="1">
        <v>44213.959444444445</v>
      </c>
      <c r="D8" s="1">
        <v>44213.959490740737</v>
      </c>
      <c r="E8" s="1">
        <v>44213.959918981483</v>
      </c>
      <c r="G8" s="2">
        <f t="shared" si="0"/>
        <v>1.6203703853534535E-4</v>
      </c>
      <c r="H8" s="2">
        <f t="shared" si="2"/>
        <v>4.6296292566694319E-5</v>
      </c>
      <c r="I8" s="2">
        <f t="shared" si="2"/>
        <v>4.2824074625968933E-4</v>
      </c>
      <c r="J8" s="2">
        <f t="shared" si="1"/>
        <v>6.36574077361729E-4</v>
      </c>
    </row>
    <row r="9" spans="1:12" x14ac:dyDescent="0.3">
      <c r="A9" t="s">
        <v>10</v>
      </c>
      <c r="B9" s="1">
        <v>44213.959918981483</v>
      </c>
      <c r="C9" s="1">
        <v>44213.960277777776</v>
      </c>
      <c r="D9" s="1">
        <v>44213.960300925923</v>
      </c>
      <c r="E9" s="1">
        <v>44213.960370370369</v>
      </c>
      <c r="G9" s="2">
        <f t="shared" si="0"/>
        <v>3.5879629285773262E-4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4.5138888526707888E-4</v>
      </c>
    </row>
    <row r="10" spans="1:12" x14ac:dyDescent="0.3">
      <c r="A10" t="s">
        <v>11</v>
      </c>
      <c r="B10" s="1">
        <v>44213.960370370369</v>
      </c>
      <c r="C10" s="1">
        <v>44213.960532407407</v>
      </c>
      <c r="D10" s="1">
        <v>44213.960543981484</v>
      </c>
      <c r="E10" s="1">
        <v>44213.960787037038</v>
      </c>
      <c r="G10" s="2">
        <f t="shared" si="0"/>
        <v>1.6203703853534535E-4</v>
      </c>
      <c r="H10" s="2">
        <f t="shared" ref="H10:H11" si="5">D10-C10</f>
        <v>1.1574076779652387E-5</v>
      </c>
      <c r="I10" s="2">
        <f t="shared" ref="I10:I11" si="6">E10-D10</f>
        <v>2.4305555416503921E-4</v>
      </c>
      <c r="J10" s="2">
        <f t="shared" si="1"/>
        <v>4.1666666948003694E-4</v>
      </c>
    </row>
    <row r="11" spans="1:12" x14ac:dyDescent="0.3">
      <c r="A11" t="s">
        <v>12</v>
      </c>
      <c r="B11" s="1">
        <v>44213.960787037038</v>
      </c>
      <c r="C11" s="1">
        <v>44213.961018518516</v>
      </c>
      <c r="D11" s="1">
        <v>44213.961087962962</v>
      </c>
      <c r="E11" s="1">
        <v>44213.961736111109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6.4814814686542377E-4</v>
      </c>
      <c r="J11" s="2">
        <f t="shared" si="1"/>
        <v>9.4907407037680969E-4</v>
      </c>
      <c r="K11" s="2">
        <f>SUM(J2:J11)</f>
        <v>0.14344907407212304</v>
      </c>
    </row>
    <row r="12" spans="1:12" x14ac:dyDescent="0.3">
      <c r="A12" t="s">
        <v>40</v>
      </c>
      <c r="B12" s="1">
        <v>44213.961736111109</v>
      </c>
      <c r="C12" s="1">
        <v>44213.981145833335</v>
      </c>
      <c r="D12" s="1">
        <v>44213.985208333332</v>
      </c>
      <c r="E12" s="1">
        <v>44214.000081018516</v>
      </c>
      <c r="G12" s="2">
        <f t="shared" ref="G12" si="7">C12-B12</f>
        <v>1.9409722226555459E-2</v>
      </c>
      <c r="H12" s="2">
        <f t="shared" ref="H12" si="8">D12-C12</f>
        <v>4.0624999965075403E-3</v>
      </c>
      <c r="I12" s="2">
        <f t="shared" ref="I12" si="9">E12-D12</f>
        <v>1.4872685183945578E-2</v>
      </c>
      <c r="J12" s="2">
        <f t="shared" ref="J12" si="10">SUM(G12:I12)</f>
        <v>3.8344907407008577E-2</v>
      </c>
    </row>
    <row r="13" spans="1:12" x14ac:dyDescent="0.3">
      <c r="A13" t="s">
        <v>41</v>
      </c>
      <c r="B13" s="1">
        <v>44214.000081018516</v>
      </c>
      <c r="C13" s="1">
        <v>44214.004120370373</v>
      </c>
      <c r="D13" s="1">
        <v>44214.004803240743</v>
      </c>
      <c r="E13" s="1">
        <v>44214.007384259261</v>
      </c>
      <c r="G13" s="2">
        <f t="shared" ref="G13:G14" si="11">C13-B13</f>
        <v>4.0393518575001508E-3</v>
      </c>
      <c r="H13" s="2">
        <f t="shared" ref="H13:H14" si="12">D13-C13</f>
        <v>6.8287036992842332E-4</v>
      </c>
      <c r="I13" s="2">
        <f t="shared" ref="I13:I14" si="13">E13-D13</f>
        <v>2.5810185179580003E-3</v>
      </c>
      <c r="J13" s="2">
        <f t="shared" ref="J13:J14" si="14">SUM(G13:I13)</f>
        <v>7.3032407453865744E-3</v>
      </c>
    </row>
    <row r="14" spans="1:12" x14ac:dyDescent="0.3">
      <c r="A14" t="s">
        <v>42</v>
      </c>
      <c r="B14" s="1">
        <v>44214.007384259261</v>
      </c>
      <c r="C14" s="1">
        <v>44214.032986111109</v>
      </c>
      <c r="D14" s="1">
        <v>44214.037870370368</v>
      </c>
      <c r="E14" s="1">
        <v>44214.060711805556</v>
      </c>
      <c r="G14" s="2">
        <f t="shared" si="11"/>
        <v>2.5601851848477963E-2</v>
      </c>
      <c r="H14" s="2">
        <f t="shared" si="12"/>
        <v>4.8842592586879618E-3</v>
      </c>
      <c r="I14" s="2">
        <f t="shared" si="13"/>
        <v>2.2841435187729076E-2</v>
      </c>
      <c r="J14" s="2">
        <f t="shared" si="14"/>
        <v>5.3327546294895001E-2</v>
      </c>
      <c r="K14" s="2">
        <f>SUM(J12:J14)</f>
        <v>9.8975694447290152E-2</v>
      </c>
    </row>
    <row r="15" spans="1:12" x14ac:dyDescent="0.3">
      <c r="G15" s="2">
        <f>SUM(G2:G14)</f>
        <v>0.11489583334332565</v>
      </c>
      <c r="H15" s="2">
        <f t="shared" ref="H15:J15" si="15">SUM(H2:H14)</f>
        <v>2.5706018510391004E-2</v>
      </c>
      <c r="I15" s="2">
        <f t="shared" si="15"/>
        <v>0.10182291666569654</v>
      </c>
      <c r="J15" s="2">
        <f t="shared" si="15"/>
        <v>0.24242476851941319</v>
      </c>
    </row>
    <row r="16" spans="1:12" x14ac:dyDescent="0.3">
      <c r="A16" t="s">
        <v>46</v>
      </c>
    </row>
    <row r="17" spans="1:10" x14ac:dyDescent="0.3">
      <c r="A17" t="s">
        <v>40</v>
      </c>
      <c r="B17" s="1">
        <v>44215.336111111108</v>
      </c>
      <c r="C17" s="1">
        <v>44215.36445601852</v>
      </c>
      <c r="D17" s="1">
        <v>44215.370115740741</v>
      </c>
      <c r="E17" s="1">
        <v>44215.388043981482</v>
      </c>
      <c r="G17" s="2">
        <f t="shared" ref="G17" si="16">C17-B17</f>
        <v>2.8344907412247267E-2</v>
      </c>
      <c r="H17" s="2">
        <f t="shared" ref="H17" si="17">D17-C17</f>
        <v>5.6597222210257314E-3</v>
      </c>
      <c r="I17" s="2">
        <f t="shared" ref="I17" si="18">E17-D17</f>
        <v>1.7928240740729962E-2</v>
      </c>
      <c r="J17" s="2">
        <f t="shared" ref="J17" si="19">SUM(G17:I17)</f>
        <v>5.193287037400296E-2</v>
      </c>
    </row>
    <row r="18" spans="1:10" x14ac:dyDescent="0.3">
      <c r="A18" t="s">
        <v>41</v>
      </c>
      <c r="B18" s="1">
        <v>44215.388043981482</v>
      </c>
      <c r="C18" s="1">
        <v>44215.397326388891</v>
      </c>
      <c r="D18" s="1">
        <v>44215.398449074077</v>
      </c>
      <c r="E18" s="1">
        <v>44215.423657407409</v>
      </c>
      <c r="G18" s="2">
        <f t="shared" ref="G18:G19" si="20">C18-B18</f>
        <v>9.2824074090458453E-3</v>
      </c>
      <c r="H18" s="2">
        <f t="shared" ref="H18:H19" si="21">D18-C18</f>
        <v>1.1226851856918074E-3</v>
      </c>
      <c r="I18" s="2">
        <f t="shared" ref="I18:I19" si="22">E18-D18</f>
        <v>2.5208333332557231E-2</v>
      </c>
      <c r="J18" s="2">
        <f t="shared" ref="J18:J19" si="23">SUM(G18:I18)</f>
        <v>3.5613425927294884E-2</v>
      </c>
    </row>
    <row r="19" spans="1:10" x14ac:dyDescent="0.3">
      <c r="A19" t="s">
        <v>42</v>
      </c>
      <c r="B19" s="1">
        <v>44215.423657407409</v>
      </c>
      <c r="C19" s="1">
        <v>44215.478981481479</v>
      </c>
      <c r="D19" s="1">
        <v>44215.484976099535</v>
      </c>
      <c r="G19" s="2">
        <f t="shared" si="20"/>
        <v>5.5324074070085771E-2</v>
      </c>
      <c r="H19" s="2">
        <f t="shared" si="21"/>
        <v>5.9946180554106832E-3</v>
      </c>
      <c r="I19" s="2">
        <f t="shared" si="22"/>
        <v>-44215.484976099535</v>
      </c>
      <c r="J19" s="2">
        <f t="shared" si="23"/>
        <v>-44215.423657407409</v>
      </c>
    </row>
    <row r="20" spans="1:10" x14ac:dyDescent="0.3">
      <c r="G20" s="2">
        <f>SUM(G2:G19)</f>
        <v>0.32274305557803018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36"/>
  <sheetViews>
    <sheetView workbookViewId="0">
      <selection activeCell="H37" sqref="H37"/>
    </sheetView>
  </sheetViews>
  <sheetFormatPr defaultRowHeight="13" x14ac:dyDescent="0.3"/>
  <cols>
    <col min="1" max="1" width="47.296875" bestFit="1" customWidth="1"/>
    <col min="2" max="2" width="16.19921875" bestFit="1" customWidth="1"/>
    <col min="3" max="3" width="17.19921875" customWidth="1"/>
    <col min="4" max="7" width="16.19921875" bestFit="1" customWidth="1"/>
    <col min="8" max="12" width="10.796875" bestFit="1" customWidth="1"/>
  </cols>
  <sheetData>
    <row r="1" spans="1:12" x14ac:dyDescent="0.3">
      <c r="B1" s="13" t="s">
        <v>6</v>
      </c>
      <c r="C1" s="13"/>
      <c r="D1" s="13" t="s">
        <v>5</v>
      </c>
      <c r="E1" s="13"/>
      <c r="F1" s="13" t="s">
        <v>7</v>
      </c>
      <c r="G1" s="13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44255.730567129627</v>
      </c>
      <c r="C2" s="1">
        <v>44255.730572916669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5.7870420278050005E-6</v>
      </c>
      <c r="I2" s="4">
        <f>E2-D2</f>
        <v>3.4722223062999547E-5</v>
      </c>
      <c r="J2" s="4">
        <f>G2-F2</f>
        <v>5.7870369346346706E-5</v>
      </c>
      <c r="K2" s="4">
        <f>SUM(H2:J2)</f>
        <v>9.8379634437151253E-5</v>
      </c>
    </row>
    <row r="3" spans="1:12" x14ac:dyDescent="0.3">
      <c r="A3" t="s">
        <v>14</v>
      </c>
      <c r="B3" s="1">
        <v>44255.730572916669</v>
      </c>
      <c r="C3" s="1">
        <v>44255.730590277781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1.7361111531499773E-5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1.7361111531499773E-5</v>
      </c>
    </row>
    <row r="4" spans="1:12" x14ac:dyDescent="0.3">
      <c r="A4" t="s">
        <v>15</v>
      </c>
      <c r="B4" s="1">
        <v>44255.730590277781</v>
      </c>
      <c r="C4" s="1">
        <v>44255.730636574073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4.6296292566694319E-5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1.5856481477385387E-3</v>
      </c>
    </row>
    <row r="5" spans="1:12" x14ac:dyDescent="0.3">
      <c r="A5" t="s">
        <v>16</v>
      </c>
      <c r="B5" s="1">
        <v>44255.730636574073</v>
      </c>
      <c r="C5" s="1">
        <v>44255.730671296296</v>
      </c>
      <c r="D5" s="1">
        <v>44207.661770833336</v>
      </c>
      <c r="E5" s="1">
        <v>44207.661793981482</v>
      </c>
      <c r="H5" s="4">
        <f t="shared" si="0"/>
        <v>3.4722223062999547E-5</v>
      </c>
      <c r="I5" s="4">
        <f t="shared" ref="I5:I14" si="3">E5-D5</f>
        <v>2.314814628334716E-5</v>
      </c>
      <c r="K5" s="4">
        <f t="shared" si="2"/>
        <v>5.7870369346346706E-5</v>
      </c>
    </row>
    <row r="6" spans="1:12" x14ac:dyDescent="0.3">
      <c r="A6" t="s">
        <v>17</v>
      </c>
      <c r="B6" s="1">
        <v>44255.730671296296</v>
      </c>
      <c r="C6" s="1">
        <v>44255.730682870373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1.1574076779652387E-5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1.0416666191304103E-4</v>
      </c>
    </row>
    <row r="7" spans="1:12" x14ac:dyDescent="0.3">
      <c r="A7" t="s">
        <v>18</v>
      </c>
      <c r="B7" s="1">
        <v>44255.730671296296</v>
      </c>
      <c r="C7" s="1">
        <v>44255.762719907405</v>
      </c>
      <c r="D7" s="1">
        <v>44208.46166666667</v>
      </c>
      <c r="E7" s="1">
        <v>44208.823622685188</v>
      </c>
      <c r="H7" s="4">
        <f t="shared" si="0"/>
        <v>3.2048611108621117E-2</v>
      </c>
      <c r="I7" s="4">
        <f t="shared" si="3"/>
        <v>0.361956018517958</v>
      </c>
      <c r="K7" s="4">
        <f t="shared" si="2"/>
        <v>0.39400462962657912</v>
      </c>
    </row>
    <row r="8" spans="1:12" x14ac:dyDescent="0.3">
      <c r="A8" t="s">
        <v>19</v>
      </c>
      <c r="B8" s="1">
        <v>44255.730682870373</v>
      </c>
      <c r="C8" s="1">
        <v>44255.730706018519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44255.730706018519</v>
      </c>
      <c r="C9" s="1">
        <v>44255.730787037035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44255.730787037035</v>
      </c>
      <c r="C10" s="1">
        <v>44255.730844907404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5.7870369346346706E-5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1.1342592624714598E-3</v>
      </c>
    </row>
    <row r="11" spans="1:12" x14ac:dyDescent="0.3">
      <c r="A11" t="s">
        <v>22</v>
      </c>
      <c r="B11" s="1">
        <v>44255.730844907404</v>
      </c>
      <c r="C11" s="1">
        <v>44255.730902777781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5.787037662230432E-5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4.7453703882638365E-4</v>
      </c>
    </row>
    <row r="12" spans="1:12" x14ac:dyDescent="0.3">
      <c r="A12" t="s">
        <v>23</v>
      </c>
      <c r="B12" s="1">
        <v>44255.730902777781</v>
      </c>
      <c r="C12" s="1">
        <v>44255.730983796297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44255.762719907405</v>
      </c>
      <c r="C13" s="1">
        <v>44255.774062500001</v>
      </c>
      <c r="D13" s="1">
        <v>44208.823622685188</v>
      </c>
      <c r="E13" s="1">
        <v>44208.87641203704</v>
      </c>
      <c r="H13" s="4">
        <f t="shared" si="0"/>
        <v>1.1342592595610768E-2</v>
      </c>
      <c r="I13" s="4">
        <f t="shared" si="3"/>
        <v>5.2789351851970423E-2</v>
      </c>
      <c r="K13" s="4">
        <f t="shared" si="2"/>
        <v>6.4131944447581191E-2</v>
      </c>
    </row>
    <row r="14" spans="1:12" x14ac:dyDescent="0.3">
      <c r="A14" t="s">
        <v>25</v>
      </c>
      <c r="B14" s="1">
        <v>44255.774062500001</v>
      </c>
      <c r="C14" s="1">
        <v>44255.774375000001</v>
      </c>
      <c r="D14" s="1">
        <v>44208.87641203704</v>
      </c>
      <c r="E14" s="1">
        <v>44208.87740740741</v>
      </c>
      <c r="H14" s="4">
        <f t="shared" si="0"/>
        <v>3.125000002910383E-4</v>
      </c>
      <c r="I14" s="4">
        <f t="shared" si="3"/>
        <v>9.9537037021946162E-4</v>
      </c>
      <c r="K14" s="4">
        <f t="shared" si="2"/>
        <v>1.3078703705104999E-3</v>
      </c>
      <c r="L14" s="4">
        <f>SUM(K2:K14)</f>
        <v>0.500173611115315</v>
      </c>
    </row>
    <row r="15" spans="1:12" x14ac:dyDescent="0.3">
      <c r="A15" t="s">
        <v>39</v>
      </c>
      <c r="B15" s="1">
        <v>44255.89539351852</v>
      </c>
      <c r="C15" s="1">
        <v>44255.898668981485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3.275462964666076E-3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5.2303240743640345E-2</v>
      </c>
    </row>
    <row r="16" spans="1:12" x14ac:dyDescent="0.3">
      <c r="A16" t="s">
        <v>43</v>
      </c>
      <c r="B16" s="1">
        <v>44255.89539351852</v>
      </c>
      <c r="C16" s="1">
        <v>44255.918888888889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2.3495370369346347E-2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:K34" si="8">SUM(H16:J16)</f>
        <v>0.2721990740756155</v>
      </c>
    </row>
    <row r="17" spans="1:12" x14ac:dyDescent="0.3">
      <c r="A17" t="s">
        <v>44</v>
      </c>
      <c r="B17" s="1">
        <v>44255.89539351852</v>
      </c>
      <c r="C17" s="1">
        <v>44255.92728009259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:H34" si="9">C17-B17</f>
        <v>3.1886574070085771E-2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0.67957175926130731</v>
      </c>
      <c r="L17" s="9">
        <f>SUM(K15:K17)</f>
        <v>1.0040740740805632</v>
      </c>
    </row>
    <row r="18" spans="1:12" x14ac:dyDescent="0.3">
      <c r="A18" t="s">
        <v>47</v>
      </c>
      <c r="B18" s="1">
        <v>44255.927295208334</v>
      </c>
      <c r="C18" s="1">
        <v>44256.088991574077</v>
      </c>
      <c r="H18" s="4">
        <f t="shared" si="9"/>
        <v>0.16169636574340984</v>
      </c>
      <c r="K18" s="4">
        <f t="shared" si="8"/>
        <v>0.16169636574340984</v>
      </c>
    </row>
    <row r="19" spans="1:12" x14ac:dyDescent="0.3">
      <c r="A19" t="s">
        <v>48</v>
      </c>
      <c r="B19" s="1">
        <v>44256.219074074077</v>
      </c>
      <c r="C19" s="1">
        <v>44256.246944444443</v>
      </c>
      <c r="H19" s="4">
        <f t="shared" si="9"/>
        <v>2.7870370366144925E-2</v>
      </c>
      <c r="K19" s="4">
        <f t="shared" si="8"/>
        <v>2.7870370366144925E-2</v>
      </c>
    </row>
    <row r="20" spans="1:12" x14ac:dyDescent="0.3">
      <c r="A20" t="s">
        <v>49</v>
      </c>
      <c r="B20" s="1">
        <v>44256.246944444443</v>
      </c>
      <c r="C20" s="1">
        <v>44256.280127314814</v>
      </c>
      <c r="H20" s="4">
        <f t="shared" si="9"/>
        <v>3.3182870371092577E-2</v>
      </c>
      <c r="K20" s="4">
        <f t="shared" si="8"/>
        <v>3.3182870371092577E-2</v>
      </c>
    </row>
    <row r="21" spans="1:12" x14ac:dyDescent="0.3">
      <c r="A21" t="s">
        <v>50</v>
      </c>
      <c r="B21" s="1">
        <v>44256.280127314814</v>
      </c>
      <c r="C21" s="1">
        <v>44256.317476851851</v>
      </c>
      <c r="H21" s="4">
        <f t="shared" si="9"/>
        <v>3.7349537036789116E-2</v>
      </c>
      <c r="K21" s="4">
        <f t="shared" si="8"/>
        <v>3.7349537036789116E-2</v>
      </c>
    </row>
    <row r="22" spans="1:12" x14ac:dyDescent="0.3">
      <c r="A22" t="s">
        <v>51</v>
      </c>
      <c r="B22" s="1">
        <v>44230.739537037036</v>
      </c>
      <c r="C22" s="1">
        <v>44230.871516203704</v>
      </c>
      <c r="H22" s="4">
        <f t="shared" si="9"/>
        <v>0.13197916666831588</v>
      </c>
      <c r="K22" s="4">
        <f t="shared" si="8"/>
        <v>0.13197916666831588</v>
      </c>
    </row>
    <row r="23" spans="1:12" x14ac:dyDescent="0.3">
      <c r="A23" t="s">
        <v>52</v>
      </c>
      <c r="B23" s="1">
        <v>44230.871516203704</v>
      </c>
      <c r="C23" s="1">
        <v>44230.987372685187</v>
      </c>
      <c r="H23" s="4">
        <f t="shared" si="9"/>
        <v>0.11585648148320615</v>
      </c>
      <c r="K23" s="4">
        <f t="shared" si="8"/>
        <v>0.11585648148320615</v>
      </c>
      <c r="L23" s="4">
        <f>SUM(K18:K23)</f>
        <v>0.5079347916689585</v>
      </c>
    </row>
    <row r="24" spans="1:12" x14ac:dyDescent="0.3">
      <c r="A24" t="s">
        <v>53</v>
      </c>
      <c r="B24" s="1">
        <v>44256.317476851851</v>
      </c>
      <c r="C24" s="1">
        <v>44256.343692129631</v>
      </c>
      <c r="H24" s="4">
        <f t="shared" si="9"/>
        <v>2.6215277779556345E-2</v>
      </c>
      <c r="K24" s="4">
        <f t="shared" si="8"/>
        <v>2.6215277779556345E-2</v>
      </c>
    </row>
    <row r="25" spans="1:12" x14ac:dyDescent="0.3">
      <c r="A25" t="s">
        <v>54</v>
      </c>
      <c r="B25" s="1">
        <v>44256.343692129631</v>
      </c>
      <c r="C25" s="1">
        <v>44256.344131944446</v>
      </c>
      <c r="H25" s="4">
        <f t="shared" si="9"/>
        <v>4.398148157633841E-4</v>
      </c>
      <c r="K25" s="4">
        <f t="shared" si="8"/>
        <v>4.398148157633841E-4</v>
      </c>
    </row>
    <row r="26" spans="1:12" x14ac:dyDescent="0.3">
      <c r="A26" t="s">
        <v>55</v>
      </c>
      <c r="B26" s="1">
        <v>44256.344131944446</v>
      </c>
      <c r="C26" s="1">
        <v>44256.344189814816</v>
      </c>
      <c r="H26" s="4">
        <f t="shared" si="9"/>
        <v>5.7870369346346706E-5</v>
      </c>
      <c r="K26" s="4">
        <f t="shared" si="8"/>
        <v>5.7870369346346706E-5</v>
      </c>
    </row>
    <row r="27" spans="1:12" x14ac:dyDescent="0.3">
      <c r="A27" s="1" t="s">
        <v>56</v>
      </c>
      <c r="B27" s="1">
        <v>44256.344189814816</v>
      </c>
      <c r="C27" s="1">
        <v>44256.344236111108</v>
      </c>
      <c r="H27" s="4">
        <f t="shared" si="9"/>
        <v>4.6296292566694319E-5</v>
      </c>
      <c r="K27" s="4">
        <f t="shared" si="8"/>
        <v>4.6296292566694319E-5</v>
      </c>
    </row>
    <row r="28" spans="1:12" x14ac:dyDescent="0.3">
      <c r="A28" t="s">
        <v>57</v>
      </c>
      <c r="B28" s="1">
        <v>44256.344236111108</v>
      </c>
      <c r="C28" s="1">
        <v>44256.344270833331</v>
      </c>
      <c r="H28" s="4">
        <f t="shared" si="9"/>
        <v>3.4722223062999547E-5</v>
      </c>
      <c r="K28" s="4">
        <f t="shared" si="8"/>
        <v>3.4722223062999547E-5</v>
      </c>
    </row>
    <row r="29" spans="1:12" x14ac:dyDescent="0.3">
      <c r="A29" t="s">
        <v>58</v>
      </c>
      <c r="B29" s="1">
        <v>44256.344270833331</v>
      </c>
      <c r="C29" s="1">
        <v>44256.344293981485</v>
      </c>
      <c r="H29" s="4">
        <f t="shared" si="9"/>
        <v>2.3148153559304774E-5</v>
      </c>
      <c r="K29" s="4">
        <f t="shared" si="8"/>
        <v>2.3148153559304774E-5</v>
      </c>
    </row>
    <row r="30" spans="1:12" x14ac:dyDescent="0.3">
      <c r="A30" t="s">
        <v>59</v>
      </c>
      <c r="B30" s="1">
        <v>44256.344293981485</v>
      </c>
      <c r="C30" s="1">
        <v>44256.344664351855</v>
      </c>
      <c r="H30" s="4">
        <f t="shared" si="9"/>
        <v>3.7037036963738501E-4</v>
      </c>
      <c r="K30" s="4">
        <f t="shared" si="8"/>
        <v>3.7037036963738501E-4</v>
      </c>
    </row>
    <row r="31" spans="1:12" x14ac:dyDescent="0.3">
      <c r="A31" t="s">
        <v>60</v>
      </c>
      <c r="B31" s="1">
        <v>44256.344664351855</v>
      </c>
      <c r="C31" s="1">
        <v>44256.463958333334</v>
      </c>
      <c r="H31" s="4">
        <f t="shared" si="9"/>
        <v>0.11929398147913162</v>
      </c>
      <c r="K31" s="4">
        <f t="shared" si="8"/>
        <v>0.11929398147913162</v>
      </c>
    </row>
    <row r="32" spans="1:12" x14ac:dyDescent="0.3">
      <c r="A32" t="s">
        <v>61</v>
      </c>
      <c r="B32" s="1">
        <v>44256.463958333334</v>
      </c>
      <c r="C32" s="1">
        <v>44256.466215277775</v>
      </c>
      <c r="H32" s="4">
        <f t="shared" si="9"/>
        <v>2.2569444408873096E-3</v>
      </c>
      <c r="K32" s="4">
        <f t="shared" si="8"/>
        <v>2.2569444408873096E-3</v>
      </c>
    </row>
    <row r="33" spans="1:12" x14ac:dyDescent="0.3">
      <c r="A33" t="s">
        <v>62</v>
      </c>
      <c r="B33" s="1">
        <v>44256.466215277775</v>
      </c>
      <c r="C33" s="1">
        <v>44256.466504629629</v>
      </c>
      <c r="H33" s="4">
        <f t="shared" si="9"/>
        <v>2.8935185400769114E-4</v>
      </c>
      <c r="K33" s="4">
        <f t="shared" si="8"/>
        <v>2.8935185400769114E-4</v>
      </c>
    </row>
    <row r="34" spans="1:12" x14ac:dyDescent="0.3">
      <c r="A34" t="s">
        <v>63</v>
      </c>
      <c r="B34" s="1">
        <v>44256.466504629629</v>
      </c>
      <c r="C34" s="1">
        <v>44256.469699074078</v>
      </c>
      <c r="H34" s="4">
        <f t="shared" si="9"/>
        <v>3.1944444490363821E-3</v>
      </c>
      <c r="K34" s="4">
        <f t="shared" si="8"/>
        <v>3.1944444490363821E-3</v>
      </c>
      <c r="L34" s="4">
        <f>SUM(K24:K34)</f>
        <v>0.15222222222655546</v>
      </c>
    </row>
    <row r="35" spans="1:12" x14ac:dyDescent="0.3">
      <c r="H35" s="9">
        <f>SUM(H2:H34)</f>
        <v>0.76293479167361511</v>
      </c>
      <c r="I35" s="9">
        <f t="shared" ref="I35:K35" si="12">SUM(I2:I34)</f>
        <v>0.85601851852698019</v>
      </c>
      <c r="J35" s="9">
        <f t="shared" si="12"/>
        <v>0.54545138889079681</v>
      </c>
      <c r="K35" s="9">
        <f t="shared" si="12"/>
        <v>2.1644046990913921</v>
      </c>
    </row>
    <row r="36" spans="1:12" x14ac:dyDescent="0.3">
      <c r="H36" s="11">
        <f>H35/Performance_SNOW!I20</f>
        <v>5070.5817955322173</v>
      </c>
      <c r="I36" s="11">
        <f>Pentaho_CHPC!I48/Pentaho_SNOW!I35</f>
        <v>11.086073553162466</v>
      </c>
      <c r="J36" s="11">
        <f>Pentaho_CHPC!J48/Pentaho_SNOW!J35</f>
        <v>15.404650858265022</v>
      </c>
      <c r="K36" s="11">
        <f>Pentaho_CHPC!K48/Pentaho_SNOW!K35</f>
        <v>9.2152150765490237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0C-070B-4F8C-A080-FA6C8B658209}">
  <dimension ref="A1:N4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48" sqref="I48"/>
    </sheetView>
  </sheetViews>
  <sheetFormatPr defaultRowHeight="13" x14ac:dyDescent="0.3"/>
  <cols>
    <col min="1" max="1" width="47.5" bestFit="1" customWidth="1"/>
    <col min="2" max="2" width="16.19921875" bestFit="1" customWidth="1"/>
    <col min="3" max="3" width="17.19921875" customWidth="1"/>
    <col min="4" max="7" width="16.19921875" bestFit="1" customWidth="1"/>
    <col min="8" max="9" width="11.59765625" customWidth="1"/>
    <col min="10" max="11" width="10.796875" bestFit="1" customWidth="1"/>
    <col min="12" max="12" width="12.296875" customWidth="1"/>
    <col min="13" max="14" width="10.796875" bestFit="1" customWidth="1"/>
  </cols>
  <sheetData>
    <row r="1" spans="1:12" x14ac:dyDescent="0.3">
      <c r="B1" s="13" t="s">
        <v>6</v>
      </c>
      <c r="C1" s="13"/>
      <c r="D1" s="13" t="s">
        <v>5</v>
      </c>
      <c r="E1" s="13"/>
      <c r="F1" s="13" t="s">
        <v>7</v>
      </c>
      <c r="G1" s="13"/>
      <c r="H1" s="10" t="s">
        <v>6</v>
      </c>
      <c r="I1" s="10" t="s">
        <v>5</v>
      </c>
      <c r="J1" s="10" t="s">
        <v>7</v>
      </c>
      <c r="K1" s="10" t="s">
        <v>84</v>
      </c>
    </row>
    <row r="2" spans="1:12" x14ac:dyDescent="0.3">
      <c r="A2" t="s">
        <v>13</v>
      </c>
      <c r="B2" s="1">
        <v>44230.316111111111</v>
      </c>
      <c r="C2" s="1">
        <v>44230.316145833334</v>
      </c>
      <c r="D2" s="1">
        <v>44230.384560185186</v>
      </c>
      <c r="E2" s="1">
        <v>44230.384618055556</v>
      </c>
      <c r="F2" s="1">
        <v>44230.697557870371</v>
      </c>
      <c r="G2" s="1">
        <v>44230.697627314818</v>
      </c>
      <c r="H2" s="9">
        <f>C2-B2</f>
        <v>3.4722223062999547E-5</v>
      </c>
      <c r="I2" s="9">
        <f>E2-D2</f>
        <v>5.7870369346346706E-5</v>
      </c>
      <c r="J2" s="9">
        <f>G2-F2</f>
        <v>6.9444446125999093E-5</v>
      </c>
      <c r="K2" s="9">
        <f>SUM(H2:J2)</f>
        <v>1.6203703853534535E-4</v>
      </c>
    </row>
    <row r="3" spans="1:12" x14ac:dyDescent="0.3">
      <c r="A3" t="s">
        <v>14</v>
      </c>
      <c r="B3" s="1">
        <v>44230.316145833334</v>
      </c>
      <c r="C3" s="1">
        <v>44230.316157407404</v>
      </c>
      <c r="D3" s="1">
        <v>44230.384618055556</v>
      </c>
      <c r="E3" s="1">
        <v>44230.384618055556</v>
      </c>
      <c r="F3" s="1">
        <v>44230.697627314818</v>
      </c>
      <c r="G3" s="1">
        <v>44230.697638888887</v>
      </c>
      <c r="H3" s="9">
        <f t="shared" ref="H3:H47" si="0">C3-B3</f>
        <v>1.1574069503694773E-5</v>
      </c>
      <c r="I3" s="9">
        <f>E3-D3</f>
        <v>0</v>
      </c>
      <c r="J3" s="9">
        <f t="shared" ref="J3:J13" si="1">G3-F3</f>
        <v>1.1574069503694773E-5</v>
      </c>
      <c r="K3" s="9">
        <f t="shared" ref="K3:K14" si="2">SUM(H3:J3)</f>
        <v>2.3148139007389545E-5</v>
      </c>
    </row>
    <row r="4" spans="1:12" x14ac:dyDescent="0.3">
      <c r="A4" t="s">
        <v>15</v>
      </c>
      <c r="B4" s="1">
        <v>44230.316157407404</v>
      </c>
      <c r="C4" s="1">
        <v>44230.31622685185</v>
      </c>
      <c r="D4" s="1">
        <v>44230.384618055556</v>
      </c>
      <c r="E4" s="1">
        <v>44230.384953703702</v>
      </c>
      <c r="F4" s="1">
        <v>44230.697638888887</v>
      </c>
      <c r="G4" s="1">
        <v>44230.698599537034</v>
      </c>
      <c r="H4" s="9">
        <f t="shared" si="0"/>
        <v>6.9444446125999093E-5</v>
      </c>
      <c r="I4" s="9">
        <f>E4-D4</f>
        <v>3.3564814657438546E-4</v>
      </c>
      <c r="J4" s="9">
        <f t="shared" si="1"/>
        <v>9.6064814715646207E-4</v>
      </c>
      <c r="K4" s="9">
        <f t="shared" si="2"/>
        <v>1.3657407398568466E-3</v>
      </c>
    </row>
    <row r="5" spans="1:12" x14ac:dyDescent="0.3">
      <c r="A5" t="s">
        <v>16</v>
      </c>
      <c r="B5" s="1">
        <v>44230.31622685185</v>
      </c>
      <c r="C5" s="1">
        <v>44230.31627314815</v>
      </c>
      <c r="D5" s="1">
        <v>44230.384953703702</v>
      </c>
      <c r="E5" s="1">
        <v>44230.385717592595</v>
      </c>
      <c r="H5" s="9">
        <f t="shared" si="0"/>
        <v>4.6296299842651933E-5</v>
      </c>
      <c r="I5" s="9">
        <f t="shared" ref="I5:I17" si="3">E5-D5</f>
        <v>7.638888928340748E-4</v>
      </c>
      <c r="J5" s="9"/>
      <c r="K5" s="9">
        <f t="shared" si="2"/>
        <v>8.1018519267672673E-4</v>
      </c>
    </row>
    <row r="6" spans="1:12" x14ac:dyDescent="0.3">
      <c r="A6" t="s">
        <v>17</v>
      </c>
      <c r="B6" s="1">
        <v>44230.31627314815</v>
      </c>
      <c r="C6" s="1">
        <v>44230.316319444442</v>
      </c>
      <c r="D6" s="1">
        <v>44230.385717592595</v>
      </c>
      <c r="E6" s="1">
        <v>44230.385798611111</v>
      </c>
      <c r="F6" s="1">
        <v>44230.698599537034</v>
      </c>
      <c r="G6" s="1">
        <v>44230.69871527778</v>
      </c>
      <c r="H6" s="9">
        <f t="shared" si="0"/>
        <v>4.6296292566694319E-5</v>
      </c>
      <c r="I6" s="9">
        <f t="shared" si="3"/>
        <v>8.1018515629693866E-5</v>
      </c>
      <c r="J6" s="9">
        <f t="shared" si="1"/>
        <v>1.1574074596865103E-4</v>
      </c>
      <c r="K6" s="9">
        <f t="shared" si="2"/>
        <v>2.4305555416503921E-4</v>
      </c>
    </row>
    <row r="7" spans="1:12" x14ac:dyDescent="0.3">
      <c r="A7" t="s">
        <v>18</v>
      </c>
      <c r="B7" s="1">
        <v>44230.31627314815</v>
      </c>
      <c r="C7" s="1">
        <v>44230.370439814818</v>
      </c>
      <c r="D7" s="1">
        <v>44230.385717592595</v>
      </c>
      <c r="E7" s="1">
        <v>44230.630671296298</v>
      </c>
      <c r="H7" s="9">
        <f t="shared" si="0"/>
        <v>5.4166666668606922E-2</v>
      </c>
      <c r="I7" s="9">
        <f t="shared" si="3"/>
        <v>0.24495370370277669</v>
      </c>
      <c r="J7" s="9"/>
      <c r="K7" s="9">
        <f t="shared" si="2"/>
        <v>0.29912037037138361</v>
      </c>
    </row>
    <row r="8" spans="1:12" x14ac:dyDescent="0.3">
      <c r="A8" t="s">
        <v>19</v>
      </c>
      <c r="B8" s="1">
        <v>44230.316319444442</v>
      </c>
      <c r="C8" s="1">
        <v>44230.316354166665</v>
      </c>
      <c r="D8" s="1">
        <v>44230.385798611111</v>
      </c>
      <c r="E8" s="1">
        <v>44230.386712962965</v>
      </c>
      <c r="F8" s="1">
        <v>44230.69871527778</v>
      </c>
      <c r="G8" s="1">
        <v>44230.757870370369</v>
      </c>
      <c r="H8" s="9">
        <f t="shared" si="0"/>
        <v>3.4722223062999547E-5</v>
      </c>
      <c r="I8" s="9">
        <f t="shared" si="3"/>
        <v>9.1435185458976775E-4</v>
      </c>
      <c r="J8" s="9">
        <f t="shared" si="1"/>
        <v>5.9155092589207925E-2</v>
      </c>
      <c r="K8" s="9">
        <f t="shared" si="2"/>
        <v>6.0104166666860692E-2</v>
      </c>
    </row>
    <row r="9" spans="1:12" x14ac:dyDescent="0.3">
      <c r="A9" t="s">
        <v>20</v>
      </c>
      <c r="B9" s="1">
        <v>44230.316354166665</v>
      </c>
      <c r="C9" s="1">
        <v>44230.316504629627</v>
      </c>
      <c r="D9" s="1">
        <v>44230.386712962965</v>
      </c>
      <c r="E9" s="1">
        <v>44230.387187499997</v>
      </c>
      <c r="F9" s="1">
        <v>44230.757870370369</v>
      </c>
      <c r="G9" s="1">
        <v>44230.758229166669</v>
      </c>
      <c r="H9" s="9">
        <f t="shared" si="0"/>
        <v>1.5046296175569296E-4</v>
      </c>
      <c r="I9" s="9">
        <f t="shared" si="3"/>
        <v>4.7453703155042604E-4</v>
      </c>
      <c r="J9" s="9">
        <f t="shared" si="1"/>
        <v>3.5879630013369024E-4</v>
      </c>
      <c r="K9" s="9">
        <f t="shared" si="2"/>
        <v>9.8379629343980923E-4</v>
      </c>
    </row>
    <row r="10" spans="1:12" x14ac:dyDescent="0.3">
      <c r="A10" t="s">
        <v>21</v>
      </c>
      <c r="B10" s="1">
        <v>44230.316504629627</v>
      </c>
      <c r="C10" s="1">
        <v>44230.316574074073</v>
      </c>
      <c r="D10" s="1">
        <v>44230.387187499997</v>
      </c>
      <c r="E10" s="1">
        <v>44230.388495370367</v>
      </c>
      <c r="F10" s="1">
        <v>44248.469722222224</v>
      </c>
      <c r="G10" s="1">
        <v>44248.470057870371</v>
      </c>
      <c r="H10" s="9">
        <f t="shared" si="0"/>
        <v>6.9444446125999093E-5</v>
      </c>
      <c r="I10" s="9">
        <f t="shared" si="3"/>
        <v>1.3078703705104999E-3</v>
      </c>
      <c r="J10" s="9">
        <f t="shared" si="1"/>
        <v>3.3564814657438546E-4</v>
      </c>
      <c r="K10" s="9">
        <f t="shared" si="2"/>
        <v>1.7129629632108845E-3</v>
      </c>
    </row>
    <row r="11" spans="1:12" x14ac:dyDescent="0.3">
      <c r="A11" t="s">
        <v>22</v>
      </c>
      <c r="B11" s="1">
        <v>44230.316574074073</v>
      </c>
      <c r="C11" s="1">
        <v>44230.316655092596</v>
      </c>
      <c r="D11" s="1">
        <v>44230.388495370367</v>
      </c>
      <c r="E11" s="1">
        <v>44230.388912037037</v>
      </c>
      <c r="F11" s="1">
        <v>44248.470057870371</v>
      </c>
      <c r="G11" s="1">
        <v>44248.470335648148</v>
      </c>
      <c r="H11" s="9">
        <f t="shared" si="0"/>
        <v>8.101852290565148E-5</v>
      </c>
      <c r="I11" s="9">
        <f t="shared" si="3"/>
        <v>4.1666666948003694E-4</v>
      </c>
      <c r="J11" s="9">
        <f t="shared" si="1"/>
        <v>2.7777777722803876E-4</v>
      </c>
      <c r="K11" s="9">
        <f t="shared" si="2"/>
        <v>7.7546296961372718E-4</v>
      </c>
    </row>
    <row r="12" spans="1:12" x14ac:dyDescent="0.3">
      <c r="A12" t="s">
        <v>23</v>
      </c>
      <c r="B12" s="1">
        <v>44230.316655092596</v>
      </c>
      <c r="C12" s="1">
        <v>44230.316747685189</v>
      </c>
      <c r="D12" s="1">
        <v>44230.388912037037</v>
      </c>
      <c r="E12" s="1">
        <v>44230.389374999999</v>
      </c>
      <c r="F12" s="1">
        <v>44248.470335648148</v>
      </c>
      <c r="G12" s="1">
        <v>44248.470902777779</v>
      </c>
      <c r="H12" s="9">
        <f t="shared" si="0"/>
        <v>9.2592592409346253E-5</v>
      </c>
      <c r="I12" s="9">
        <f t="shared" si="3"/>
        <v>4.6296296204673126E-4</v>
      </c>
      <c r="J12" s="9">
        <f t="shared" si="1"/>
        <v>5.671296312357299E-4</v>
      </c>
      <c r="K12" s="9">
        <f t="shared" si="2"/>
        <v>1.1226851856918074E-3</v>
      </c>
    </row>
    <row r="13" spans="1:12" x14ac:dyDescent="0.3">
      <c r="A13" t="s">
        <v>24</v>
      </c>
      <c r="B13" s="1">
        <v>44230.370439814818</v>
      </c>
      <c r="C13" s="1">
        <v>44230.384189814817</v>
      </c>
      <c r="D13" s="1">
        <v>44230.630671296298</v>
      </c>
      <c r="E13" s="1">
        <v>44230.695868055554</v>
      </c>
      <c r="F13" s="1">
        <v>44248.470902777779</v>
      </c>
      <c r="G13" s="1">
        <v>44248.472129629627</v>
      </c>
      <c r="H13" s="9">
        <f t="shared" si="0"/>
        <v>1.374999999825377E-2</v>
      </c>
      <c r="I13" s="9">
        <f t="shared" si="3"/>
        <v>6.5196759256650694E-2</v>
      </c>
      <c r="J13" s="9">
        <f t="shared" si="1"/>
        <v>1.2268518476048484E-3</v>
      </c>
      <c r="K13" s="9">
        <f t="shared" si="2"/>
        <v>8.0173611102509312E-2</v>
      </c>
    </row>
    <row r="14" spans="1:12" x14ac:dyDescent="0.3">
      <c r="A14" t="s">
        <v>25</v>
      </c>
      <c r="B14" s="1">
        <v>44230.384189814817</v>
      </c>
      <c r="C14" s="1">
        <v>44230.384560185186</v>
      </c>
      <c r="D14" s="1">
        <v>44230.695868055554</v>
      </c>
      <c r="E14" s="1">
        <v>44230.697557870371</v>
      </c>
      <c r="H14" s="9">
        <f t="shared" si="0"/>
        <v>3.7037036963738501E-4</v>
      </c>
      <c r="I14" s="9">
        <f t="shared" si="3"/>
        <v>1.6898148169275373E-3</v>
      </c>
      <c r="J14" s="9"/>
      <c r="K14" s="9">
        <f t="shared" si="2"/>
        <v>2.0601851865649223E-3</v>
      </c>
      <c r="L14" s="9">
        <f>SUM(K2:K14)</f>
        <v>0.44865740740351612</v>
      </c>
    </row>
    <row r="15" spans="1:12" x14ac:dyDescent="0.3">
      <c r="A15" t="s">
        <v>78</v>
      </c>
      <c r="B15" s="1">
        <v>44230.78392361111</v>
      </c>
      <c r="C15" s="1">
        <v>44230.792361111111</v>
      </c>
      <c r="D15" s="1">
        <v>44234.272141203706</v>
      </c>
      <c r="E15" s="1">
        <v>44234.311354166668</v>
      </c>
      <c r="F15" s="1">
        <v>44248.475312499999</v>
      </c>
      <c r="G15" s="1">
        <v>44248.500347222223</v>
      </c>
      <c r="H15" s="9">
        <f t="shared" si="0"/>
        <v>8.4375000005820766E-3</v>
      </c>
      <c r="I15" s="9">
        <f t="shared" si="3"/>
        <v>3.9212962961755693E-2</v>
      </c>
      <c r="J15" s="9">
        <f>G15-F15</f>
        <v>2.5034722224518191E-2</v>
      </c>
      <c r="K15" s="9">
        <f>SUM(H15:J15)</f>
        <v>7.2685185186855961E-2</v>
      </c>
    </row>
    <row r="16" spans="1:12" x14ac:dyDescent="0.3">
      <c r="A16" t="s">
        <v>77</v>
      </c>
      <c r="B16" s="1">
        <v>44230.78392361111</v>
      </c>
      <c r="C16" s="1">
        <v>44230.816874999997</v>
      </c>
      <c r="D16" s="1">
        <v>44234.272141203706</v>
      </c>
      <c r="E16" s="1">
        <v>44234.430335648147</v>
      </c>
      <c r="F16" s="1">
        <v>44248.475312499999</v>
      </c>
      <c r="G16" s="1">
        <v>44248.595509259256</v>
      </c>
      <c r="H16" s="9">
        <f t="shared" si="0"/>
        <v>3.2951388886431232E-2</v>
      </c>
      <c r="I16" s="9">
        <f t="shared" si="3"/>
        <v>0.15819444444059627</v>
      </c>
      <c r="J16" s="9">
        <f>G16-F16</f>
        <v>0.12019675925694173</v>
      </c>
      <c r="K16" s="9">
        <f t="shared" ref="K16:K17" si="4">SUM(H16:J16)</f>
        <v>0.31134259258396924</v>
      </c>
    </row>
    <row r="17" spans="1:14" x14ac:dyDescent="0.3">
      <c r="A17" t="s">
        <v>79</v>
      </c>
      <c r="B17" s="1">
        <v>44230.78392361111</v>
      </c>
      <c r="C17" s="1">
        <v>44230.8278587963</v>
      </c>
      <c r="D17" s="1">
        <v>44234.272141203706</v>
      </c>
      <c r="E17" s="1">
        <v>44234.494502314818</v>
      </c>
      <c r="F17" s="1">
        <v>44248.475312499999</v>
      </c>
      <c r="G17" s="1">
        <v>44248.719004629631</v>
      </c>
      <c r="H17" s="9">
        <f t="shared" si="0"/>
        <v>4.3935185189184267E-2</v>
      </c>
      <c r="I17" s="9">
        <f t="shared" si="3"/>
        <v>0.22236111111124046</v>
      </c>
      <c r="J17" s="9">
        <f>G17-F17</f>
        <v>0.24369212963210884</v>
      </c>
      <c r="K17" s="9">
        <f t="shared" si="4"/>
        <v>0.50998842593253357</v>
      </c>
      <c r="L17" s="9">
        <f>SUM(K15:K17)</f>
        <v>0.89401620370335877</v>
      </c>
    </row>
    <row r="18" spans="1:14" x14ac:dyDescent="0.3">
      <c r="A18" t="s">
        <v>80</v>
      </c>
      <c r="B18" s="1">
        <v>44230.8278587963</v>
      </c>
      <c r="C18" s="1">
        <v>44231.01803240741</v>
      </c>
      <c r="D18" s="1">
        <v>44234.494502314818</v>
      </c>
      <c r="E18" s="1">
        <v>44235.202372685184</v>
      </c>
      <c r="F18" s="1">
        <v>44248.719004629631</v>
      </c>
      <c r="G18" s="1">
        <v>44249.663217592592</v>
      </c>
      <c r="H18" s="9">
        <f t="shared" si="0"/>
        <v>0.19017361111036735</v>
      </c>
      <c r="I18" s="9">
        <f t="shared" ref="I18:I23" si="5">E18-D18</f>
        <v>0.70787037036643596</v>
      </c>
      <c r="J18" s="9">
        <f t="shared" ref="J18:J23" si="6">G18-F18</f>
        <v>0.94421296296059154</v>
      </c>
      <c r="K18" s="9">
        <f t="shared" ref="K18:K47" si="7">SUM(H18:J18)</f>
        <v>1.8422569444373948</v>
      </c>
    </row>
    <row r="19" spans="1:14" x14ac:dyDescent="0.3">
      <c r="A19" t="s">
        <v>81</v>
      </c>
      <c r="B19" s="1">
        <v>44231.01803240741</v>
      </c>
      <c r="C19" s="1">
        <v>44231.069027777776</v>
      </c>
      <c r="D19" s="1">
        <v>44235.202372685184</v>
      </c>
      <c r="E19" s="1">
        <v>44235.444409722222</v>
      </c>
      <c r="F19" s="1">
        <v>44249.663217592592</v>
      </c>
      <c r="G19" s="1">
        <v>44249.853379629632</v>
      </c>
      <c r="H19" s="9">
        <f t="shared" si="0"/>
        <v>5.0995370365853887E-2</v>
      </c>
      <c r="I19" s="9">
        <f t="shared" si="5"/>
        <v>0.24203703703824431</v>
      </c>
      <c r="J19" s="9">
        <f t="shared" si="6"/>
        <v>0.19016203704086365</v>
      </c>
      <c r="K19" s="9">
        <f t="shared" si="7"/>
        <v>0.48319444444496185</v>
      </c>
    </row>
    <row r="20" spans="1:14" x14ac:dyDescent="0.3">
      <c r="A20" t="s">
        <v>82</v>
      </c>
      <c r="B20" s="1">
        <v>44231.069027777776</v>
      </c>
      <c r="C20" s="1">
        <v>44231.113935185182</v>
      </c>
      <c r="D20" s="1">
        <v>44235.444409722222</v>
      </c>
      <c r="E20" s="1">
        <v>44235.662881944445</v>
      </c>
      <c r="F20" s="1">
        <v>44249.853379629632</v>
      </c>
      <c r="G20" s="1">
        <v>44250.06890046296</v>
      </c>
      <c r="H20" s="9">
        <f t="shared" si="0"/>
        <v>4.4907407405844424E-2</v>
      </c>
      <c r="I20" s="9">
        <f t="shared" si="5"/>
        <v>0.21847222222277196</v>
      </c>
      <c r="J20" s="9">
        <f t="shared" si="6"/>
        <v>0.21552083332790062</v>
      </c>
      <c r="K20" s="9">
        <f t="shared" si="7"/>
        <v>0.478900462956517</v>
      </c>
    </row>
    <row r="21" spans="1:14" x14ac:dyDescent="0.3">
      <c r="A21" t="s">
        <v>83</v>
      </c>
      <c r="B21" s="1">
        <v>44231.113935185182</v>
      </c>
      <c r="C21" s="1">
        <v>44231.161446759259</v>
      </c>
      <c r="D21" s="1">
        <v>44235.662881944445</v>
      </c>
      <c r="E21" s="1">
        <v>44235.919895833336</v>
      </c>
      <c r="F21" s="1">
        <v>44250.06890046296</v>
      </c>
      <c r="G21" s="1">
        <v>44250.284363425926</v>
      </c>
      <c r="H21" s="9">
        <f t="shared" si="0"/>
        <v>4.7511574077361729E-2</v>
      </c>
      <c r="I21" s="9">
        <f t="shared" si="5"/>
        <v>0.25701388889137888</v>
      </c>
      <c r="J21" s="9">
        <f t="shared" si="6"/>
        <v>0.21546296296583023</v>
      </c>
      <c r="K21" s="9">
        <f t="shared" si="7"/>
        <v>0.51998842593457084</v>
      </c>
      <c r="M21" s="9">
        <f>SUM(H2:H21)</f>
        <v>0.48783564814948477</v>
      </c>
      <c r="N21" s="9">
        <f>SUM(I2:I21)</f>
        <v>2.1618171296213404</v>
      </c>
    </row>
    <row r="22" spans="1:14" x14ac:dyDescent="0.3">
      <c r="A22" t="s">
        <v>88</v>
      </c>
      <c r="B22" s="1">
        <v>44231.161446759259</v>
      </c>
      <c r="C22" s="1">
        <v>44231.351203703707</v>
      </c>
      <c r="D22" s="1">
        <v>44238.409699074073</v>
      </c>
      <c r="E22" s="1">
        <v>44239.840636574074</v>
      </c>
      <c r="F22" s="1">
        <v>44250.284363425926</v>
      </c>
      <c r="G22" s="1">
        <v>44251.333460648151</v>
      </c>
      <c r="H22" s="9">
        <f t="shared" si="0"/>
        <v>0.18975694444816327</v>
      </c>
      <c r="I22" s="9">
        <f t="shared" si="5"/>
        <v>1.4309375000011642</v>
      </c>
      <c r="J22" s="9">
        <f t="shared" si="6"/>
        <v>1.0490972222251003</v>
      </c>
      <c r="K22" s="9">
        <f t="shared" si="7"/>
        <v>2.6697916666744277</v>
      </c>
    </row>
    <row r="23" spans="1:14" x14ac:dyDescent="0.3">
      <c r="A23" t="s">
        <v>87</v>
      </c>
      <c r="B23" s="1">
        <v>44231.351203703707</v>
      </c>
      <c r="C23" s="1">
        <v>44231.587175925924</v>
      </c>
      <c r="D23" s="1">
        <v>44239.840636574074</v>
      </c>
      <c r="E23" s="1">
        <v>44241.123993055553</v>
      </c>
      <c r="F23" s="1">
        <v>44253.638526863426</v>
      </c>
      <c r="G23" s="1">
        <v>44254.627734664355</v>
      </c>
      <c r="H23" s="9">
        <f t="shared" si="0"/>
        <v>0.23597222221724223</v>
      </c>
      <c r="I23" s="9">
        <f t="shared" si="5"/>
        <v>1.2833564814791316</v>
      </c>
      <c r="J23" s="9">
        <f t="shared" si="6"/>
        <v>0.98920780092885252</v>
      </c>
      <c r="K23" s="9">
        <f t="shared" si="7"/>
        <v>2.5085365046252264</v>
      </c>
      <c r="L23" s="9">
        <f>SUM(K18:K23)</f>
        <v>8.5026684490730986</v>
      </c>
    </row>
    <row r="24" spans="1:14" x14ac:dyDescent="0.3">
      <c r="A24" t="s">
        <v>53</v>
      </c>
      <c r="B24" s="1">
        <v>44231.161446759259</v>
      </c>
      <c r="C24" s="1">
        <v>44231.202291666668</v>
      </c>
      <c r="D24" s="1">
        <v>44235.919895833336</v>
      </c>
      <c r="E24" s="1">
        <v>44236.098437499997</v>
      </c>
      <c r="F24" s="1">
        <v>44250.284363425926</v>
      </c>
      <c r="G24" s="1">
        <v>44250.501224479165</v>
      </c>
      <c r="H24" s="9">
        <f t="shared" si="0"/>
        <v>4.0844907409336884E-2</v>
      </c>
      <c r="I24" s="9">
        <f t="shared" ref="I24" si="8">E24-D24</f>
        <v>0.17854166666074889</v>
      </c>
      <c r="J24" s="9">
        <f t="shared" ref="J24" si="9">G24-F24</f>
        <v>0.21686105323897209</v>
      </c>
      <c r="K24" s="9">
        <f t="shared" si="7"/>
        <v>0.43624762730905786</v>
      </c>
    </row>
    <row r="25" spans="1:14" x14ac:dyDescent="0.3">
      <c r="A25" t="s">
        <v>54</v>
      </c>
      <c r="B25" s="1">
        <v>44231.202291666668</v>
      </c>
      <c r="C25" s="1">
        <v>44231.203101851854</v>
      </c>
      <c r="D25" s="1">
        <v>44236.098437499997</v>
      </c>
      <c r="E25" s="1">
        <v>44236.100208333337</v>
      </c>
      <c r="F25" s="1">
        <v>44250.501224479165</v>
      </c>
      <c r="G25" s="1">
        <v>44250.504872685182</v>
      </c>
      <c r="H25" s="9">
        <f t="shared" si="0"/>
        <v>8.1018518540076911E-4</v>
      </c>
      <c r="I25" s="9">
        <f t="shared" ref="I25:I47" si="10">E25-D25</f>
        <v>1.7708333398331888E-3</v>
      </c>
      <c r="J25" s="9">
        <f t="shared" ref="J25:J39" si="11">G25-F25</f>
        <v>3.6482060168054886E-3</v>
      </c>
      <c r="K25" s="9">
        <f t="shared" si="7"/>
        <v>6.2292245420394465E-3</v>
      </c>
    </row>
    <row r="26" spans="1:14" x14ac:dyDescent="0.3">
      <c r="A26" t="s">
        <v>55</v>
      </c>
      <c r="B26" s="1">
        <v>44231.203101851854</v>
      </c>
      <c r="C26" s="1">
        <v>44231.203194444446</v>
      </c>
      <c r="D26" s="1">
        <v>44237.537118055552</v>
      </c>
      <c r="E26" s="1">
        <v>44237.53733796296</v>
      </c>
      <c r="F26" s="1">
        <v>44252.21806712963</v>
      </c>
      <c r="G26" s="1">
        <v>44252.218354259261</v>
      </c>
      <c r="H26" s="9">
        <f t="shared" si="0"/>
        <v>9.2592592409346253E-5</v>
      </c>
      <c r="I26" s="9">
        <f t="shared" si="10"/>
        <v>2.1990740788169205E-4</v>
      </c>
      <c r="J26" s="9">
        <f t="shared" si="11"/>
        <v>2.8712963103316724E-4</v>
      </c>
      <c r="K26" s="9">
        <f t="shared" si="7"/>
        <v>5.9962963132420555E-4</v>
      </c>
    </row>
    <row r="27" spans="1:14" x14ac:dyDescent="0.3">
      <c r="A27" s="1" t="s">
        <v>56</v>
      </c>
      <c r="B27" s="1">
        <v>44231.203194444446</v>
      </c>
      <c r="C27" s="1">
        <v>44231.203275462962</v>
      </c>
      <c r="D27" s="1">
        <v>44237.53733796296</v>
      </c>
      <c r="E27" s="1">
        <v>44237.537534722222</v>
      </c>
      <c r="F27" s="1">
        <v>44252.232418981483</v>
      </c>
      <c r="G27" s="1">
        <v>44252.232557870368</v>
      </c>
      <c r="H27" s="9">
        <f t="shared" si="0"/>
        <v>8.1018515629693866E-5</v>
      </c>
      <c r="I27" s="9">
        <f t="shared" si="10"/>
        <v>1.9675926159834489E-4</v>
      </c>
      <c r="J27" s="9">
        <f t="shared" si="11"/>
        <v>1.3888888497604057E-4</v>
      </c>
      <c r="K27" s="9">
        <f t="shared" si="7"/>
        <v>4.1666666220407933E-4</v>
      </c>
    </row>
    <row r="28" spans="1:14" x14ac:dyDescent="0.3">
      <c r="A28" t="s">
        <v>57</v>
      </c>
      <c r="B28" s="1">
        <v>44231.203275462962</v>
      </c>
      <c r="C28" s="1">
        <v>44231.203344907408</v>
      </c>
      <c r="D28" s="1">
        <v>44237.537534722222</v>
      </c>
      <c r="E28" s="1">
        <v>44237.53769675926</v>
      </c>
      <c r="F28" s="1">
        <v>44252.232557870368</v>
      </c>
      <c r="G28" s="1">
        <v>44252.232754629629</v>
      </c>
      <c r="H28" s="9">
        <f t="shared" si="0"/>
        <v>6.9444446125999093E-5</v>
      </c>
      <c r="I28" s="9">
        <f t="shared" si="10"/>
        <v>1.6203703853534535E-4</v>
      </c>
      <c r="J28" s="9">
        <f t="shared" si="11"/>
        <v>1.9675926159834489E-4</v>
      </c>
      <c r="K28" s="9">
        <f t="shared" si="7"/>
        <v>4.2824074625968933E-4</v>
      </c>
    </row>
    <row r="29" spans="1:14" x14ac:dyDescent="0.3">
      <c r="A29" t="s">
        <v>58</v>
      </c>
      <c r="B29" s="1">
        <v>44231.203344907408</v>
      </c>
      <c r="C29" s="1">
        <v>44231.203379629631</v>
      </c>
      <c r="D29" s="1">
        <v>44237.53769675926</v>
      </c>
      <c r="E29" s="1">
        <v>44237.537766203706</v>
      </c>
      <c r="F29" s="1">
        <v>44252.232754629629</v>
      </c>
      <c r="G29" s="1">
        <v>44252.232847222222</v>
      </c>
      <c r="H29" s="9">
        <f t="shared" si="0"/>
        <v>3.4722223062999547E-5</v>
      </c>
      <c r="I29" s="9">
        <f t="shared" si="10"/>
        <v>6.9444446125999093E-5</v>
      </c>
      <c r="J29" s="9">
        <f t="shared" si="11"/>
        <v>9.2592592409346253E-5</v>
      </c>
      <c r="K29" s="9">
        <f t="shared" si="7"/>
        <v>1.9675926159834489E-4</v>
      </c>
    </row>
    <row r="30" spans="1:14" x14ac:dyDescent="0.3">
      <c r="A30" t="s">
        <v>59</v>
      </c>
      <c r="B30" s="1">
        <v>44231.203379629631</v>
      </c>
      <c r="C30" s="1">
        <v>44231.203888888886</v>
      </c>
      <c r="D30" s="1">
        <v>44237.537766203706</v>
      </c>
      <c r="E30" s="1">
        <v>44237.538761574076</v>
      </c>
      <c r="F30" s="1">
        <v>44252.232847222222</v>
      </c>
      <c r="G30" s="1">
        <v>44252.234178240738</v>
      </c>
      <c r="H30" s="9">
        <f t="shared" si="0"/>
        <v>5.0925925461342558E-4</v>
      </c>
      <c r="I30" s="9">
        <f t="shared" si="10"/>
        <v>9.9537037021946162E-4</v>
      </c>
      <c r="J30" s="9">
        <f t="shared" si="11"/>
        <v>1.3310185167938471E-3</v>
      </c>
      <c r="K30" s="9">
        <f t="shared" si="7"/>
        <v>2.8356481416267343E-3</v>
      </c>
      <c r="L30" s="9">
        <f>SUM(K24:K30)</f>
        <v>0.44695379629411036</v>
      </c>
    </row>
    <row r="31" spans="1:14" x14ac:dyDescent="0.3">
      <c r="A31" t="s">
        <v>60</v>
      </c>
      <c r="B31" s="1">
        <v>44231.203888888886</v>
      </c>
      <c r="C31" s="1">
        <v>44231.428657407407</v>
      </c>
      <c r="D31" s="1">
        <v>44237.538761574076</v>
      </c>
      <c r="E31" s="1">
        <v>44238.354687500003</v>
      </c>
      <c r="F31" s="1">
        <v>44252.234185601854</v>
      </c>
      <c r="G31" s="1">
        <v>44252.913564814815</v>
      </c>
      <c r="H31" s="9">
        <f t="shared" si="0"/>
        <v>0.22476851852115942</v>
      </c>
      <c r="I31" s="9">
        <f t="shared" si="10"/>
        <v>0.81592592592642177</v>
      </c>
      <c r="J31" s="9">
        <f t="shared" si="11"/>
        <v>0.67937921296106651</v>
      </c>
      <c r="K31" s="9">
        <f t="shared" si="7"/>
        <v>1.7200736574086477</v>
      </c>
    </row>
    <row r="32" spans="1:14" x14ac:dyDescent="0.3">
      <c r="A32" t="s">
        <v>61</v>
      </c>
      <c r="B32" s="1">
        <v>44231.428657407407</v>
      </c>
      <c r="C32" s="1">
        <v>44231.432928240742</v>
      </c>
      <c r="D32" s="1">
        <v>44238.354687500003</v>
      </c>
      <c r="E32" s="1">
        <v>44238.361666666664</v>
      </c>
      <c r="F32" s="1">
        <v>44252.913564814815</v>
      </c>
      <c r="G32" s="1">
        <v>44252.92051084491</v>
      </c>
      <c r="H32" s="9">
        <f t="shared" si="0"/>
        <v>4.2708333348855376E-3</v>
      </c>
      <c r="I32" s="9">
        <f t="shared" si="10"/>
        <v>6.9791666610399261E-3</v>
      </c>
      <c r="J32" s="9">
        <f t="shared" si="11"/>
        <v>6.9460300946957432E-3</v>
      </c>
      <c r="K32" s="9">
        <f t="shared" si="7"/>
        <v>1.8196030090621207E-2</v>
      </c>
    </row>
    <row r="33" spans="1:12" x14ac:dyDescent="0.3">
      <c r="A33" t="s">
        <v>62</v>
      </c>
      <c r="B33" s="1">
        <v>44231.432928240742</v>
      </c>
      <c r="C33" s="1">
        <v>44231.433738425927</v>
      </c>
      <c r="D33" s="1">
        <v>44238.361666666664</v>
      </c>
      <c r="E33" s="1">
        <v>44238.363553240742</v>
      </c>
      <c r="F33" s="1">
        <v>44252.92051084491</v>
      </c>
      <c r="G33" s="1">
        <v>44252.92234203704</v>
      </c>
      <c r="H33" s="9">
        <f t="shared" si="0"/>
        <v>8.1018518540076911E-4</v>
      </c>
      <c r="I33" s="9">
        <f t="shared" si="10"/>
        <v>1.8865740785258822E-3</v>
      </c>
      <c r="J33" s="9">
        <f t="shared" si="11"/>
        <v>1.8311921303393319E-3</v>
      </c>
      <c r="K33" s="9">
        <f t="shared" si="7"/>
        <v>4.5279513942659833E-3</v>
      </c>
    </row>
    <row r="34" spans="1:12" x14ac:dyDescent="0.3">
      <c r="A34" t="s">
        <v>63</v>
      </c>
      <c r="B34" s="1">
        <v>44231.433738425927</v>
      </c>
      <c r="C34" s="1">
        <v>44231.441979166666</v>
      </c>
      <c r="D34" s="1">
        <v>44238.363553240742</v>
      </c>
      <c r="E34" s="1">
        <v>44238.380069444444</v>
      </c>
      <c r="F34" s="1">
        <v>44252.92234203704</v>
      </c>
      <c r="G34" s="1">
        <v>44252.935813136573</v>
      </c>
      <c r="H34" s="9">
        <f t="shared" si="0"/>
        <v>8.2407407389837317E-3</v>
      </c>
      <c r="I34" s="9">
        <f t="shared" si="10"/>
        <v>1.6516203701030463E-2</v>
      </c>
      <c r="J34" s="9">
        <f t="shared" si="11"/>
        <v>1.3471099533489905E-2</v>
      </c>
      <c r="K34" s="9">
        <f t="shared" si="7"/>
        <v>3.82280439735041E-2</v>
      </c>
      <c r="L34" s="9">
        <f>SUM(K31:K34)</f>
        <v>1.781025682867039</v>
      </c>
    </row>
    <row r="35" spans="1:12" x14ac:dyDescent="0.3">
      <c r="A35" t="s">
        <v>67</v>
      </c>
      <c r="B35" s="1">
        <v>44233.051840277774</v>
      </c>
      <c r="C35" s="1">
        <v>44233.459282407406</v>
      </c>
      <c r="D35" s="1">
        <v>44245.133668981478</v>
      </c>
      <c r="E35" s="1">
        <v>44246.082511574074</v>
      </c>
      <c r="F35" s="1">
        <v>44257.182349537034</v>
      </c>
      <c r="G35" s="1">
        <v>44258.004155092596</v>
      </c>
      <c r="H35" s="9">
        <f t="shared" si="0"/>
        <v>0.40744212963181781</v>
      </c>
      <c r="I35" s="9">
        <f t="shared" si="10"/>
        <v>0.94884259259561077</v>
      </c>
      <c r="J35" s="9">
        <f t="shared" si="11"/>
        <v>0.82180555556260515</v>
      </c>
      <c r="K35" s="9">
        <f t="shared" si="7"/>
        <v>2.1780902777900337</v>
      </c>
    </row>
    <row r="36" spans="1:12" x14ac:dyDescent="0.3">
      <c r="A36" t="s">
        <v>68</v>
      </c>
      <c r="B36" s="1">
        <v>44233.459282407406</v>
      </c>
      <c r="C36" s="1">
        <v>44233.462152777778</v>
      </c>
      <c r="D36" s="1">
        <v>44246.082511574074</v>
      </c>
      <c r="E36" s="1">
        <v>44246.091238425928</v>
      </c>
      <c r="F36" s="1">
        <v>44258.004155092596</v>
      </c>
      <c r="G36" s="1">
        <v>44258.014618055553</v>
      </c>
      <c r="H36" s="9">
        <f t="shared" si="0"/>
        <v>2.8703703719656914E-3</v>
      </c>
      <c r="I36" s="9">
        <f t="shared" si="10"/>
        <v>8.7268518545897678E-3</v>
      </c>
      <c r="J36" s="9">
        <f t="shared" si="11"/>
        <v>1.0462962956808042E-2</v>
      </c>
      <c r="K36" s="9">
        <f t="shared" si="7"/>
        <v>2.2060185183363501E-2</v>
      </c>
    </row>
    <row r="37" spans="1:12" x14ac:dyDescent="0.3">
      <c r="A37" t="s">
        <v>64</v>
      </c>
      <c r="B37" s="1">
        <v>44233.462152777778</v>
      </c>
      <c r="C37" s="1">
        <v>44233.462731481479</v>
      </c>
      <c r="D37" s="1">
        <v>44246.091238425928</v>
      </c>
      <c r="E37" s="1">
        <v>44246.094328703701</v>
      </c>
      <c r="F37" s="1">
        <v>44258.014618055553</v>
      </c>
      <c r="G37" s="1">
        <v>44258.01834490741</v>
      </c>
      <c r="H37" s="9">
        <f t="shared" si="0"/>
        <v>5.7870370073942468E-4</v>
      </c>
      <c r="I37" s="9">
        <f t="shared" si="10"/>
        <v>3.0902777725714259E-3</v>
      </c>
      <c r="J37" s="9">
        <f t="shared" si="11"/>
        <v>3.7268518572091125E-3</v>
      </c>
      <c r="K37" s="9">
        <f t="shared" si="7"/>
        <v>7.3958333305199631E-3</v>
      </c>
    </row>
    <row r="38" spans="1:12" x14ac:dyDescent="0.3">
      <c r="A38" t="s">
        <v>65</v>
      </c>
      <c r="B38" s="1">
        <v>44233.462731481479</v>
      </c>
      <c r="C38" s="1">
        <v>44233.463043981479</v>
      </c>
      <c r="D38" s="1">
        <v>44246.094328703701</v>
      </c>
      <c r="E38" s="1">
        <v>44246.096168981479</v>
      </c>
      <c r="F38" s="1">
        <v>44258.01834490741</v>
      </c>
      <c r="G38" s="1">
        <v>44258.020150462966</v>
      </c>
      <c r="H38" s="9">
        <f t="shared" si="0"/>
        <v>3.125000002910383E-4</v>
      </c>
      <c r="I38" s="9">
        <f t="shared" si="10"/>
        <v>1.8402777786832303E-3</v>
      </c>
      <c r="J38" s="9">
        <f t="shared" si="11"/>
        <v>1.8055555556202307E-3</v>
      </c>
      <c r="K38" s="9">
        <f t="shared" si="7"/>
        <v>3.9583333345944993E-3</v>
      </c>
    </row>
    <row r="39" spans="1:12" x14ac:dyDescent="0.3">
      <c r="A39" t="s">
        <v>66</v>
      </c>
      <c r="B39" s="1">
        <v>44233.463043981479</v>
      </c>
      <c r="C39" s="1">
        <v>44233.469293981485</v>
      </c>
      <c r="D39" s="1">
        <v>44246.096168981479</v>
      </c>
      <c r="E39" s="1">
        <v>44246.127210648148</v>
      </c>
      <c r="F39" s="1">
        <v>44258.020150462966</v>
      </c>
      <c r="G39" s="1">
        <v>44258.05740740741</v>
      </c>
      <c r="H39" s="9">
        <f t="shared" si="0"/>
        <v>6.2500000058207661E-3</v>
      </c>
      <c r="I39" s="9">
        <f t="shared" si="10"/>
        <v>3.104166666889796E-2</v>
      </c>
      <c r="J39" s="9">
        <f t="shared" si="11"/>
        <v>3.7256944444379769E-2</v>
      </c>
      <c r="K39" s="9">
        <f t="shared" si="7"/>
        <v>7.4548611119098496E-2</v>
      </c>
      <c r="L39" s="9">
        <f>SUM(K35:K39)</f>
        <v>2.2860532407576102</v>
      </c>
    </row>
    <row r="40" spans="1:12" x14ac:dyDescent="0.3">
      <c r="A40" t="s">
        <v>70</v>
      </c>
      <c r="B40" s="1">
        <v>44231.641152638891</v>
      </c>
      <c r="C40" s="1">
        <v>44231.657498101849</v>
      </c>
      <c r="D40" s="1">
        <v>44241.123993055553</v>
      </c>
      <c r="E40" s="1">
        <v>44241.184386574074</v>
      </c>
      <c r="F40" s="1">
        <v>44254.716562499998</v>
      </c>
      <c r="G40" s="1">
        <v>44254.754108796296</v>
      </c>
      <c r="H40" s="9">
        <f t="shared" si="0"/>
        <v>1.6345462958270218E-2</v>
      </c>
      <c r="I40" s="9">
        <f t="shared" si="10"/>
        <v>6.0393518520868383E-2</v>
      </c>
      <c r="J40" s="9">
        <f t="shared" ref="J40:J47" si="12">G40-F40</f>
        <v>3.754629629838746E-2</v>
      </c>
      <c r="K40" s="9">
        <f t="shared" si="7"/>
        <v>0.11428527777752606</v>
      </c>
      <c r="L40" s="4"/>
    </row>
    <row r="41" spans="1:12" x14ac:dyDescent="0.3">
      <c r="A41" t="s">
        <v>69</v>
      </c>
      <c r="B41" s="1">
        <v>44231.641152638891</v>
      </c>
      <c r="C41" s="1">
        <v>44231.652906967596</v>
      </c>
      <c r="D41" s="1">
        <v>44241.123993055553</v>
      </c>
      <c r="E41" s="1">
        <v>44241.187175925923</v>
      </c>
      <c r="F41" s="1">
        <v>44254.716562499998</v>
      </c>
      <c r="G41" s="1">
        <v>44254.750868055555</v>
      </c>
      <c r="H41" s="9">
        <f t="shared" si="0"/>
        <v>1.1754328705137596E-2</v>
      </c>
      <c r="I41" s="9">
        <f t="shared" si="10"/>
        <v>6.3182870369928423E-2</v>
      </c>
      <c r="J41" s="9">
        <f t="shared" si="12"/>
        <v>3.4305555556784384E-2</v>
      </c>
      <c r="K41" s="9">
        <f t="shared" si="7"/>
        <v>0.1092427546318504</v>
      </c>
    </row>
    <row r="42" spans="1:12" x14ac:dyDescent="0.3">
      <c r="A42" t="s">
        <v>76</v>
      </c>
      <c r="B42" s="1">
        <v>44231.641152638891</v>
      </c>
      <c r="C42" s="1">
        <v>44231.641823900463</v>
      </c>
      <c r="D42" s="1">
        <v>44241.123993055553</v>
      </c>
      <c r="E42" s="1">
        <v>44241.135844907411</v>
      </c>
      <c r="F42" s="1">
        <v>44254.716562499998</v>
      </c>
      <c r="G42" s="1">
        <v>44254.7265162037</v>
      </c>
      <c r="H42" s="9">
        <f t="shared" si="0"/>
        <v>6.7126157227903605E-4</v>
      </c>
      <c r="I42" s="9">
        <f t="shared" si="10"/>
        <v>1.1851851857500151E-2</v>
      </c>
      <c r="J42" s="9">
        <f t="shared" si="12"/>
        <v>9.9537037021946162E-3</v>
      </c>
      <c r="K42" s="9">
        <f t="shared" si="7"/>
        <v>2.2476817131973803E-2</v>
      </c>
    </row>
    <row r="43" spans="1:12" x14ac:dyDescent="0.3">
      <c r="A43" t="s">
        <v>71</v>
      </c>
      <c r="B43" s="1">
        <v>44231.641152638891</v>
      </c>
      <c r="C43" s="1">
        <v>44231.654508993059</v>
      </c>
      <c r="D43" s="1">
        <v>44241.123993055553</v>
      </c>
      <c r="E43" s="1">
        <v>44241.202187499999</v>
      </c>
      <c r="F43" s="1">
        <v>44254.716562499998</v>
      </c>
      <c r="G43" s="1">
        <v>44254.777060185188</v>
      </c>
      <c r="H43" s="9">
        <f t="shared" si="0"/>
        <v>1.3356354167626705E-2</v>
      </c>
      <c r="I43" s="9">
        <f t="shared" si="10"/>
        <v>7.8194444446125999E-2</v>
      </c>
      <c r="J43" s="9">
        <f t="shared" si="12"/>
        <v>6.0497685190057382E-2</v>
      </c>
      <c r="K43" s="9">
        <f t="shared" si="7"/>
        <v>0.15204848380381009</v>
      </c>
      <c r="L43" s="9">
        <f>SUM(K40:K43)</f>
        <v>0.39805333334516035</v>
      </c>
    </row>
    <row r="44" spans="1:12" x14ac:dyDescent="0.3">
      <c r="A44" t="s">
        <v>72</v>
      </c>
      <c r="B44" s="1">
        <v>44231.657499305555</v>
      </c>
      <c r="C44" s="1">
        <v>44231.713870914355</v>
      </c>
      <c r="D44" s="1">
        <v>44241.202187499999</v>
      </c>
      <c r="E44" s="1">
        <v>44241.474895833337</v>
      </c>
      <c r="F44" s="1">
        <v>44254.777060185188</v>
      </c>
      <c r="G44" s="1">
        <v>44255.051388888889</v>
      </c>
      <c r="H44" s="9">
        <f t="shared" si="0"/>
        <v>5.6371608799963724E-2</v>
      </c>
      <c r="I44" s="9">
        <f t="shared" si="10"/>
        <v>0.27270833333750488</v>
      </c>
      <c r="J44" s="9">
        <f t="shared" si="12"/>
        <v>0.27432870370103046</v>
      </c>
      <c r="K44" s="9">
        <f t="shared" si="7"/>
        <v>0.60340864583849907</v>
      </c>
    </row>
    <row r="45" spans="1:12" x14ac:dyDescent="0.3">
      <c r="A45" t="s">
        <v>73</v>
      </c>
      <c r="B45" s="1">
        <v>44231.713870914355</v>
      </c>
      <c r="C45" s="1">
        <v>44231.771314675927</v>
      </c>
      <c r="D45" s="1">
        <v>44241.474895833337</v>
      </c>
      <c r="E45" s="1">
        <v>44241.767488425925</v>
      </c>
      <c r="F45" s="1">
        <v>44255.051388888889</v>
      </c>
      <c r="G45" s="1">
        <v>44255.307615740741</v>
      </c>
      <c r="H45" s="9">
        <f t="shared" si="0"/>
        <v>5.7443761572358198E-2</v>
      </c>
      <c r="I45" s="9">
        <f t="shared" si="10"/>
        <v>0.29259259258833481</v>
      </c>
      <c r="J45" s="9">
        <f t="shared" si="12"/>
        <v>0.25622685185226146</v>
      </c>
      <c r="K45" s="9">
        <f t="shared" si="7"/>
        <v>0.60626320601295447</v>
      </c>
    </row>
    <row r="46" spans="1:12" x14ac:dyDescent="0.3">
      <c r="A46" t="s">
        <v>74</v>
      </c>
      <c r="B46" s="1">
        <v>44231.771314675927</v>
      </c>
      <c r="C46" s="1">
        <v>44231.985181435186</v>
      </c>
      <c r="D46" s="1">
        <v>44243.315625000003</v>
      </c>
      <c r="E46" s="1">
        <v>44244.765196759261</v>
      </c>
      <c r="F46" s="1">
        <v>44255.307627314818</v>
      </c>
      <c r="G46" s="1">
        <v>44256.885092592594</v>
      </c>
      <c r="H46" s="9">
        <f>C46-B46</f>
        <v>0.2138667592589627</v>
      </c>
      <c r="I46" s="9">
        <f t="shared" si="10"/>
        <v>1.4495717592581059</v>
      </c>
      <c r="J46" s="9">
        <f t="shared" si="12"/>
        <v>1.5774652777763549</v>
      </c>
      <c r="K46" s="9">
        <f t="shared" si="7"/>
        <v>3.2409037962934235</v>
      </c>
    </row>
    <row r="47" spans="1:12" x14ac:dyDescent="0.3">
      <c r="A47" t="s">
        <v>75</v>
      </c>
      <c r="B47" s="1">
        <v>44231.985181435186</v>
      </c>
      <c r="C47" s="1">
        <v>44232.056903321762</v>
      </c>
      <c r="D47" s="1">
        <v>44244.765196759261</v>
      </c>
      <c r="E47" s="1">
        <v>44245.133668981478</v>
      </c>
      <c r="F47" s="1">
        <v>44256.885092592594</v>
      </c>
      <c r="G47" s="1">
        <v>44257.182349537034</v>
      </c>
      <c r="H47" s="9">
        <f t="shared" si="0"/>
        <v>7.1721886575687677E-2</v>
      </c>
      <c r="I47" s="9">
        <f t="shared" si="10"/>
        <v>0.3684722222169512</v>
      </c>
      <c r="J47" s="9">
        <f t="shared" si="12"/>
        <v>0.29725694443914108</v>
      </c>
      <c r="K47" s="9">
        <f t="shared" si="7"/>
        <v>0.73745105323177995</v>
      </c>
      <c r="L47" s="9">
        <f>SUM(K44:K47)</f>
        <v>5.188026701376657</v>
      </c>
    </row>
    <row r="48" spans="1:12" x14ac:dyDescent="0.3">
      <c r="H48" s="9">
        <f>SUM(H2:H47)</f>
        <v>2.0530823495428194</v>
      </c>
      <c r="I48" s="9">
        <f t="shared" ref="I48:J48" si="13">SUM(I2:I47)</f>
        <v>9.48988425925927</v>
      </c>
      <c r="J48" s="9">
        <f t="shared" si="13"/>
        <v>8.4024882060184609</v>
      </c>
      <c r="K48" s="9">
        <f>SUM(K2:K47)</f>
        <v>19.94545481482055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Performance_SNOW</vt:lpstr>
      <vt:lpstr>Performance_CHPC</vt:lpstr>
      <vt:lpstr>Pentaho_SNOW</vt:lpstr>
      <vt:lpstr>Pentaho_CHPC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2021-05-12T09:02:19Z</dcterms:modified>
</cp:coreProperties>
</file>